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столовая\"/>
    </mc:Choice>
  </mc:AlternateContent>
  <bookViews>
    <workbookView xWindow="-105" yWindow="-105" windowWidth="20730" windowHeight="11760" tabRatio="920" firstSheet="20" activeTab="31"/>
  </bookViews>
  <sheets>
    <sheet name="1акт" sheetId="72" r:id="rId1"/>
    <sheet name="2акт" sheetId="73" r:id="rId2"/>
    <sheet name="3акт" sheetId="74" r:id="rId3"/>
    <sheet name="4акт" sheetId="75" r:id="rId4"/>
    <sheet name="5акт" sheetId="76" r:id="rId5"/>
    <sheet name="6акт" sheetId="77" r:id="rId6"/>
    <sheet name="7акт" sheetId="78" r:id="rId7"/>
    <sheet name="8акт" sheetId="80" r:id="rId8"/>
    <sheet name="9акт" sheetId="82" r:id="rId9"/>
    <sheet name="10акт" sheetId="48" r:id="rId10"/>
    <sheet name="11акт" sheetId="49" r:id="rId11"/>
    <sheet name="12акт" sheetId="50" r:id="rId12"/>
    <sheet name="13акт" sheetId="51" r:id="rId13"/>
    <sheet name="14акт" sheetId="52" r:id="rId14"/>
    <sheet name="15акт" sheetId="53" r:id="rId15"/>
    <sheet name="16акт" sheetId="54" r:id="rId16"/>
    <sheet name="17акт" sheetId="55" r:id="rId17"/>
    <sheet name="18акт" sheetId="56" r:id="rId18"/>
    <sheet name="19акт" sheetId="57" r:id="rId19"/>
    <sheet name="20акт" sheetId="58" r:id="rId20"/>
    <sheet name="21акт" sheetId="59" r:id="rId21"/>
    <sheet name="22акт" sheetId="60" r:id="rId22"/>
    <sheet name="23акт" sheetId="61" r:id="rId23"/>
    <sheet name="24акт" sheetId="62" r:id="rId24"/>
    <sheet name="25акт" sheetId="83" r:id="rId25"/>
    <sheet name="26акт" sheetId="84" r:id="rId26"/>
    <sheet name="27акт" sheetId="85" r:id="rId27"/>
    <sheet name="Реестр 1" sheetId="65" state="hidden" r:id="rId28"/>
    <sheet name="Реестр 2" sheetId="68" state="hidden" r:id="rId29"/>
    <sheet name="ИТОГ" sheetId="69" r:id="rId30"/>
    <sheet name="ССЫЛКИ" sheetId="1" state="hidden" r:id="rId31"/>
    <sheet name="Автомат. ввод" sheetId="35" r:id="rId32"/>
    <sheet name="01" sheetId="2" r:id="rId33"/>
    <sheet name="02" sheetId="3" r:id="rId34"/>
    <sheet name="03" sheetId="4" r:id="rId35"/>
    <sheet name="04" sheetId="5" r:id="rId36"/>
    <sheet name="05" sheetId="6" r:id="rId37"/>
    <sheet name="06" sheetId="7" r:id="rId38"/>
    <sheet name="07" sheetId="8" state="hidden" r:id="rId39"/>
    <sheet name="08" sheetId="9" r:id="rId40"/>
    <sheet name="09" sheetId="10" r:id="rId41"/>
    <sheet name="10" sheetId="11" r:id="rId42"/>
    <sheet name="11" sheetId="12" r:id="rId43"/>
    <sheet name="12" sheetId="13" r:id="rId44"/>
    <sheet name="13" sheetId="14" r:id="rId45"/>
    <sheet name="14" sheetId="15" state="hidden" r:id="rId46"/>
    <sheet name="15" sheetId="16" r:id="rId47"/>
    <sheet name="16" sheetId="17" r:id="rId48"/>
    <sheet name="17" sheetId="18" r:id="rId49"/>
    <sheet name="18" sheetId="19" r:id="rId50"/>
    <sheet name="19" sheetId="20" r:id="rId51"/>
    <sheet name="20" sheetId="21" r:id="rId52"/>
    <sheet name="21" sheetId="22" state="hidden" r:id="rId53"/>
    <sheet name="22" sheetId="23" r:id="rId54"/>
    <sheet name="23" sheetId="24" r:id="rId55"/>
    <sheet name="24" sheetId="25" r:id="rId56"/>
    <sheet name="25" sheetId="26" r:id="rId57"/>
    <sheet name="26" sheetId="27" r:id="rId58"/>
    <sheet name="27" sheetId="28" r:id="rId59"/>
    <sheet name="28" sheetId="29" state="hidden" r:id="rId60"/>
    <sheet name="29" sheetId="30" r:id="rId61"/>
    <sheet name="30" sheetId="31" r:id="rId62"/>
    <sheet name="31" sheetId="32" r:id="rId63"/>
    <sheet name="Итог.вед.(ПРИХОД)" sheetId="36" r:id="rId64"/>
    <sheet name="2 Итог.вед.(РАСХОД)" sheetId="33" r:id="rId65"/>
    <sheet name="Движение мат ценностей" sheetId="34" r:id="rId66"/>
    <sheet name="Лист1" sheetId="39" r:id="rId67"/>
  </sheets>
  <definedNames>
    <definedName name="завтрак_общ">'Автомат. ввод'!$A$21:$C$51</definedName>
    <definedName name="завтрак_факт">'Автомат. ввод'!$E$21:$G$51</definedName>
    <definedName name="Общее_количество_учащихся">'Автомат. ввод'!$I$20:$K$51</definedName>
    <definedName name="Фактически_присутствующих">'Автомат. ввод'!$M$20:$O$51</definedName>
  </definedNames>
  <calcPr calcId="162913"/>
</workbook>
</file>

<file path=xl/calcChain.xml><?xml version="1.0" encoding="utf-8"?>
<calcChain xmlns="http://schemas.openxmlformats.org/spreadsheetml/2006/main">
  <c r="C27" i="48" l="1"/>
  <c r="C15" i="48"/>
  <c r="A3" i="48"/>
  <c r="G28" i="35"/>
  <c r="C29" i="35"/>
  <c r="G29" i="35" s="1"/>
  <c r="K29" i="35"/>
  <c r="C21" i="35"/>
  <c r="C22" i="35"/>
  <c r="K21" i="35"/>
  <c r="K22" i="35"/>
  <c r="C23" i="35"/>
  <c r="G23" i="35" s="1"/>
  <c r="F23" i="35"/>
  <c r="K23" i="35"/>
  <c r="C24" i="35"/>
  <c r="G24" i="35" s="1"/>
  <c r="F24" i="35"/>
  <c r="K24" i="35"/>
  <c r="C25" i="35"/>
  <c r="G25" i="35" s="1"/>
  <c r="F25" i="35"/>
  <c r="K25" i="35"/>
  <c r="C26" i="35"/>
  <c r="G26" i="35" s="1"/>
  <c r="F26" i="35"/>
  <c r="K26" i="35"/>
  <c r="F27" i="35"/>
  <c r="G27" i="35"/>
  <c r="F28" i="35"/>
  <c r="F29" i="35"/>
  <c r="C30" i="35"/>
  <c r="G30" i="35" s="1"/>
  <c r="F30" i="35"/>
  <c r="K30" i="35"/>
  <c r="C31" i="35"/>
  <c r="G31" i="35" s="1"/>
  <c r="D18" i="48" s="1"/>
  <c r="F31" i="35"/>
  <c r="K31" i="35"/>
  <c r="C32" i="35"/>
  <c r="G32" i="35" s="1"/>
  <c r="F32" i="35"/>
  <c r="K32" i="35"/>
  <c r="C33" i="35"/>
  <c r="G33" i="35" s="1"/>
  <c r="F33" i="35"/>
  <c r="K33" i="35"/>
  <c r="F34" i="35"/>
  <c r="G34" i="35"/>
  <c r="C35" i="35"/>
  <c r="G35" i="35" s="1"/>
  <c r="F35" i="35"/>
  <c r="K35" i="35"/>
  <c r="C36" i="35"/>
  <c r="G36" i="35" s="1"/>
  <c r="F36" i="35"/>
  <c r="K36" i="35"/>
  <c r="C37" i="35"/>
  <c r="G37" i="35" s="1"/>
  <c r="F37" i="35"/>
  <c r="K37" i="35"/>
  <c r="C38" i="35"/>
  <c r="G38" i="35" s="1"/>
  <c r="F38" i="35"/>
  <c r="K38" i="35"/>
  <c r="C39" i="35"/>
  <c r="G39" i="35" s="1"/>
  <c r="F39" i="35"/>
  <c r="K39" i="35"/>
  <c r="C40" i="35"/>
  <c r="G40" i="35" s="1"/>
  <c r="F40" i="35"/>
  <c r="K40" i="35"/>
  <c r="C41" i="35"/>
  <c r="G41" i="35" s="1"/>
  <c r="F41" i="35"/>
  <c r="K41" i="35"/>
  <c r="C42" i="35"/>
  <c r="G42" i="35" s="1"/>
  <c r="D18" i="57" s="1"/>
  <c r="E18" i="57" s="1"/>
  <c r="F42" i="35"/>
  <c r="K42" i="35"/>
  <c r="C43" i="35"/>
  <c r="G43" i="35" s="1"/>
  <c r="D18" i="58" s="1"/>
  <c r="E18" i="58" s="1"/>
  <c r="F43" i="35"/>
  <c r="K43" i="35"/>
  <c r="C44" i="35"/>
  <c r="G44" i="35" s="1"/>
  <c r="D18" i="59" s="1"/>
  <c r="D23" i="59" s="1"/>
  <c r="E23" i="59" s="1"/>
  <c r="F44" i="35"/>
  <c r="K44" i="35"/>
  <c r="C45" i="35"/>
  <c r="G45" i="35" s="1"/>
  <c r="D18" i="60" s="1"/>
  <c r="D22" i="60" s="1"/>
  <c r="E22" i="60" s="1"/>
  <c r="F45" i="35"/>
  <c r="K45" i="35"/>
  <c r="C46" i="35"/>
  <c r="G46" i="35" s="1"/>
  <c r="D18" i="61" s="1"/>
  <c r="E18" i="61" s="1"/>
  <c r="F46" i="35"/>
  <c r="K46" i="35"/>
  <c r="C47" i="35"/>
  <c r="G47" i="35" s="1"/>
  <c r="D18" i="62" s="1"/>
  <c r="E18" i="62" s="1"/>
  <c r="F47" i="35"/>
  <c r="K47" i="35"/>
  <c r="C48" i="35"/>
  <c r="G48" i="35" s="1"/>
  <c r="F48" i="35"/>
  <c r="K48" i="35"/>
  <c r="C49" i="35"/>
  <c r="G49" i="35" s="1"/>
  <c r="D18" i="83" s="1"/>
  <c r="D21" i="83" s="1"/>
  <c r="E21" i="83" s="1"/>
  <c r="F49" i="35"/>
  <c r="K49" i="35"/>
  <c r="C50" i="35"/>
  <c r="G50" i="35" s="1"/>
  <c r="D18" i="84" s="1"/>
  <c r="E18" i="84" s="1"/>
  <c r="F50" i="35"/>
  <c r="K50" i="35"/>
  <c r="C51" i="35"/>
  <c r="G51" i="35" s="1"/>
  <c r="F51" i="35"/>
  <c r="K51" i="35"/>
  <c r="C57" i="32" s="1"/>
  <c r="C56" i="32" s="1"/>
  <c r="D56" i="32" s="1"/>
  <c r="E56" i="32" s="1"/>
  <c r="F56" i="32" s="1"/>
  <c r="G56" i="32" s="1"/>
  <c r="H56" i="32" s="1"/>
  <c r="C27" i="84"/>
  <c r="C15" i="84"/>
  <c r="A3" i="84"/>
  <c r="C27" i="83"/>
  <c r="C15" i="83"/>
  <c r="A3" i="83"/>
  <c r="C27" i="85"/>
  <c r="C15" i="85"/>
  <c r="A3" i="85"/>
  <c r="C27" i="62"/>
  <c r="C15" i="62"/>
  <c r="A3" i="62"/>
  <c r="C27" i="61"/>
  <c r="C15" i="61"/>
  <c r="A3" i="61"/>
  <c r="C27" i="60"/>
  <c r="C15" i="60"/>
  <c r="A3" i="60"/>
  <c r="C27" i="59"/>
  <c r="C15" i="59"/>
  <c r="A3" i="59"/>
  <c r="C27" i="58"/>
  <c r="C15" i="58"/>
  <c r="A3" i="58"/>
  <c r="C27" i="57"/>
  <c r="C15" i="57"/>
  <c r="A3" i="57"/>
  <c r="A1" i="31"/>
  <c r="C4" i="31"/>
  <c r="L5" i="31"/>
  <c r="D7" i="31"/>
  <c r="E7" i="31"/>
  <c r="F7" i="31"/>
  <c r="G7" i="31"/>
  <c r="H7" i="31"/>
  <c r="I7" i="31"/>
  <c r="J7" i="31"/>
  <c r="K7" i="31"/>
  <c r="L7" i="31"/>
  <c r="M7" i="31"/>
  <c r="N7" i="31"/>
  <c r="O7" i="31"/>
  <c r="P7" i="31"/>
  <c r="Q7" i="31"/>
  <c r="R7" i="31"/>
  <c r="S7" i="31"/>
  <c r="T7" i="31"/>
  <c r="U7" i="31"/>
  <c r="V7" i="31"/>
  <c r="W7" i="31"/>
  <c r="X7" i="31"/>
  <c r="Y7" i="31"/>
  <c r="Z7" i="31"/>
  <c r="AA7" i="31"/>
  <c r="AB7" i="31"/>
  <c r="AC7" i="31"/>
  <c r="AD7" i="31"/>
  <c r="AE7" i="31"/>
  <c r="AF7" i="31"/>
  <c r="AG7" i="31"/>
  <c r="AH7" i="31"/>
  <c r="AI7" i="31"/>
  <c r="AJ7" i="31"/>
  <c r="AK7" i="31"/>
  <c r="AL7" i="31"/>
  <c r="AM7" i="31"/>
  <c r="AN7" i="31"/>
  <c r="AO7" i="31"/>
  <c r="AP7" i="31"/>
  <c r="AQ7" i="31"/>
  <c r="AR7" i="31"/>
  <c r="AS7" i="31"/>
  <c r="AT7" i="31"/>
  <c r="AU7" i="31"/>
  <c r="AV7" i="31"/>
  <c r="AW7" i="31"/>
  <c r="AX7" i="31"/>
  <c r="AY7" i="31"/>
  <c r="AZ7" i="31"/>
  <c r="BA7" i="31"/>
  <c r="BB7" i="31"/>
  <c r="BC7" i="31"/>
  <c r="BD7" i="31"/>
  <c r="BE7" i="31"/>
  <c r="BF7" i="31"/>
  <c r="BG7" i="31"/>
  <c r="BH7" i="31"/>
  <c r="BI7" i="31"/>
  <c r="BJ7" i="31"/>
  <c r="BK7" i="31"/>
  <c r="BL7" i="31"/>
  <c r="BM7" i="31"/>
  <c r="BN7" i="31"/>
  <c r="BO7" i="31"/>
  <c r="BP7" i="31"/>
  <c r="BQ7" i="31"/>
  <c r="BR7" i="31"/>
  <c r="BS7" i="31"/>
  <c r="BT7" i="31"/>
  <c r="BU7" i="31"/>
  <c r="BV7" i="31"/>
  <c r="BW7" i="31"/>
  <c r="BX7" i="31"/>
  <c r="BY7" i="31"/>
  <c r="BZ7" i="31"/>
  <c r="D16" i="31"/>
  <c r="E16" i="31"/>
  <c r="F16" i="31"/>
  <c r="G16" i="31"/>
  <c r="H16" i="31"/>
  <c r="I16" i="31"/>
  <c r="J16" i="31"/>
  <c r="K16" i="31"/>
  <c r="L16" i="31"/>
  <c r="M16" i="31"/>
  <c r="N16" i="31"/>
  <c r="O16" i="31"/>
  <c r="P16" i="31"/>
  <c r="Q16" i="31"/>
  <c r="R16" i="31"/>
  <c r="S16" i="31"/>
  <c r="T16" i="31"/>
  <c r="U16" i="31"/>
  <c r="V16" i="31"/>
  <c r="W16" i="31"/>
  <c r="X16" i="31"/>
  <c r="Y16" i="31"/>
  <c r="Z16" i="31"/>
  <c r="AA16" i="31"/>
  <c r="AB16" i="31"/>
  <c r="AC16" i="31"/>
  <c r="AD16" i="31"/>
  <c r="AE16" i="31"/>
  <c r="AF16" i="31"/>
  <c r="AG16" i="31"/>
  <c r="AH16" i="31"/>
  <c r="AI16" i="31"/>
  <c r="AJ16" i="31"/>
  <c r="AK16" i="31"/>
  <c r="AL16" i="31"/>
  <c r="AM16" i="31"/>
  <c r="AN16" i="31"/>
  <c r="AO16" i="31"/>
  <c r="AP16" i="31"/>
  <c r="AQ16" i="31"/>
  <c r="AR16" i="31"/>
  <c r="AS16" i="31"/>
  <c r="AT16" i="31"/>
  <c r="AU16" i="31"/>
  <c r="AV16" i="31"/>
  <c r="AW16" i="31"/>
  <c r="AX16" i="31"/>
  <c r="AY16" i="31"/>
  <c r="AZ16" i="31"/>
  <c r="BA16" i="31"/>
  <c r="BB16" i="31"/>
  <c r="BC16" i="31"/>
  <c r="BD16" i="31"/>
  <c r="BE16" i="31"/>
  <c r="BF16" i="31"/>
  <c r="BG16" i="31"/>
  <c r="BH16" i="31"/>
  <c r="BI16" i="31"/>
  <c r="BJ16" i="31"/>
  <c r="BK16" i="31"/>
  <c r="BL16" i="31"/>
  <c r="BM16" i="31"/>
  <c r="BN16" i="31"/>
  <c r="BO16" i="31"/>
  <c r="BP16" i="31"/>
  <c r="BQ16" i="31"/>
  <c r="BR16" i="31"/>
  <c r="BS16" i="31"/>
  <c r="BT16" i="31"/>
  <c r="BU16" i="31"/>
  <c r="BV16" i="31"/>
  <c r="BW16" i="31"/>
  <c r="BX16" i="31"/>
  <c r="BY16" i="31"/>
  <c r="BZ16" i="31"/>
  <c r="D20" i="31"/>
  <c r="E20" i="31"/>
  <c r="F20" i="31"/>
  <c r="G20" i="31"/>
  <c r="H20" i="31"/>
  <c r="I20" i="31"/>
  <c r="J20" i="31"/>
  <c r="K20" i="31"/>
  <c r="L20" i="31"/>
  <c r="M20" i="31"/>
  <c r="N20" i="31"/>
  <c r="O20" i="31"/>
  <c r="P20" i="31"/>
  <c r="Q20" i="31"/>
  <c r="R20" i="31"/>
  <c r="S20" i="31"/>
  <c r="T20" i="31"/>
  <c r="U20" i="31"/>
  <c r="V20" i="31"/>
  <c r="W20" i="31"/>
  <c r="X20" i="31"/>
  <c r="Y20" i="31"/>
  <c r="Z20" i="31"/>
  <c r="AA20" i="31"/>
  <c r="AB20" i="31"/>
  <c r="AC20" i="31"/>
  <c r="AD20" i="31"/>
  <c r="AE20" i="31"/>
  <c r="AF20" i="31"/>
  <c r="AG20" i="31"/>
  <c r="AH20" i="31"/>
  <c r="AI20" i="31"/>
  <c r="AJ20" i="31"/>
  <c r="AK20" i="31"/>
  <c r="AL20" i="31"/>
  <c r="AM20" i="31"/>
  <c r="AN20" i="31"/>
  <c r="AO20" i="31"/>
  <c r="AP20" i="31"/>
  <c r="AQ20" i="31"/>
  <c r="AR20" i="31"/>
  <c r="AS20" i="31"/>
  <c r="AT20" i="31"/>
  <c r="AU20" i="31"/>
  <c r="AV20" i="31"/>
  <c r="AW20" i="31"/>
  <c r="AX20" i="31"/>
  <c r="AY20" i="31"/>
  <c r="AZ20" i="31"/>
  <c r="BA20" i="31"/>
  <c r="BB20" i="31"/>
  <c r="BC20" i="31"/>
  <c r="BD20" i="31"/>
  <c r="BE20" i="31"/>
  <c r="BF20" i="31"/>
  <c r="BG20" i="31"/>
  <c r="BH20" i="31"/>
  <c r="BI20" i="31"/>
  <c r="BJ20" i="31"/>
  <c r="BK20" i="31"/>
  <c r="BL20" i="31"/>
  <c r="BM20" i="31"/>
  <c r="BN20" i="31"/>
  <c r="BO20" i="31"/>
  <c r="BP20" i="31"/>
  <c r="BQ20" i="31"/>
  <c r="BR20" i="31"/>
  <c r="BS20" i="31"/>
  <c r="BT20" i="31"/>
  <c r="BU20" i="31"/>
  <c r="BV20" i="31"/>
  <c r="BW20" i="31"/>
  <c r="BX20" i="31"/>
  <c r="BY20" i="31"/>
  <c r="BZ20" i="31"/>
  <c r="D28" i="31"/>
  <c r="E28" i="31"/>
  <c r="F28" i="31"/>
  <c r="G28" i="31"/>
  <c r="H28" i="31"/>
  <c r="I28" i="31"/>
  <c r="J28" i="31"/>
  <c r="K28" i="31"/>
  <c r="L28" i="31"/>
  <c r="M28" i="31"/>
  <c r="N28" i="31"/>
  <c r="O28" i="31"/>
  <c r="P28" i="31"/>
  <c r="Q28" i="31"/>
  <c r="R28" i="31"/>
  <c r="S28" i="31"/>
  <c r="T28" i="31"/>
  <c r="U28" i="31"/>
  <c r="V28" i="31"/>
  <c r="W28" i="31"/>
  <c r="X28" i="31"/>
  <c r="Y28" i="31"/>
  <c r="Z28" i="31"/>
  <c r="AA28" i="31"/>
  <c r="AB28" i="31"/>
  <c r="AC28" i="31"/>
  <c r="AD28" i="31"/>
  <c r="AE28" i="31"/>
  <c r="AF28" i="31"/>
  <c r="AG28" i="31"/>
  <c r="AH28" i="31"/>
  <c r="AI28" i="31"/>
  <c r="AJ28" i="31"/>
  <c r="AK28" i="31"/>
  <c r="AL28" i="31"/>
  <c r="AM28" i="31"/>
  <c r="AN28" i="31"/>
  <c r="AO28" i="31"/>
  <c r="AP28" i="31"/>
  <c r="AQ28" i="31"/>
  <c r="AR28" i="31"/>
  <c r="AS28" i="31"/>
  <c r="AT28" i="31"/>
  <c r="AU28" i="31"/>
  <c r="AV28" i="31"/>
  <c r="AW28" i="31"/>
  <c r="AX28" i="31"/>
  <c r="AY28" i="31"/>
  <c r="AZ28" i="31"/>
  <c r="BA28" i="31"/>
  <c r="BB28" i="31"/>
  <c r="BC28" i="31"/>
  <c r="BD28" i="31"/>
  <c r="BE28" i="31"/>
  <c r="BF28" i="31"/>
  <c r="BG28" i="31"/>
  <c r="BH28" i="31"/>
  <c r="BI28" i="31"/>
  <c r="BJ28" i="31"/>
  <c r="BK28" i="31"/>
  <c r="BL28" i="31"/>
  <c r="BM28" i="31"/>
  <c r="BN28" i="31"/>
  <c r="BO28" i="31"/>
  <c r="BP28" i="31"/>
  <c r="BQ28" i="31"/>
  <c r="BR28" i="31"/>
  <c r="BS28" i="31"/>
  <c r="BT28" i="31"/>
  <c r="BU28" i="31"/>
  <c r="BV28" i="31"/>
  <c r="BW28" i="31"/>
  <c r="BX28" i="31"/>
  <c r="BY28" i="31"/>
  <c r="BZ28" i="31"/>
  <c r="D32" i="31"/>
  <c r="E32" i="31"/>
  <c r="F32" i="31"/>
  <c r="G32" i="31"/>
  <c r="H32" i="31"/>
  <c r="I32" i="31"/>
  <c r="J32" i="31"/>
  <c r="K32" i="31"/>
  <c r="L32" i="31"/>
  <c r="M32" i="31"/>
  <c r="N32" i="31"/>
  <c r="O32" i="31"/>
  <c r="P32" i="31"/>
  <c r="Q32" i="31"/>
  <c r="R32" i="31"/>
  <c r="S32" i="31"/>
  <c r="T32" i="31"/>
  <c r="U32" i="31"/>
  <c r="V32" i="31"/>
  <c r="W32" i="31"/>
  <c r="X32" i="31"/>
  <c r="Y32" i="31"/>
  <c r="Z32" i="31"/>
  <c r="AA32" i="31"/>
  <c r="AB32" i="31"/>
  <c r="AC32" i="31"/>
  <c r="AD32" i="31"/>
  <c r="AE32" i="31"/>
  <c r="AF32" i="31"/>
  <c r="AG32" i="31"/>
  <c r="AH32" i="31"/>
  <c r="AI32" i="31"/>
  <c r="AJ32" i="31"/>
  <c r="AK32" i="31"/>
  <c r="AL32" i="31"/>
  <c r="AM32" i="31"/>
  <c r="AN32" i="31"/>
  <c r="AO32" i="31"/>
  <c r="AP32" i="31"/>
  <c r="AQ32" i="31"/>
  <c r="AR32" i="31"/>
  <c r="AS32" i="31"/>
  <c r="AT32" i="31"/>
  <c r="AU32" i="31"/>
  <c r="AV32" i="31"/>
  <c r="AW32" i="31"/>
  <c r="AX32" i="31"/>
  <c r="AY32" i="31"/>
  <c r="AZ32" i="31"/>
  <c r="BA32" i="31"/>
  <c r="BB32" i="31"/>
  <c r="BC32" i="31"/>
  <c r="BD32" i="31"/>
  <c r="BE32" i="31"/>
  <c r="BF32" i="31"/>
  <c r="BG32" i="31"/>
  <c r="BH32" i="31"/>
  <c r="BI32" i="31"/>
  <c r="BJ32" i="31"/>
  <c r="BK32" i="31"/>
  <c r="BL32" i="31"/>
  <c r="BM32" i="31"/>
  <c r="BN32" i="31"/>
  <c r="BO32" i="31"/>
  <c r="BP32" i="31"/>
  <c r="BQ32" i="31"/>
  <c r="BR32" i="31"/>
  <c r="BS32" i="31"/>
  <c r="BT32" i="31"/>
  <c r="BU32" i="31"/>
  <c r="BV32" i="31"/>
  <c r="BW32" i="31"/>
  <c r="BX32" i="31"/>
  <c r="BY32" i="31"/>
  <c r="BZ32" i="31"/>
  <c r="D38" i="31"/>
  <c r="E38" i="31"/>
  <c r="F38" i="31"/>
  <c r="G38" i="31"/>
  <c r="H38" i="31"/>
  <c r="I38" i="31"/>
  <c r="J38" i="31"/>
  <c r="K38" i="31"/>
  <c r="L38" i="31"/>
  <c r="M38" i="31"/>
  <c r="N38" i="31"/>
  <c r="O38" i="31"/>
  <c r="P38" i="31"/>
  <c r="Q38" i="31"/>
  <c r="R38" i="31"/>
  <c r="S38" i="31"/>
  <c r="T38" i="31"/>
  <c r="U38" i="31"/>
  <c r="V38" i="31"/>
  <c r="W38" i="31"/>
  <c r="X38" i="31"/>
  <c r="Y38" i="31"/>
  <c r="Z38" i="31"/>
  <c r="AA38" i="31"/>
  <c r="AB38" i="31"/>
  <c r="AC38" i="31"/>
  <c r="AD38" i="31"/>
  <c r="AE38" i="31"/>
  <c r="AF38" i="31"/>
  <c r="AG38" i="31"/>
  <c r="AH38" i="31"/>
  <c r="AI38" i="31"/>
  <c r="AJ38" i="31"/>
  <c r="AK38" i="31"/>
  <c r="AL38" i="31"/>
  <c r="AM38" i="31"/>
  <c r="AN38" i="31"/>
  <c r="AO38" i="31"/>
  <c r="AP38" i="31"/>
  <c r="AQ38" i="31"/>
  <c r="AR38" i="31"/>
  <c r="AS38" i="31"/>
  <c r="AT38" i="31"/>
  <c r="AU38" i="31"/>
  <c r="AV38" i="31"/>
  <c r="AW38" i="31"/>
  <c r="AX38" i="31"/>
  <c r="AY38" i="31"/>
  <c r="AZ38" i="31"/>
  <c r="BA38" i="31"/>
  <c r="BB38" i="31"/>
  <c r="BC38" i="31"/>
  <c r="BD38" i="31"/>
  <c r="BE38" i="31"/>
  <c r="BF38" i="31"/>
  <c r="BG38" i="31"/>
  <c r="BH38" i="31"/>
  <c r="BI38" i="31"/>
  <c r="BJ38" i="31"/>
  <c r="BK38" i="31"/>
  <c r="BL38" i="31"/>
  <c r="BM38" i="31"/>
  <c r="BN38" i="31"/>
  <c r="BO38" i="31"/>
  <c r="BP38" i="31"/>
  <c r="BQ38" i="31"/>
  <c r="BR38" i="31"/>
  <c r="BS38" i="31"/>
  <c r="BT38" i="31"/>
  <c r="BU38" i="31"/>
  <c r="BV38" i="31"/>
  <c r="BW38" i="31"/>
  <c r="BX38" i="31"/>
  <c r="BY38" i="31"/>
  <c r="BZ38" i="31"/>
  <c r="D47" i="31"/>
  <c r="E47" i="31"/>
  <c r="F47" i="31"/>
  <c r="G47" i="31"/>
  <c r="H47" i="31"/>
  <c r="I47" i="31"/>
  <c r="J47" i="31"/>
  <c r="K47" i="31"/>
  <c r="L47" i="31"/>
  <c r="M47" i="31"/>
  <c r="N47" i="31"/>
  <c r="O47" i="31"/>
  <c r="P47" i="31"/>
  <c r="Q47" i="31"/>
  <c r="R47" i="31"/>
  <c r="S47" i="31"/>
  <c r="T47" i="31"/>
  <c r="U47" i="31"/>
  <c r="V47" i="31"/>
  <c r="W47" i="31"/>
  <c r="X47" i="31"/>
  <c r="Y47" i="31"/>
  <c r="Z47" i="31"/>
  <c r="AA47" i="31"/>
  <c r="AB47" i="31"/>
  <c r="AC47" i="31"/>
  <c r="AD47" i="31"/>
  <c r="AE47" i="31"/>
  <c r="AF47" i="31"/>
  <c r="AG47" i="31"/>
  <c r="AH47" i="31"/>
  <c r="AI47" i="31"/>
  <c r="AJ47" i="31"/>
  <c r="AK47" i="31"/>
  <c r="AL47" i="31"/>
  <c r="AM47" i="31"/>
  <c r="AN47" i="31"/>
  <c r="AO47" i="31"/>
  <c r="AP47" i="31"/>
  <c r="AQ47" i="31"/>
  <c r="AR47" i="31"/>
  <c r="AS47" i="31"/>
  <c r="AT47" i="31"/>
  <c r="AU47" i="31"/>
  <c r="AV47" i="31"/>
  <c r="AW47" i="31"/>
  <c r="AX47" i="31"/>
  <c r="AY47" i="31"/>
  <c r="AZ47" i="31"/>
  <c r="BA47" i="31"/>
  <c r="BB47" i="31"/>
  <c r="BC47" i="31"/>
  <c r="BD47" i="31"/>
  <c r="BE47" i="31"/>
  <c r="BF47" i="31"/>
  <c r="BG47" i="31"/>
  <c r="BH47" i="31"/>
  <c r="BI47" i="31"/>
  <c r="BJ47" i="31"/>
  <c r="BK47" i="31"/>
  <c r="BL47" i="31"/>
  <c r="BM47" i="31"/>
  <c r="BN47" i="31"/>
  <c r="BO47" i="31"/>
  <c r="BP47" i="31"/>
  <c r="BQ47" i="31"/>
  <c r="BR47" i="31"/>
  <c r="BS47" i="31"/>
  <c r="BT47" i="31"/>
  <c r="BU47" i="31"/>
  <c r="BV47" i="31"/>
  <c r="BW47" i="31"/>
  <c r="BX47" i="31"/>
  <c r="BY47" i="31"/>
  <c r="BZ47" i="31"/>
  <c r="D51" i="31"/>
  <c r="E51" i="31"/>
  <c r="F51" i="31"/>
  <c r="G51" i="31"/>
  <c r="H51" i="31"/>
  <c r="I51" i="31"/>
  <c r="J51" i="31"/>
  <c r="K51" i="31"/>
  <c r="L51" i="31"/>
  <c r="M51" i="31"/>
  <c r="N51" i="31"/>
  <c r="O51" i="31"/>
  <c r="P51" i="31"/>
  <c r="Q51" i="31"/>
  <c r="R51" i="31"/>
  <c r="S51" i="31"/>
  <c r="T51" i="31"/>
  <c r="U51" i="31"/>
  <c r="V51" i="31"/>
  <c r="W51" i="31"/>
  <c r="X51" i="31"/>
  <c r="Y51" i="31"/>
  <c r="Z51" i="31"/>
  <c r="AA51" i="31"/>
  <c r="AB51" i="31"/>
  <c r="AC51" i="31"/>
  <c r="AD51" i="31"/>
  <c r="AE51" i="31"/>
  <c r="AF51" i="31"/>
  <c r="AG51" i="31"/>
  <c r="AH51" i="31"/>
  <c r="AI51" i="31"/>
  <c r="AJ51" i="31"/>
  <c r="AK51" i="31"/>
  <c r="AL51" i="31"/>
  <c r="AM51" i="31"/>
  <c r="AN51" i="31"/>
  <c r="AO51" i="31"/>
  <c r="AP51" i="31"/>
  <c r="AQ51" i="31"/>
  <c r="AR51" i="31"/>
  <c r="AS51" i="31"/>
  <c r="AT51" i="31"/>
  <c r="AU51" i="31"/>
  <c r="AV51" i="31"/>
  <c r="AW51" i="31"/>
  <c r="AX51" i="31"/>
  <c r="AY51" i="31"/>
  <c r="AZ51" i="31"/>
  <c r="BA51" i="31"/>
  <c r="BB51" i="31"/>
  <c r="BC51" i="31"/>
  <c r="BD51" i="31"/>
  <c r="BE51" i="31"/>
  <c r="BF51" i="31"/>
  <c r="BG51" i="31"/>
  <c r="BH51" i="31"/>
  <c r="BI51" i="31"/>
  <c r="BJ51" i="31"/>
  <c r="BK51" i="31"/>
  <c r="BL51" i="31"/>
  <c r="BM51" i="31"/>
  <c r="BN51" i="31"/>
  <c r="BO51" i="31"/>
  <c r="BP51" i="31"/>
  <c r="BQ51" i="31"/>
  <c r="BR51" i="31"/>
  <c r="BS51" i="31"/>
  <c r="BT51" i="31"/>
  <c r="BU51" i="31"/>
  <c r="BV51" i="31"/>
  <c r="BW51" i="31"/>
  <c r="BX51" i="31"/>
  <c r="BY51" i="31"/>
  <c r="BZ51" i="31"/>
  <c r="D55" i="31"/>
  <c r="E55" i="31"/>
  <c r="F55" i="31"/>
  <c r="G55" i="31"/>
  <c r="H55" i="31"/>
  <c r="I55" i="31"/>
  <c r="J55" i="31"/>
  <c r="K55" i="31"/>
  <c r="L55" i="31"/>
  <c r="M55" i="31"/>
  <c r="N55" i="31"/>
  <c r="O55" i="31"/>
  <c r="P55" i="31"/>
  <c r="Q55" i="31"/>
  <c r="R55" i="31"/>
  <c r="S55" i="31"/>
  <c r="T55" i="31"/>
  <c r="U55" i="31"/>
  <c r="V55" i="31"/>
  <c r="W55" i="31"/>
  <c r="X55" i="31"/>
  <c r="Y55" i="31"/>
  <c r="Z55" i="31"/>
  <c r="AA55" i="31"/>
  <c r="AB55" i="31"/>
  <c r="AC55" i="31"/>
  <c r="AD55" i="31"/>
  <c r="AE55" i="31"/>
  <c r="AF55" i="31"/>
  <c r="AG55" i="31"/>
  <c r="AH55" i="31"/>
  <c r="AI55" i="31"/>
  <c r="AJ55" i="31"/>
  <c r="AK55" i="31"/>
  <c r="AL55" i="31"/>
  <c r="AM55" i="31"/>
  <c r="AN55" i="31"/>
  <c r="AO55" i="31"/>
  <c r="AP55" i="31"/>
  <c r="AQ55" i="31"/>
  <c r="AR55" i="31"/>
  <c r="AS55" i="31"/>
  <c r="AT55" i="31"/>
  <c r="AU55" i="31"/>
  <c r="AV55" i="31"/>
  <c r="AW55" i="31"/>
  <c r="AX55" i="31"/>
  <c r="AY55" i="31"/>
  <c r="AZ55" i="31"/>
  <c r="BA55" i="31"/>
  <c r="BB55" i="31"/>
  <c r="BC55" i="31"/>
  <c r="BD55" i="31"/>
  <c r="BE55" i="31"/>
  <c r="BF55" i="31"/>
  <c r="BG55" i="31"/>
  <c r="BH55" i="31"/>
  <c r="BI55" i="31"/>
  <c r="BJ55" i="31"/>
  <c r="BK55" i="31"/>
  <c r="BL55" i="31"/>
  <c r="BM55" i="31"/>
  <c r="BN55" i="31"/>
  <c r="BO55" i="31"/>
  <c r="BP55" i="31"/>
  <c r="BQ55" i="31"/>
  <c r="BR55" i="31"/>
  <c r="BS55" i="31"/>
  <c r="BT55" i="31"/>
  <c r="BU55" i="31"/>
  <c r="BV55" i="31"/>
  <c r="BW55" i="31"/>
  <c r="BX55" i="31"/>
  <c r="D59" i="31"/>
  <c r="E59" i="31"/>
  <c r="F59" i="31"/>
  <c r="G59" i="31"/>
  <c r="H59" i="31"/>
  <c r="I59" i="31"/>
  <c r="J59" i="31"/>
  <c r="K59" i="31"/>
  <c r="L59" i="31"/>
  <c r="M59" i="31"/>
  <c r="N59" i="31"/>
  <c r="O59" i="31"/>
  <c r="P59" i="31"/>
  <c r="Q59" i="31"/>
  <c r="R59" i="31"/>
  <c r="S59" i="31"/>
  <c r="T59" i="31"/>
  <c r="U59" i="31"/>
  <c r="V59" i="31"/>
  <c r="W59" i="31"/>
  <c r="X59" i="31"/>
  <c r="Y59" i="31"/>
  <c r="Z59" i="31"/>
  <c r="AA59" i="31"/>
  <c r="AB59" i="31"/>
  <c r="AC59" i="31"/>
  <c r="AD59" i="31"/>
  <c r="AE59" i="31"/>
  <c r="AF59" i="31"/>
  <c r="AG59" i="31"/>
  <c r="AH59" i="31"/>
  <c r="AI59" i="31"/>
  <c r="AJ59" i="31"/>
  <c r="AK59" i="31"/>
  <c r="AL59" i="31"/>
  <c r="AM59" i="31"/>
  <c r="AN59" i="31"/>
  <c r="AO59" i="31"/>
  <c r="AP59" i="31"/>
  <c r="AQ59" i="31"/>
  <c r="AR59" i="31"/>
  <c r="AS59" i="31"/>
  <c r="AT59" i="31"/>
  <c r="AU59" i="31"/>
  <c r="AV59" i="31"/>
  <c r="AW59" i="31"/>
  <c r="AX59" i="31"/>
  <c r="AY59" i="31"/>
  <c r="AZ59" i="31"/>
  <c r="BA59" i="31"/>
  <c r="BB59" i="31"/>
  <c r="BC59" i="31"/>
  <c r="BD59" i="31"/>
  <c r="BE59" i="31"/>
  <c r="BF59" i="31"/>
  <c r="BG59" i="31"/>
  <c r="BH59" i="31"/>
  <c r="BI59" i="31"/>
  <c r="BJ59" i="31"/>
  <c r="BK59" i="31"/>
  <c r="BL59" i="31"/>
  <c r="BM59" i="31"/>
  <c r="BN59" i="31"/>
  <c r="BO59" i="31"/>
  <c r="BP59" i="31"/>
  <c r="BQ59" i="31"/>
  <c r="BR59" i="31"/>
  <c r="BS59" i="31"/>
  <c r="BT59" i="31"/>
  <c r="BU59" i="31"/>
  <c r="BV59" i="31"/>
  <c r="BW59" i="31"/>
  <c r="BX59" i="31"/>
  <c r="BY59" i="31"/>
  <c r="BZ59" i="31"/>
  <c r="BZ59" i="32"/>
  <c r="BY59" i="32"/>
  <c r="BX59" i="32"/>
  <c r="BW59" i="32"/>
  <c r="BV59" i="32"/>
  <c r="BU59" i="32"/>
  <c r="BT59" i="32"/>
  <c r="BS59" i="32"/>
  <c r="BR59" i="32"/>
  <c r="BQ59" i="32"/>
  <c r="BP59" i="32"/>
  <c r="BO59" i="32"/>
  <c r="BN59" i="32"/>
  <c r="BM59" i="32"/>
  <c r="BL59" i="32"/>
  <c r="BK59" i="32"/>
  <c r="BJ59" i="32"/>
  <c r="BI59" i="32"/>
  <c r="BH59" i="32"/>
  <c r="BG59" i="32"/>
  <c r="BF59" i="32"/>
  <c r="BE59" i="32"/>
  <c r="BD59" i="32"/>
  <c r="BC59" i="32"/>
  <c r="BB59" i="32"/>
  <c r="BA59" i="32"/>
  <c r="AZ59" i="32"/>
  <c r="AY59" i="32"/>
  <c r="AX59" i="32"/>
  <c r="AW59" i="32"/>
  <c r="AV59" i="32"/>
  <c r="AU59" i="32"/>
  <c r="AT59" i="32"/>
  <c r="AS59" i="32"/>
  <c r="AR59" i="32"/>
  <c r="AQ59" i="32"/>
  <c r="AP59" i="32"/>
  <c r="AO59" i="32"/>
  <c r="AN59" i="32"/>
  <c r="AM59" i="32"/>
  <c r="AL59" i="32"/>
  <c r="AK59" i="32"/>
  <c r="AJ59" i="32"/>
  <c r="AI59" i="32"/>
  <c r="AH59" i="32"/>
  <c r="AG59" i="32"/>
  <c r="AF59" i="32"/>
  <c r="AE59" i="32"/>
  <c r="AD59" i="32"/>
  <c r="AC59" i="32"/>
  <c r="AB59" i="32"/>
  <c r="AA59" i="32"/>
  <c r="Z59" i="32"/>
  <c r="Y59" i="32"/>
  <c r="X59" i="32"/>
  <c r="W59" i="32"/>
  <c r="V59" i="32"/>
  <c r="U59" i="32"/>
  <c r="T59" i="32"/>
  <c r="S59" i="32"/>
  <c r="R59" i="32"/>
  <c r="Q59" i="32"/>
  <c r="P59" i="32"/>
  <c r="O59" i="32"/>
  <c r="N59" i="32"/>
  <c r="M59" i="32"/>
  <c r="L59" i="32"/>
  <c r="K59" i="32"/>
  <c r="J59" i="32"/>
  <c r="I59" i="32"/>
  <c r="H59" i="32"/>
  <c r="G59" i="32"/>
  <c r="F59" i="32"/>
  <c r="E59" i="32"/>
  <c r="D59" i="32"/>
  <c r="BZ55" i="32"/>
  <c r="BX55" i="32"/>
  <c r="BW55" i="32"/>
  <c r="BV55" i="32"/>
  <c r="BU55" i="32"/>
  <c r="BT55" i="32"/>
  <c r="BS55" i="32"/>
  <c r="BR55" i="32"/>
  <c r="BQ55" i="32"/>
  <c r="BP55" i="32"/>
  <c r="BO55" i="32"/>
  <c r="BN55" i="32"/>
  <c r="BM55" i="32"/>
  <c r="BL55" i="32"/>
  <c r="BK55" i="32"/>
  <c r="BJ55" i="32"/>
  <c r="BI55" i="32"/>
  <c r="BH55" i="32"/>
  <c r="BG55" i="32"/>
  <c r="BF55" i="32"/>
  <c r="BE55" i="32"/>
  <c r="BD55" i="32"/>
  <c r="BC55" i="32"/>
  <c r="BB55" i="32"/>
  <c r="BA55" i="32"/>
  <c r="AZ55" i="32"/>
  <c r="AY55" i="32"/>
  <c r="AX55" i="32"/>
  <c r="AW55" i="32"/>
  <c r="AV55" i="32"/>
  <c r="AU55" i="32"/>
  <c r="AT55" i="32"/>
  <c r="AS55" i="32"/>
  <c r="AR55" i="32"/>
  <c r="AQ55" i="32"/>
  <c r="AP55" i="32"/>
  <c r="AO55" i="32"/>
  <c r="AN55" i="32"/>
  <c r="AM55" i="32"/>
  <c r="AL55" i="32"/>
  <c r="AK55" i="32"/>
  <c r="AJ55" i="32"/>
  <c r="AI55" i="32"/>
  <c r="AH55" i="32"/>
  <c r="AG55" i="32"/>
  <c r="AF55" i="32"/>
  <c r="AE55" i="32"/>
  <c r="AD55" i="32"/>
  <c r="AC55" i="32"/>
  <c r="AB55" i="32"/>
  <c r="AA55" i="32"/>
  <c r="Z55" i="32"/>
  <c r="Y55" i="32"/>
  <c r="X55" i="32"/>
  <c r="W55" i="32"/>
  <c r="V55" i="32"/>
  <c r="U55" i="32"/>
  <c r="T55" i="32"/>
  <c r="S55" i="32"/>
  <c r="R55" i="32"/>
  <c r="Q55" i="32"/>
  <c r="P55" i="32"/>
  <c r="O55" i="32"/>
  <c r="N55" i="32"/>
  <c r="M55" i="32"/>
  <c r="L55" i="32"/>
  <c r="K55" i="32"/>
  <c r="J55" i="32"/>
  <c r="I55" i="32"/>
  <c r="H55" i="32"/>
  <c r="G55" i="32"/>
  <c r="F55" i="32"/>
  <c r="E55" i="32"/>
  <c r="D55" i="32"/>
  <c r="BZ51" i="32"/>
  <c r="BY51" i="32"/>
  <c r="BX51" i="32"/>
  <c r="BW51" i="32"/>
  <c r="BV51" i="32"/>
  <c r="BU51" i="32"/>
  <c r="BT51" i="32"/>
  <c r="BS51" i="32"/>
  <c r="BR51" i="32"/>
  <c r="BQ51" i="32"/>
  <c r="BP51" i="32"/>
  <c r="BO51" i="32"/>
  <c r="BN51" i="32"/>
  <c r="BM51" i="32"/>
  <c r="BL51" i="32"/>
  <c r="BK51" i="32"/>
  <c r="BJ51" i="32"/>
  <c r="BI51" i="32"/>
  <c r="BH51" i="32"/>
  <c r="BG51" i="32"/>
  <c r="BF51" i="32"/>
  <c r="BE51" i="32"/>
  <c r="BD51" i="32"/>
  <c r="BC51" i="32"/>
  <c r="BB51" i="32"/>
  <c r="BA51" i="32"/>
  <c r="AZ51" i="32"/>
  <c r="AY51" i="32"/>
  <c r="AX51" i="32"/>
  <c r="AW51" i="32"/>
  <c r="AV51" i="32"/>
  <c r="AU51" i="32"/>
  <c r="AT51" i="32"/>
  <c r="AS51" i="32"/>
  <c r="AR51" i="32"/>
  <c r="AQ51" i="32"/>
  <c r="AP51" i="32"/>
  <c r="AO51" i="32"/>
  <c r="AN51" i="32"/>
  <c r="AM51" i="32"/>
  <c r="AL51" i="32"/>
  <c r="AK51" i="32"/>
  <c r="AJ51" i="32"/>
  <c r="AI51" i="32"/>
  <c r="AH51" i="32"/>
  <c r="AG51" i="32"/>
  <c r="AF51" i="32"/>
  <c r="AE51" i="32"/>
  <c r="AD51" i="32"/>
  <c r="AC51" i="32"/>
  <c r="AB51" i="32"/>
  <c r="AA51" i="32"/>
  <c r="Z51" i="32"/>
  <c r="Y51" i="32"/>
  <c r="X51" i="32"/>
  <c r="W51" i="32"/>
  <c r="V51" i="32"/>
  <c r="U51" i="32"/>
  <c r="T51" i="32"/>
  <c r="S51" i="32"/>
  <c r="R51" i="32"/>
  <c r="Q51" i="32"/>
  <c r="P51" i="32"/>
  <c r="O51" i="32"/>
  <c r="N51" i="32"/>
  <c r="M51" i="32"/>
  <c r="L51" i="32"/>
  <c r="K51" i="32"/>
  <c r="J51" i="32"/>
  <c r="I51" i="32"/>
  <c r="H51" i="32"/>
  <c r="G51" i="32"/>
  <c r="F51" i="32"/>
  <c r="E51" i="32"/>
  <c r="D51" i="32"/>
  <c r="BZ47" i="32"/>
  <c r="BY47" i="32"/>
  <c r="BX47" i="32"/>
  <c r="BW47" i="32"/>
  <c r="BV47" i="32"/>
  <c r="BU47" i="32"/>
  <c r="BT47" i="32"/>
  <c r="BS47" i="32"/>
  <c r="BR47" i="32"/>
  <c r="BQ47" i="32"/>
  <c r="BP47" i="32"/>
  <c r="BO47" i="32"/>
  <c r="BN47" i="32"/>
  <c r="BM47" i="32"/>
  <c r="BL47" i="32"/>
  <c r="BK47" i="32"/>
  <c r="BJ47" i="32"/>
  <c r="BI47" i="32"/>
  <c r="BH47" i="32"/>
  <c r="BG47" i="32"/>
  <c r="BF47" i="32"/>
  <c r="BE47" i="32"/>
  <c r="BD47" i="32"/>
  <c r="BC47" i="32"/>
  <c r="BB47" i="32"/>
  <c r="BA47" i="32"/>
  <c r="AZ47" i="32"/>
  <c r="AY47" i="32"/>
  <c r="AX47" i="32"/>
  <c r="AW47" i="32"/>
  <c r="AV47" i="32"/>
  <c r="AU47" i="32"/>
  <c r="AT47" i="32"/>
  <c r="AS47" i="32"/>
  <c r="AR47" i="32"/>
  <c r="AQ47" i="32"/>
  <c r="AP47" i="32"/>
  <c r="AO47" i="32"/>
  <c r="AN47" i="32"/>
  <c r="AM47" i="32"/>
  <c r="AL47" i="32"/>
  <c r="AK47" i="32"/>
  <c r="AJ47" i="32"/>
  <c r="AI47" i="32"/>
  <c r="AH47" i="32"/>
  <c r="AG47" i="32"/>
  <c r="AF47" i="32"/>
  <c r="AE47" i="32"/>
  <c r="AD47" i="32"/>
  <c r="AC47" i="32"/>
  <c r="AB47" i="32"/>
  <c r="AA47" i="32"/>
  <c r="Z47" i="32"/>
  <c r="Y47" i="32"/>
  <c r="X47" i="32"/>
  <c r="W47" i="32"/>
  <c r="V47" i="32"/>
  <c r="U47" i="32"/>
  <c r="T47" i="32"/>
  <c r="S47" i="32"/>
  <c r="R47" i="32"/>
  <c r="Q47" i="32"/>
  <c r="P47" i="32"/>
  <c r="O47" i="32"/>
  <c r="N47" i="32"/>
  <c r="M47" i="32"/>
  <c r="L47" i="32"/>
  <c r="K47" i="32"/>
  <c r="J47" i="32"/>
  <c r="I47" i="32"/>
  <c r="H47" i="32"/>
  <c r="G47" i="32"/>
  <c r="F47" i="32"/>
  <c r="E47" i="32"/>
  <c r="D47" i="32"/>
  <c r="BZ38" i="32"/>
  <c r="BY38" i="32"/>
  <c r="BY55" i="32" s="1"/>
  <c r="BX38" i="32"/>
  <c r="BW38" i="32"/>
  <c r="BV38" i="32"/>
  <c r="BU38" i="32"/>
  <c r="BT38" i="32"/>
  <c r="BS38" i="32"/>
  <c r="BR38" i="32"/>
  <c r="BQ38" i="32"/>
  <c r="BP38" i="32"/>
  <c r="BO38" i="32"/>
  <c r="BN38" i="32"/>
  <c r="BM38" i="32"/>
  <c r="BL38" i="32"/>
  <c r="BK38" i="32"/>
  <c r="BJ38" i="32"/>
  <c r="BI38" i="32"/>
  <c r="BH38" i="32"/>
  <c r="BG38" i="32"/>
  <c r="BF38" i="32"/>
  <c r="BE38" i="32"/>
  <c r="BD38" i="32"/>
  <c r="BC38" i="32"/>
  <c r="BB38" i="32"/>
  <c r="BA38" i="32"/>
  <c r="AZ38" i="32"/>
  <c r="AY38" i="32"/>
  <c r="AX38" i="32"/>
  <c r="AW38" i="32"/>
  <c r="AV38" i="32"/>
  <c r="AU38" i="32"/>
  <c r="AT38" i="32"/>
  <c r="AS38" i="32"/>
  <c r="AR38" i="32"/>
  <c r="AQ38" i="32"/>
  <c r="AP38" i="32"/>
  <c r="AO38" i="32"/>
  <c r="AN38" i="32"/>
  <c r="AM38" i="32"/>
  <c r="AL38" i="32"/>
  <c r="AK38" i="32"/>
  <c r="AJ38" i="32"/>
  <c r="AI38" i="32"/>
  <c r="AH38" i="32"/>
  <c r="AG38" i="32"/>
  <c r="AF38" i="32"/>
  <c r="AE38" i="32"/>
  <c r="AD38" i="32"/>
  <c r="AC38" i="32"/>
  <c r="AB38" i="32"/>
  <c r="AA38" i="32"/>
  <c r="Z38" i="32"/>
  <c r="Y38" i="32"/>
  <c r="X38" i="32"/>
  <c r="W38" i="32"/>
  <c r="V38" i="32"/>
  <c r="U38" i="32"/>
  <c r="T38" i="32"/>
  <c r="S38" i="32"/>
  <c r="R38" i="32"/>
  <c r="Q38" i="32"/>
  <c r="P38" i="32"/>
  <c r="O38" i="32"/>
  <c r="N38" i="32"/>
  <c r="M38" i="32"/>
  <c r="L38" i="32"/>
  <c r="K38" i="32"/>
  <c r="J38" i="32"/>
  <c r="I38" i="32"/>
  <c r="H38" i="32"/>
  <c r="G38" i="32"/>
  <c r="F38" i="32"/>
  <c r="E38" i="32"/>
  <c r="D38" i="32"/>
  <c r="BZ32" i="32"/>
  <c r="BY32" i="32"/>
  <c r="BX32" i="32"/>
  <c r="BW32" i="32"/>
  <c r="BV32" i="32"/>
  <c r="BU32" i="32"/>
  <c r="BT32" i="32"/>
  <c r="BS32" i="32"/>
  <c r="BR32" i="32"/>
  <c r="BQ32" i="32"/>
  <c r="BP32" i="32"/>
  <c r="BO32" i="32"/>
  <c r="BN32" i="32"/>
  <c r="BM32" i="32"/>
  <c r="BL32" i="32"/>
  <c r="BK32" i="32"/>
  <c r="BJ32" i="32"/>
  <c r="BI32" i="32"/>
  <c r="BH32" i="32"/>
  <c r="BG32" i="32"/>
  <c r="BF32" i="32"/>
  <c r="BE32" i="32"/>
  <c r="BD32" i="32"/>
  <c r="BC32" i="32"/>
  <c r="BB32" i="32"/>
  <c r="BA32" i="32"/>
  <c r="AZ32" i="32"/>
  <c r="AY32" i="32"/>
  <c r="AX32" i="32"/>
  <c r="AW32" i="32"/>
  <c r="AV32" i="32"/>
  <c r="AU32" i="32"/>
  <c r="AT32" i="32"/>
  <c r="AS32" i="32"/>
  <c r="AR32" i="32"/>
  <c r="AQ32" i="32"/>
  <c r="AP32" i="32"/>
  <c r="AO32" i="32"/>
  <c r="AN32" i="32"/>
  <c r="AM32" i="32"/>
  <c r="AL32" i="32"/>
  <c r="AK32" i="32"/>
  <c r="AJ32" i="32"/>
  <c r="AI32" i="32"/>
  <c r="AH32" i="32"/>
  <c r="AG32" i="32"/>
  <c r="AF32" i="32"/>
  <c r="AE32" i="32"/>
  <c r="AD32" i="32"/>
  <c r="AC32" i="32"/>
  <c r="AB32" i="32"/>
  <c r="AA32" i="32"/>
  <c r="Z32" i="32"/>
  <c r="Y32" i="32"/>
  <c r="X32" i="32"/>
  <c r="W32" i="32"/>
  <c r="V32" i="32"/>
  <c r="U32" i="32"/>
  <c r="T32" i="32"/>
  <c r="S32" i="32"/>
  <c r="R32" i="32"/>
  <c r="Q32" i="32"/>
  <c r="P32" i="32"/>
  <c r="O32" i="32"/>
  <c r="N32" i="32"/>
  <c r="M32" i="32"/>
  <c r="L32" i="32"/>
  <c r="K32" i="32"/>
  <c r="J32" i="32"/>
  <c r="I32" i="32"/>
  <c r="H32" i="32"/>
  <c r="G32" i="32"/>
  <c r="F32" i="32"/>
  <c r="E32" i="32"/>
  <c r="D32" i="32"/>
  <c r="C30" i="32"/>
  <c r="C29" i="32" s="1"/>
  <c r="D29" i="32" s="1"/>
  <c r="BZ28" i="32"/>
  <c r="BY28" i="32"/>
  <c r="BX28" i="32"/>
  <c r="BW28" i="32"/>
  <c r="BV28" i="32"/>
  <c r="BU28" i="32"/>
  <c r="BT28" i="32"/>
  <c r="BS28" i="32"/>
  <c r="BR28" i="32"/>
  <c r="BQ28" i="32"/>
  <c r="BP28" i="32"/>
  <c r="BO28" i="32"/>
  <c r="BN28" i="32"/>
  <c r="BM28" i="32"/>
  <c r="BL28" i="32"/>
  <c r="BK28" i="32"/>
  <c r="BJ28" i="32"/>
  <c r="BI28" i="32"/>
  <c r="BH28" i="32"/>
  <c r="BG28" i="32"/>
  <c r="BF28" i="32"/>
  <c r="BE28" i="32"/>
  <c r="BD28" i="32"/>
  <c r="BC28" i="32"/>
  <c r="BB28" i="32"/>
  <c r="BA28" i="32"/>
  <c r="AZ28" i="32"/>
  <c r="AY28" i="32"/>
  <c r="AX28" i="32"/>
  <c r="AW28" i="32"/>
  <c r="AV28" i="32"/>
  <c r="AU28" i="32"/>
  <c r="AT28" i="32"/>
  <c r="AS28" i="32"/>
  <c r="AR28" i="32"/>
  <c r="AQ28" i="32"/>
  <c r="AP28" i="32"/>
  <c r="AO28" i="32"/>
  <c r="AN28" i="32"/>
  <c r="AM28" i="32"/>
  <c r="AL28" i="32"/>
  <c r="AK28" i="32"/>
  <c r="AJ28" i="32"/>
  <c r="AI28" i="32"/>
  <c r="AH28" i="32"/>
  <c r="AG28" i="32"/>
  <c r="AF28" i="32"/>
  <c r="AE28" i="32"/>
  <c r="AD28" i="32"/>
  <c r="AC28" i="32"/>
  <c r="AB28" i="32"/>
  <c r="AA28" i="32"/>
  <c r="Z28" i="32"/>
  <c r="Y28" i="32"/>
  <c r="X28" i="32"/>
  <c r="W28" i="32"/>
  <c r="V28" i="32"/>
  <c r="U28" i="32"/>
  <c r="T28" i="32"/>
  <c r="S28" i="32"/>
  <c r="R28" i="32"/>
  <c r="Q28" i="32"/>
  <c r="P28" i="32"/>
  <c r="O28" i="32"/>
  <c r="N28" i="32"/>
  <c r="M28" i="32"/>
  <c r="L28" i="32"/>
  <c r="K28" i="32"/>
  <c r="J28" i="32"/>
  <c r="I28" i="32"/>
  <c r="H28" i="32"/>
  <c r="G28" i="32"/>
  <c r="F28" i="32"/>
  <c r="E28" i="32"/>
  <c r="D28" i="32"/>
  <c r="BZ20" i="32"/>
  <c r="BY20" i="32"/>
  <c r="BX20" i="32"/>
  <c r="BW20" i="32"/>
  <c r="BV20" i="32"/>
  <c r="BU20" i="32"/>
  <c r="BT20" i="32"/>
  <c r="BS20" i="32"/>
  <c r="BR20" i="32"/>
  <c r="BQ20" i="32"/>
  <c r="BP20" i="32"/>
  <c r="BO20" i="32"/>
  <c r="BN20" i="32"/>
  <c r="BM20" i="32"/>
  <c r="BL20" i="32"/>
  <c r="BK20" i="32"/>
  <c r="BJ20" i="32"/>
  <c r="BI20" i="32"/>
  <c r="BH20" i="32"/>
  <c r="BG20" i="32"/>
  <c r="BF20" i="32"/>
  <c r="BE20" i="32"/>
  <c r="BD20" i="32"/>
  <c r="BC20" i="32"/>
  <c r="BB20" i="32"/>
  <c r="BA20" i="32"/>
  <c r="AZ20" i="32"/>
  <c r="AY20" i="32"/>
  <c r="AX20" i="32"/>
  <c r="AW20" i="32"/>
  <c r="AV20" i="32"/>
  <c r="AU20" i="32"/>
  <c r="AT20" i="32"/>
  <c r="AS20" i="32"/>
  <c r="AR20" i="32"/>
  <c r="AQ20" i="32"/>
  <c r="AP20" i="32"/>
  <c r="AO20" i="32"/>
  <c r="AN20" i="32"/>
  <c r="AM20" i="32"/>
  <c r="AL20" i="32"/>
  <c r="AK20" i="32"/>
  <c r="AJ20" i="32"/>
  <c r="AI20" i="32"/>
  <c r="AH20" i="32"/>
  <c r="AG20" i="32"/>
  <c r="AF20" i="32"/>
  <c r="AE20" i="32"/>
  <c r="AD20" i="32"/>
  <c r="AC20" i="32"/>
  <c r="AB20" i="32"/>
  <c r="AA20" i="32"/>
  <c r="Z20" i="32"/>
  <c r="Y20" i="32"/>
  <c r="X20" i="32"/>
  <c r="W20" i="32"/>
  <c r="V20" i="32"/>
  <c r="U20" i="32"/>
  <c r="T20" i="32"/>
  <c r="S20" i="32"/>
  <c r="R20" i="32"/>
  <c r="Q20" i="32"/>
  <c r="P20" i="32"/>
  <c r="O20" i="32"/>
  <c r="N20" i="32"/>
  <c r="M20" i="32"/>
  <c r="L20" i="32"/>
  <c r="K20" i="32"/>
  <c r="J20" i="32"/>
  <c r="I20" i="32"/>
  <c r="H20" i="32"/>
  <c r="G20" i="32"/>
  <c r="F20" i="32"/>
  <c r="E20" i="32"/>
  <c r="D20" i="32"/>
  <c r="BZ16" i="32"/>
  <c r="BY16" i="32"/>
  <c r="BX16" i="32"/>
  <c r="BW16" i="32"/>
  <c r="BV16" i="32"/>
  <c r="BU16" i="32"/>
  <c r="BT16" i="32"/>
  <c r="BS16" i="32"/>
  <c r="BR16" i="32"/>
  <c r="BQ16" i="32"/>
  <c r="BP16" i="32"/>
  <c r="BO16" i="32"/>
  <c r="BN16" i="32"/>
  <c r="BM16" i="32"/>
  <c r="BL16" i="32"/>
  <c r="BK16" i="32"/>
  <c r="BJ16" i="32"/>
  <c r="BI16" i="32"/>
  <c r="BH16" i="32"/>
  <c r="BG16" i="32"/>
  <c r="BF16" i="32"/>
  <c r="BE16" i="32"/>
  <c r="BD16" i="32"/>
  <c r="BC16" i="32"/>
  <c r="BB16" i="32"/>
  <c r="BA16" i="32"/>
  <c r="AZ16" i="32"/>
  <c r="AY16" i="32"/>
  <c r="AX16" i="32"/>
  <c r="AW16" i="32"/>
  <c r="AV16" i="32"/>
  <c r="AU16" i="32"/>
  <c r="AT16" i="32"/>
  <c r="AS16" i="32"/>
  <c r="AR16" i="32"/>
  <c r="AQ16" i="32"/>
  <c r="AP16" i="32"/>
  <c r="AO16" i="32"/>
  <c r="AN16" i="32"/>
  <c r="AM16" i="32"/>
  <c r="AL16" i="32"/>
  <c r="AK16" i="32"/>
  <c r="AJ16" i="32"/>
  <c r="AI16" i="32"/>
  <c r="AH16" i="32"/>
  <c r="AG16" i="32"/>
  <c r="AF16" i="32"/>
  <c r="AE16" i="32"/>
  <c r="AD16" i="32"/>
  <c r="AC16" i="32"/>
  <c r="AB16" i="32"/>
  <c r="AA16" i="32"/>
  <c r="Z16" i="32"/>
  <c r="Y16" i="32"/>
  <c r="X16" i="32"/>
  <c r="W16" i="32"/>
  <c r="V16" i="32"/>
  <c r="U16" i="32"/>
  <c r="T16" i="32"/>
  <c r="S16" i="32"/>
  <c r="R16" i="32"/>
  <c r="Q16" i="32"/>
  <c r="P16" i="32"/>
  <c r="O16" i="32"/>
  <c r="N16" i="32"/>
  <c r="M16" i="32"/>
  <c r="L16" i="32"/>
  <c r="K16" i="32"/>
  <c r="J16" i="32"/>
  <c r="I16" i="32"/>
  <c r="H16" i="32"/>
  <c r="G16" i="32"/>
  <c r="F16" i="32"/>
  <c r="E16" i="32"/>
  <c r="D16" i="32"/>
  <c r="BZ7" i="32"/>
  <c r="BY7" i="32"/>
  <c r="BX7" i="32"/>
  <c r="BW7" i="32"/>
  <c r="BV7" i="32"/>
  <c r="BU7" i="32"/>
  <c r="BT7" i="32"/>
  <c r="BS7" i="32"/>
  <c r="BR7" i="32"/>
  <c r="BQ7" i="32"/>
  <c r="BP7" i="32"/>
  <c r="BO7" i="32"/>
  <c r="BN7" i="32"/>
  <c r="BM7" i="32"/>
  <c r="BL7" i="32"/>
  <c r="BK7" i="32"/>
  <c r="BJ7" i="32"/>
  <c r="BI7" i="32"/>
  <c r="BH7" i="32"/>
  <c r="BG7" i="32"/>
  <c r="BF7" i="32"/>
  <c r="BE7" i="32"/>
  <c r="BD7" i="32"/>
  <c r="BC7" i="32"/>
  <c r="BB7" i="32"/>
  <c r="BA7" i="32"/>
  <c r="AZ7" i="32"/>
  <c r="AY7" i="32"/>
  <c r="AX7" i="32"/>
  <c r="AW7" i="32"/>
  <c r="AV7" i="32"/>
  <c r="AU7" i="32"/>
  <c r="AT7" i="32"/>
  <c r="AS7" i="32"/>
  <c r="AR7" i="32"/>
  <c r="AQ7" i="32"/>
  <c r="AP7" i="32"/>
  <c r="AO7" i="32"/>
  <c r="AN7" i="32"/>
  <c r="AM7" i="32"/>
  <c r="AL7" i="32"/>
  <c r="AK7" i="32"/>
  <c r="AJ7" i="32"/>
  <c r="AI7" i="32"/>
  <c r="AH7" i="32"/>
  <c r="AG7" i="32"/>
  <c r="AF7" i="32"/>
  <c r="AE7" i="32"/>
  <c r="AD7" i="32"/>
  <c r="AC7" i="32"/>
  <c r="AB7" i="32"/>
  <c r="AA7" i="32"/>
  <c r="Z7" i="32"/>
  <c r="Y7" i="32"/>
  <c r="X7" i="32"/>
  <c r="W7" i="32"/>
  <c r="V7" i="32"/>
  <c r="U7" i="32"/>
  <c r="T7" i="32"/>
  <c r="S7" i="32"/>
  <c r="R7" i="32"/>
  <c r="Q7" i="32"/>
  <c r="P7" i="32"/>
  <c r="O7" i="32"/>
  <c r="N7" i="32"/>
  <c r="M7" i="32"/>
  <c r="L7" i="32"/>
  <c r="K7" i="32"/>
  <c r="J7" i="32"/>
  <c r="I7" i="32"/>
  <c r="H7" i="32"/>
  <c r="G7" i="32"/>
  <c r="F7" i="32"/>
  <c r="E7" i="32"/>
  <c r="D7" i="32"/>
  <c r="L5" i="32"/>
  <c r="C4" i="32"/>
  <c r="A1" i="32"/>
  <c r="BZ59" i="30"/>
  <c r="BY59" i="30"/>
  <c r="BX59" i="30"/>
  <c r="BW59" i="30"/>
  <c r="BV59" i="30"/>
  <c r="BU59" i="30"/>
  <c r="BT59" i="30"/>
  <c r="BS59" i="30"/>
  <c r="BR59" i="30"/>
  <c r="BQ59" i="30"/>
  <c r="BP59" i="30"/>
  <c r="BO59" i="30"/>
  <c r="BN59" i="30"/>
  <c r="BM59" i="30"/>
  <c r="BL59" i="30"/>
  <c r="BK59" i="30"/>
  <c r="BJ59" i="30"/>
  <c r="BI59" i="30"/>
  <c r="BH59" i="30"/>
  <c r="BG59" i="30"/>
  <c r="BF59" i="30"/>
  <c r="BE59" i="30"/>
  <c r="BD59" i="30"/>
  <c r="BC59" i="30"/>
  <c r="BB59" i="30"/>
  <c r="BA59" i="30"/>
  <c r="AZ59" i="30"/>
  <c r="AY59" i="30"/>
  <c r="AX59" i="30"/>
  <c r="AW59" i="30"/>
  <c r="AV59" i="30"/>
  <c r="AU59" i="30"/>
  <c r="AT59" i="30"/>
  <c r="AS59" i="30"/>
  <c r="AR59" i="30"/>
  <c r="AQ59" i="30"/>
  <c r="AP59" i="30"/>
  <c r="AO59" i="30"/>
  <c r="AN59" i="30"/>
  <c r="AM59" i="30"/>
  <c r="AL59" i="30"/>
  <c r="AK59" i="30"/>
  <c r="AJ59" i="30"/>
  <c r="AI59" i="30"/>
  <c r="AH59" i="30"/>
  <c r="AG59" i="30"/>
  <c r="AF59" i="30"/>
  <c r="AE59" i="30"/>
  <c r="AD59" i="30"/>
  <c r="AC59" i="30"/>
  <c r="AB59" i="30"/>
  <c r="AA59" i="30"/>
  <c r="Z59" i="30"/>
  <c r="Y59" i="30"/>
  <c r="X59" i="30"/>
  <c r="W59" i="30"/>
  <c r="V59" i="30"/>
  <c r="U59" i="30"/>
  <c r="T59" i="30"/>
  <c r="S59" i="30"/>
  <c r="R59" i="30"/>
  <c r="Q59" i="30"/>
  <c r="P59" i="30"/>
  <c r="O59" i="30"/>
  <c r="N59" i="30"/>
  <c r="M59" i="30"/>
  <c r="L59" i="30"/>
  <c r="K59" i="30"/>
  <c r="J59" i="30"/>
  <c r="I59" i="30"/>
  <c r="H59" i="30"/>
  <c r="G59" i="30"/>
  <c r="F59" i="30"/>
  <c r="E59" i="30"/>
  <c r="D59" i="30"/>
  <c r="BX55" i="30"/>
  <c r="BW55" i="30"/>
  <c r="BV55" i="30"/>
  <c r="BU55" i="30"/>
  <c r="BT55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AU55" i="30"/>
  <c r="AT55" i="30"/>
  <c r="AS55" i="30"/>
  <c r="AR55" i="30"/>
  <c r="AQ55" i="30"/>
  <c r="AP55" i="30"/>
  <c r="AO55" i="30"/>
  <c r="AN55" i="30"/>
  <c r="AM55" i="30"/>
  <c r="AL55" i="30"/>
  <c r="AK55" i="30"/>
  <c r="AJ55" i="30"/>
  <c r="AI55" i="30"/>
  <c r="AH55" i="30"/>
  <c r="AG55" i="30"/>
  <c r="AF55" i="30"/>
  <c r="AE55" i="30"/>
  <c r="AD55" i="30"/>
  <c r="AC55" i="30"/>
  <c r="AB55" i="30"/>
  <c r="AA55" i="30"/>
  <c r="Z55" i="30"/>
  <c r="Y55" i="30"/>
  <c r="X55" i="30"/>
  <c r="W55" i="30"/>
  <c r="V55" i="30"/>
  <c r="U55" i="30"/>
  <c r="T55" i="30"/>
  <c r="S55" i="30"/>
  <c r="R55" i="30"/>
  <c r="Q55" i="30"/>
  <c r="P55" i="30"/>
  <c r="O55" i="30"/>
  <c r="N55" i="30"/>
  <c r="M55" i="30"/>
  <c r="L55" i="30"/>
  <c r="K55" i="30"/>
  <c r="J55" i="30"/>
  <c r="I55" i="30"/>
  <c r="H55" i="30"/>
  <c r="G55" i="30"/>
  <c r="F55" i="30"/>
  <c r="E55" i="30"/>
  <c r="D55" i="30"/>
  <c r="BZ51" i="30"/>
  <c r="BY51" i="30"/>
  <c r="BX51" i="30"/>
  <c r="BW51" i="30"/>
  <c r="BV51" i="30"/>
  <c r="BU51" i="30"/>
  <c r="BT51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AU51" i="30"/>
  <c r="AT51" i="30"/>
  <c r="AS51" i="30"/>
  <c r="AR51" i="30"/>
  <c r="AQ51" i="30"/>
  <c r="AP51" i="30"/>
  <c r="AO51" i="30"/>
  <c r="AN51" i="30"/>
  <c r="AM51" i="30"/>
  <c r="AL51" i="30"/>
  <c r="AK51" i="30"/>
  <c r="AJ51" i="30"/>
  <c r="AI51" i="30"/>
  <c r="AH51" i="30"/>
  <c r="AG51" i="30"/>
  <c r="AF51" i="30"/>
  <c r="AE51" i="30"/>
  <c r="AD51" i="30"/>
  <c r="AC51" i="30"/>
  <c r="AB51" i="30"/>
  <c r="AA51" i="30"/>
  <c r="Z51" i="30"/>
  <c r="Y51" i="30"/>
  <c r="X51" i="30"/>
  <c r="W51" i="30"/>
  <c r="V51" i="30"/>
  <c r="U51" i="30"/>
  <c r="T51" i="30"/>
  <c r="S51" i="30"/>
  <c r="R51" i="30"/>
  <c r="Q51" i="30"/>
  <c r="P51" i="30"/>
  <c r="O51" i="30"/>
  <c r="N51" i="30"/>
  <c r="M51" i="30"/>
  <c r="L51" i="30"/>
  <c r="K51" i="30"/>
  <c r="J51" i="30"/>
  <c r="I51" i="30"/>
  <c r="H51" i="30"/>
  <c r="G51" i="30"/>
  <c r="F51" i="30"/>
  <c r="E51" i="30"/>
  <c r="D51" i="30"/>
  <c r="BZ47" i="30"/>
  <c r="BY47" i="30"/>
  <c r="BX47" i="30"/>
  <c r="BW47" i="30"/>
  <c r="BV47" i="30"/>
  <c r="BU47" i="30"/>
  <c r="BT47" i="30"/>
  <c r="BS47" i="30"/>
  <c r="BR47" i="30"/>
  <c r="BQ47" i="30"/>
  <c r="BP47" i="30"/>
  <c r="BO47" i="30"/>
  <c r="BN47" i="30"/>
  <c r="BM47" i="30"/>
  <c r="BL47" i="30"/>
  <c r="BK47" i="30"/>
  <c r="BJ47" i="30"/>
  <c r="BI47" i="30"/>
  <c r="BH47" i="30"/>
  <c r="BG47" i="30"/>
  <c r="BF47" i="30"/>
  <c r="BE47" i="30"/>
  <c r="BD47" i="30"/>
  <c r="BC47" i="30"/>
  <c r="BB47" i="30"/>
  <c r="BA47" i="30"/>
  <c r="AZ47" i="30"/>
  <c r="AY47" i="30"/>
  <c r="AX47" i="30"/>
  <c r="AW47" i="30"/>
  <c r="AV47" i="30"/>
  <c r="AU47" i="30"/>
  <c r="AT47" i="30"/>
  <c r="AS47" i="30"/>
  <c r="AR47" i="30"/>
  <c r="AQ47" i="30"/>
  <c r="AP47" i="30"/>
  <c r="AO47" i="30"/>
  <c r="AN47" i="30"/>
  <c r="AM47" i="30"/>
  <c r="AL47" i="30"/>
  <c r="AK47" i="30"/>
  <c r="AJ47" i="30"/>
  <c r="AI47" i="30"/>
  <c r="AH47" i="30"/>
  <c r="AG47" i="30"/>
  <c r="AF47" i="30"/>
  <c r="AE47" i="30"/>
  <c r="AD47" i="30"/>
  <c r="AC47" i="30"/>
  <c r="AB47" i="30"/>
  <c r="AA47" i="30"/>
  <c r="Z47" i="30"/>
  <c r="Y47" i="30"/>
  <c r="X47" i="30"/>
  <c r="W47" i="30"/>
  <c r="V47" i="30"/>
  <c r="U47" i="30"/>
  <c r="T47" i="30"/>
  <c r="S47" i="30"/>
  <c r="R47" i="30"/>
  <c r="Q47" i="30"/>
  <c r="P47" i="30"/>
  <c r="O47" i="30"/>
  <c r="N47" i="30"/>
  <c r="M47" i="30"/>
  <c r="L47" i="30"/>
  <c r="K47" i="30"/>
  <c r="J47" i="30"/>
  <c r="I47" i="30"/>
  <c r="H47" i="30"/>
  <c r="G47" i="30"/>
  <c r="F47" i="30"/>
  <c r="E47" i="30"/>
  <c r="D47" i="30"/>
  <c r="BZ38" i="30"/>
  <c r="BY38" i="30"/>
  <c r="BX38" i="30"/>
  <c r="BW38" i="30"/>
  <c r="BV38" i="30"/>
  <c r="BU38" i="30"/>
  <c r="BT38" i="30"/>
  <c r="BS38" i="30"/>
  <c r="BR38" i="30"/>
  <c r="BQ38" i="30"/>
  <c r="BP38" i="30"/>
  <c r="BO38" i="30"/>
  <c r="BN38" i="30"/>
  <c r="BM38" i="30"/>
  <c r="BL38" i="30"/>
  <c r="BK38" i="30"/>
  <c r="BJ38" i="30"/>
  <c r="BI38" i="30"/>
  <c r="BH38" i="30"/>
  <c r="BG38" i="30"/>
  <c r="BF38" i="30"/>
  <c r="BE38" i="30"/>
  <c r="BD38" i="30"/>
  <c r="BC38" i="30"/>
  <c r="BB38" i="30"/>
  <c r="BA38" i="30"/>
  <c r="AZ38" i="30"/>
  <c r="AY38" i="30"/>
  <c r="AX38" i="30"/>
  <c r="AW38" i="30"/>
  <c r="AV38" i="30"/>
  <c r="AU38" i="30"/>
  <c r="AT38" i="30"/>
  <c r="AS38" i="30"/>
  <c r="AR38" i="30"/>
  <c r="AQ38" i="30"/>
  <c r="AP38" i="30"/>
  <c r="AO38" i="30"/>
  <c r="AN38" i="30"/>
  <c r="AM38" i="30"/>
  <c r="AL38" i="30"/>
  <c r="AK38" i="30"/>
  <c r="AJ38" i="30"/>
  <c r="AI38" i="30"/>
  <c r="AH38" i="30"/>
  <c r="AG38" i="30"/>
  <c r="AF38" i="30"/>
  <c r="AE38" i="30"/>
  <c r="AD38" i="30"/>
  <c r="AC38" i="30"/>
  <c r="AB38" i="30"/>
  <c r="AA38" i="30"/>
  <c r="Z38" i="30"/>
  <c r="Y38" i="30"/>
  <c r="X38" i="30"/>
  <c r="W38" i="30"/>
  <c r="V38" i="30"/>
  <c r="U38" i="30"/>
  <c r="T38" i="30"/>
  <c r="S38" i="30"/>
  <c r="R38" i="30"/>
  <c r="Q38" i="30"/>
  <c r="P38" i="30"/>
  <c r="O38" i="30"/>
  <c r="N38" i="30"/>
  <c r="M38" i="30"/>
  <c r="L38" i="30"/>
  <c r="K38" i="30"/>
  <c r="J38" i="30"/>
  <c r="I38" i="30"/>
  <c r="H38" i="30"/>
  <c r="G38" i="30"/>
  <c r="F38" i="30"/>
  <c r="E38" i="30"/>
  <c r="D38" i="30"/>
  <c r="BZ32" i="30"/>
  <c r="BY32" i="30"/>
  <c r="BX32" i="30"/>
  <c r="BW32" i="30"/>
  <c r="BV32" i="30"/>
  <c r="BU32" i="30"/>
  <c r="BT32" i="30"/>
  <c r="BS32" i="30"/>
  <c r="BR32" i="30"/>
  <c r="BQ32" i="30"/>
  <c r="BP32" i="30"/>
  <c r="BO32" i="30"/>
  <c r="BN32" i="30"/>
  <c r="BM32" i="30"/>
  <c r="BL32" i="30"/>
  <c r="BK32" i="30"/>
  <c r="BJ32" i="30"/>
  <c r="BI32" i="30"/>
  <c r="BH32" i="30"/>
  <c r="BG32" i="30"/>
  <c r="BF32" i="30"/>
  <c r="BE32" i="30"/>
  <c r="BD32" i="30"/>
  <c r="BC32" i="30"/>
  <c r="BB32" i="30"/>
  <c r="BA32" i="30"/>
  <c r="AZ32" i="30"/>
  <c r="AY32" i="30"/>
  <c r="AX32" i="30"/>
  <c r="AW32" i="30"/>
  <c r="AV32" i="30"/>
  <c r="AU32" i="30"/>
  <c r="AT32" i="30"/>
  <c r="AS32" i="30"/>
  <c r="AR32" i="30"/>
  <c r="AQ32" i="30"/>
  <c r="AP32" i="30"/>
  <c r="AO32" i="30"/>
  <c r="AN32" i="30"/>
  <c r="AM32" i="30"/>
  <c r="AL32" i="30"/>
  <c r="AK32" i="30"/>
  <c r="AJ32" i="30"/>
  <c r="AI32" i="30"/>
  <c r="AH32" i="30"/>
  <c r="AG32" i="30"/>
  <c r="AF32" i="30"/>
  <c r="AE32" i="30"/>
  <c r="AD32" i="30"/>
  <c r="AC32" i="30"/>
  <c r="AB32" i="30"/>
  <c r="AA32" i="30"/>
  <c r="Z32" i="30"/>
  <c r="Y32" i="30"/>
  <c r="X32" i="30"/>
  <c r="W32" i="30"/>
  <c r="V32" i="30"/>
  <c r="U32" i="30"/>
  <c r="T32" i="30"/>
  <c r="S32" i="30"/>
  <c r="R32" i="30"/>
  <c r="Q32" i="30"/>
  <c r="P32" i="30"/>
  <c r="O32" i="30"/>
  <c r="N32" i="30"/>
  <c r="M32" i="30"/>
  <c r="L32" i="30"/>
  <c r="K32" i="30"/>
  <c r="J32" i="30"/>
  <c r="I32" i="30"/>
  <c r="H32" i="30"/>
  <c r="G32" i="30"/>
  <c r="F32" i="30"/>
  <c r="E32" i="30"/>
  <c r="D32" i="30"/>
  <c r="BZ28" i="30"/>
  <c r="BY28" i="30"/>
  <c r="BX28" i="30"/>
  <c r="BW28" i="30"/>
  <c r="BV28" i="30"/>
  <c r="BU28" i="30"/>
  <c r="BT28" i="30"/>
  <c r="BS28" i="30"/>
  <c r="BR28" i="30"/>
  <c r="BQ28" i="30"/>
  <c r="BP28" i="30"/>
  <c r="BO28" i="30"/>
  <c r="BN28" i="30"/>
  <c r="BM28" i="30"/>
  <c r="BL28" i="30"/>
  <c r="BK28" i="30"/>
  <c r="BJ28" i="30"/>
  <c r="BI28" i="30"/>
  <c r="BH28" i="30"/>
  <c r="BG28" i="30"/>
  <c r="BF28" i="30"/>
  <c r="BE28" i="30"/>
  <c r="BD28" i="30"/>
  <c r="BC28" i="30"/>
  <c r="BB28" i="30"/>
  <c r="BA28" i="30"/>
  <c r="AZ28" i="30"/>
  <c r="AY28" i="30"/>
  <c r="AX28" i="30"/>
  <c r="AW28" i="30"/>
  <c r="AV28" i="30"/>
  <c r="AU28" i="30"/>
  <c r="AT28" i="30"/>
  <c r="AS28" i="30"/>
  <c r="AR28" i="30"/>
  <c r="AQ28" i="30"/>
  <c r="AP28" i="30"/>
  <c r="AO28" i="30"/>
  <c r="AN28" i="30"/>
  <c r="AM28" i="30"/>
  <c r="AL28" i="30"/>
  <c r="AK28" i="30"/>
  <c r="AJ28" i="30"/>
  <c r="AI28" i="30"/>
  <c r="AH28" i="30"/>
  <c r="AG28" i="30"/>
  <c r="AF28" i="30"/>
  <c r="AE28" i="30"/>
  <c r="AD28" i="30"/>
  <c r="AC28" i="30"/>
  <c r="AB28" i="30"/>
  <c r="AA28" i="30"/>
  <c r="Z28" i="30"/>
  <c r="Y28" i="30"/>
  <c r="X28" i="30"/>
  <c r="W28" i="30"/>
  <c r="V28" i="30"/>
  <c r="U28" i="30"/>
  <c r="T28" i="30"/>
  <c r="S28" i="30"/>
  <c r="R28" i="30"/>
  <c r="Q28" i="30"/>
  <c r="P28" i="30"/>
  <c r="O28" i="30"/>
  <c r="N28" i="30"/>
  <c r="M28" i="30"/>
  <c r="L28" i="30"/>
  <c r="K28" i="30"/>
  <c r="J28" i="30"/>
  <c r="I28" i="30"/>
  <c r="H28" i="30"/>
  <c r="G28" i="30"/>
  <c r="F28" i="30"/>
  <c r="E28" i="30"/>
  <c r="D28" i="30"/>
  <c r="BZ20" i="30"/>
  <c r="BY20" i="30"/>
  <c r="BX20" i="30"/>
  <c r="BW20" i="30"/>
  <c r="BV20" i="30"/>
  <c r="BU20" i="30"/>
  <c r="BT20" i="30"/>
  <c r="BS20" i="30"/>
  <c r="BR20" i="30"/>
  <c r="BQ20" i="30"/>
  <c r="BP20" i="30"/>
  <c r="BO20" i="30"/>
  <c r="BN20" i="30"/>
  <c r="BM20" i="30"/>
  <c r="BL20" i="30"/>
  <c r="BK20" i="30"/>
  <c r="BJ20" i="30"/>
  <c r="BI20" i="30"/>
  <c r="BH20" i="30"/>
  <c r="BG20" i="30"/>
  <c r="BF20" i="30"/>
  <c r="BE20" i="30"/>
  <c r="BD20" i="30"/>
  <c r="BC20" i="30"/>
  <c r="BB20" i="30"/>
  <c r="BA20" i="30"/>
  <c r="AZ20" i="30"/>
  <c r="AY20" i="30"/>
  <c r="AX20" i="30"/>
  <c r="AW20" i="30"/>
  <c r="AV20" i="30"/>
  <c r="AU20" i="30"/>
  <c r="AT20" i="30"/>
  <c r="AS20" i="30"/>
  <c r="AR20" i="30"/>
  <c r="AQ20" i="30"/>
  <c r="AP20" i="30"/>
  <c r="AO20" i="30"/>
  <c r="AN20" i="30"/>
  <c r="AM20" i="30"/>
  <c r="AL20" i="30"/>
  <c r="AK20" i="30"/>
  <c r="AJ20" i="30"/>
  <c r="AI20" i="30"/>
  <c r="AH20" i="30"/>
  <c r="AG20" i="30"/>
  <c r="AF20" i="30"/>
  <c r="AE20" i="30"/>
  <c r="AD20" i="30"/>
  <c r="AC20" i="30"/>
  <c r="AB20" i="30"/>
  <c r="AA20" i="30"/>
  <c r="Z20" i="30"/>
  <c r="Y20" i="30"/>
  <c r="X20" i="30"/>
  <c r="W20" i="30"/>
  <c r="V20" i="30"/>
  <c r="U20" i="30"/>
  <c r="T20" i="30"/>
  <c r="S20" i="30"/>
  <c r="R20" i="30"/>
  <c r="Q20" i="30"/>
  <c r="P20" i="30"/>
  <c r="O20" i="30"/>
  <c r="N20" i="30"/>
  <c r="M20" i="30"/>
  <c r="L20" i="30"/>
  <c r="K20" i="30"/>
  <c r="J20" i="30"/>
  <c r="I20" i="30"/>
  <c r="H20" i="30"/>
  <c r="G20" i="30"/>
  <c r="F20" i="30"/>
  <c r="E20" i="30"/>
  <c r="D20" i="30"/>
  <c r="BZ16" i="30"/>
  <c r="BY16" i="30"/>
  <c r="BX16" i="30"/>
  <c r="BW16" i="30"/>
  <c r="BV16" i="30"/>
  <c r="BU16" i="30"/>
  <c r="BT16" i="30"/>
  <c r="BS16" i="30"/>
  <c r="BR16" i="30"/>
  <c r="BQ16" i="30"/>
  <c r="BP16" i="30"/>
  <c r="BO16" i="30"/>
  <c r="BN16" i="30"/>
  <c r="BM16" i="30"/>
  <c r="BL16" i="30"/>
  <c r="BK16" i="30"/>
  <c r="BJ16" i="30"/>
  <c r="BI16" i="30"/>
  <c r="BH16" i="30"/>
  <c r="BG16" i="30"/>
  <c r="BF16" i="30"/>
  <c r="BE16" i="30"/>
  <c r="BD16" i="30"/>
  <c r="BC16" i="30"/>
  <c r="BB16" i="30"/>
  <c r="BA16" i="30"/>
  <c r="AZ16" i="30"/>
  <c r="AY16" i="30"/>
  <c r="AX16" i="30"/>
  <c r="AW16" i="30"/>
  <c r="AV16" i="30"/>
  <c r="AU16" i="30"/>
  <c r="AT16" i="30"/>
  <c r="AS16" i="30"/>
  <c r="AR16" i="30"/>
  <c r="AQ16" i="30"/>
  <c r="AP16" i="30"/>
  <c r="AO16" i="30"/>
  <c r="AN16" i="30"/>
  <c r="AM16" i="30"/>
  <c r="AL16" i="30"/>
  <c r="AK16" i="30"/>
  <c r="AJ16" i="30"/>
  <c r="AI16" i="30"/>
  <c r="AH16" i="30"/>
  <c r="AG16" i="30"/>
  <c r="AF16" i="30"/>
  <c r="AE16" i="30"/>
  <c r="AD16" i="30"/>
  <c r="AC16" i="30"/>
  <c r="AB16" i="30"/>
  <c r="AA16" i="30"/>
  <c r="Z16" i="30"/>
  <c r="Y16" i="30"/>
  <c r="X16" i="30"/>
  <c r="W16" i="30"/>
  <c r="V16" i="30"/>
  <c r="U16" i="30"/>
  <c r="T16" i="30"/>
  <c r="S16" i="30"/>
  <c r="R16" i="30"/>
  <c r="Q16" i="30"/>
  <c r="P16" i="30"/>
  <c r="O16" i="30"/>
  <c r="N16" i="30"/>
  <c r="M16" i="30"/>
  <c r="L16" i="30"/>
  <c r="K16" i="30"/>
  <c r="J16" i="30"/>
  <c r="I16" i="30"/>
  <c r="H16" i="30"/>
  <c r="G16" i="30"/>
  <c r="F16" i="30"/>
  <c r="E16" i="30"/>
  <c r="D16" i="30"/>
  <c r="BZ7" i="30"/>
  <c r="BY7" i="30"/>
  <c r="BX7" i="30"/>
  <c r="BW7" i="30"/>
  <c r="BV7" i="30"/>
  <c r="BU7" i="30"/>
  <c r="BT7" i="30"/>
  <c r="BS7" i="30"/>
  <c r="BR7" i="30"/>
  <c r="BQ7" i="30"/>
  <c r="BP7" i="30"/>
  <c r="BO7" i="30"/>
  <c r="BN7" i="30"/>
  <c r="BM7" i="30"/>
  <c r="BL7" i="30"/>
  <c r="BK7" i="30"/>
  <c r="BJ7" i="30"/>
  <c r="BI7" i="30"/>
  <c r="BH7" i="30"/>
  <c r="BG7" i="30"/>
  <c r="BF7" i="30"/>
  <c r="BE7" i="30"/>
  <c r="BD7" i="30"/>
  <c r="BC7" i="30"/>
  <c r="BB7" i="30"/>
  <c r="BA7" i="30"/>
  <c r="AZ7" i="30"/>
  <c r="AY7" i="30"/>
  <c r="AX7" i="30"/>
  <c r="AW7" i="30"/>
  <c r="AV7" i="30"/>
  <c r="AU7" i="30"/>
  <c r="AT7" i="30"/>
  <c r="AS7" i="30"/>
  <c r="AR7" i="30"/>
  <c r="AQ7" i="30"/>
  <c r="AP7" i="30"/>
  <c r="AO7" i="30"/>
  <c r="AN7" i="30"/>
  <c r="AM7" i="30"/>
  <c r="AL7" i="30"/>
  <c r="AK7" i="30"/>
  <c r="AJ7" i="30"/>
  <c r="AI7" i="30"/>
  <c r="AH7" i="30"/>
  <c r="AG7" i="30"/>
  <c r="AF7" i="30"/>
  <c r="AE7" i="30"/>
  <c r="AD7" i="30"/>
  <c r="AC7" i="30"/>
  <c r="AB7" i="30"/>
  <c r="AA7" i="30"/>
  <c r="Z7" i="30"/>
  <c r="Y7" i="30"/>
  <c r="X7" i="30"/>
  <c r="W7" i="30"/>
  <c r="V7" i="30"/>
  <c r="U7" i="30"/>
  <c r="T7" i="30"/>
  <c r="S7" i="30"/>
  <c r="R7" i="30"/>
  <c r="Q7" i="30"/>
  <c r="P7" i="30"/>
  <c r="O7" i="30"/>
  <c r="N7" i="30"/>
  <c r="M7" i="30"/>
  <c r="L7" i="30"/>
  <c r="K7" i="30"/>
  <c r="J7" i="30"/>
  <c r="I7" i="30"/>
  <c r="H7" i="30"/>
  <c r="G7" i="30"/>
  <c r="F7" i="30"/>
  <c r="E7" i="30"/>
  <c r="D7" i="30"/>
  <c r="L5" i="30"/>
  <c r="C4" i="30"/>
  <c r="A1" i="30"/>
  <c r="G21" i="35"/>
  <c r="E18" i="48" l="1"/>
  <c r="D19" i="48"/>
  <c r="E19" i="48" s="1"/>
  <c r="D21" i="48"/>
  <c r="E21" i="48" s="1"/>
  <c r="D20" i="48"/>
  <c r="E20" i="48" s="1"/>
  <c r="E27" i="48" s="1"/>
  <c r="D22" i="48"/>
  <c r="E22" i="48" s="1"/>
  <c r="D18" i="85"/>
  <c r="D22" i="85" s="1"/>
  <c r="E22" i="85" s="1"/>
  <c r="C18" i="32"/>
  <c r="C17" i="32" s="1"/>
  <c r="D17" i="32" s="1"/>
  <c r="E17" i="32" s="1"/>
  <c r="F17" i="32" s="1"/>
  <c r="G17" i="32" s="1"/>
  <c r="H17" i="32" s="1"/>
  <c r="I17" i="32" s="1"/>
  <c r="J17" i="32" s="1"/>
  <c r="K17" i="32" s="1"/>
  <c r="L17" i="32" s="1"/>
  <c r="M17" i="32" s="1"/>
  <c r="N17" i="32" s="1"/>
  <c r="O17" i="32" s="1"/>
  <c r="P17" i="32" s="1"/>
  <c r="Q17" i="32" s="1"/>
  <c r="R17" i="32" s="1"/>
  <c r="S17" i="32" s="1"/>
  <c r="T17" i="32" s="1"/>
  <c r="U17" i="32" s="1"/>
  <c r="V17" i="32" s="1"/>
  <c r="W17" i="32" s="1"/>
  <c r="X17" i="32" s="1"/>
  <c r="Y17" i="32" s="1"/>
  <c r="Z17" i="32" s="1"/>
  <c r="AA17" i="32" s="1"/>
  <c r="AB17" i="32" s="1"/>
  <c r="AC17" i="32" s="1"/>
  <c r="AD17" i="32" s="1"/>
  <c r="AE17" i="32" s="1"/>
  <c r="AF17" i="32" s="1"/>
  <c r="AG17" i="32" s="1"/>
  <c r="AH17" i="32" s="1"/>
  <c r="AI17" i="32" s="1"/>
  <c r="AJ17" i="32" s="1"/>
  <c r="AK17" i="32" s="1"/>
  <c r="AL17" i="32" s="1"/>
  <c r="AM17" i="32" s="1"/>
  <c r="AN17" i="32" s="1"/>
  <c r="AO17" i="32" s="1"/>
  <c r="AP17" i="32" s="1"/>
  <c r="AQ17" i="32" s="1"/>
  <c r="AR17" i="32" s="1"/>
  <c r="AS17" i="32" s="1"/>
  <c r="AT17" i="32" s="1"/>
  <c r="AU17" i="32" s="1"/>
  <c r="AV17" i="32" s="1"/>
  <c r="AW17" i="32" s="1"/>
  <c r="AX17" i="32" s="1"/>
  <c r="AY17" i="32" s="1"/>
  <c r="AZ17" i="32" s="1"/>
  <c r="BA17" i="32" s="1"/>
  <c r="BB17" i="32" s="1"/>
  <c r="BC17" i="32" s="1"/>
  <c r="BD17" i="32" s="1"/>
  <c r="BE17" i="32" s="1"/>
  <c r="BF17" i="32" s="1"/>
  <c r="BG17" i="32" s="1"/>
  <c r="BH17" i="32" s="1"/>
  <c r="BI17" i="32" s="1"/>
  <c r="BJ17" i="32" s="1"/>
  <c r="BK17" i="32" s="1"/>
  <c r="BL17" i="32" s="1"/>
  <c r="BM17" i="32" s="1"/>
  <c r="BN17" i="32" s="1"/>
  <c r="BO17" i="32" s="1"/>
  <c r="BP17" i="32" s="1"/>
  <c r="BQ17" i="32" s="1"/>
  <c r="BR17" i="32" s="1"/>
  <c r="BS17" i="32" s="1"/>
  <c r="BT17" i="32" s="1"/>
  <c r="BU17" i="32" s="1"/>
  <c r="BV17" i="32" s="1"/>
  <c r="BW17" i="32" s="1"/>
  <c r="BX17" i="32" s="1"/>
  <c r="BY17" i="32" s="1"/>
  <c r="BZ17" i="32" s="1"/>
  <c r="BZ19" i="32" s="1"/>
  <c r="BZ21" i="32" s="1"/>
  <c r="E18" i="60"/>
  <c r="D21" i="60"/>
  <c r="E21" i="60" s="1"/>
  <c r="D20" i="84"/>
  <c r="E20" i="84" s="1"/>
  <c r="D19" i="84"/>
  <c r="E19" i="84" s="1"/>
  <c r="D21" i="84"/>
  <c r="D23" i="84"/>
  <c r="E23" i="84" s="1"/>
  <c r="D22" i="84"/>
  <c r="E22" i="84" s="1"/>
  <c r="E18" i="83"/>
  <c r="D20" i="83"/>
  <c r="E20" i="83" s="1"/>
  <c r="D22" i="83"/>
  <c r="E22" i="83" s="1"/>
  <c r="D19" i="83"/>
  <c r="D19" i="62"/>
  <c r="D21" i="62"/>
  <c r="E21" i="62" s="1"/>
  <c r="D19" i="60"/>
  <c r="E19" i="60" s="1"/>
  <c r="D19" i="58"/>
  <c r="E19" i="58" s="1"/>
  <c r="D21" i="58"/>
  <c r="E21" i="58" s="1"/>
  <c r="D23" i="58"/>
  <c r="E23" i="58" s="1"/>
  <c r="D20" i="62"/>
  <c r="E20" i="62" s="1"/>
  <c r="D22" i="62"/>
  <c r="E22" i="62" s="1"/>
  <c r="D19" i="61"/>
  <c r="E19" i="61" s="1"/>
  <c r="D21" i="61"/>
  <c r="E21" i="61" s="1"/>
  <c r="D20" i="61"/>
  <c r="E20" i="61" s="1"/>
  <c r="D22" i="61"/>
  <c r="E22" i="61" s="1"/>
  <c r="D20" i="60"/>
  <c r="E20" i="60" s="1"/>
  <c r="E18" i="59"/>
  <c r="D20" i="59"/>
  <c r="E20" i="59" s="1"/>
  <c r="D22" i="59"/>
  <c r="E22" i="59" s="1"/>
  <c r="D19" i="59"/>
  <c r="E19" i="59" s="1"/>
  <c r="D21" i="59"/>
  <c r="E21" i="59" s="1"/>
  <c r="D20" i="58"/>
  <c r="E20" i="58" s="1"/>
  <c r="D22" i="58"/>
  <c r="E22" i="58" s="1"/>
  <c r="D24" i="58"/>
  <c r="E24" i="58" s="1"/>
  <c r="D19" i="57"/>
  <c r="E19" i="57" s="1"/>
  <c r="D21" i="57"/>
  <c r="E21" i="57" s="1"/>
  <c r="D20" i="57"/>
  <c r="E20" i="57" s="1"/>
  <c r="D22" i="57"/>
  <c r="E22" i="57" s="1"/>
  <c r="I56" i="32"/>
  <c r="J56" i="32" s="1"/>
  <c r="K56" i="32" s="1"/>
  <c r="L56" i="32" s="1"/>
  <c r="M56" i="32" s="1"/>
  <c r="N56" i="32" s="1"/>
  <c r="O56" i="32" s="1"/>
  <c r="P56" i="32" s="1"/>
  <c r="Q56" i="32" s="1"/>
  <c r="R56" i="32" s="1"/>
  <c r="S56" i="32" s="1"/>
  <c r="T56" i="32" s="1"/>
  <c r="U56" i="32" s="1"/>
  <c r="V56" i="32" s="1"/>
  <c r="W56" i="32" s="1"/>
  <c r="X56" i="32" s="1"/>
  <c r="Y56" i="32" s="1"/>
  <c r="Z56" i="32" s="1"/>
  <c r="AA56" i="32" s="1"/>
  <c r="AB56" i="32" s="1"/>
  <c r="AC56" i="32" s="1"/>
  <c r="AD56" i="32" s="1"/>
  <c r="AE56" i="32" s="1"/>
  <c r="AF56" i="32" s="1"/>
  <c r="AG56" i="32" s="1"/>
  <c r="AH56" i="32" s="1"/>
  <c r="AI56" i="32" s="1"/>
  <c r="AJ56" i="32" s="1"/>
  <c r="AK56" i="32" s="1"/>
  <c r="AL56" i="32" s="1"/>
  <c r="AM56" i="32" s="1"/>
  <c r="AN56" i="32" s="1"/>
  <c r="AO56" i="32" s="1"/>
  <c r="AP56" i="32" s="1"/>
  <c r="AQ56" i="32" s="1"/>
  <c r="AR56" i="32" s="1"/>
  <c r="AS56" i="32" s="1"/>
  <c r="AT56" i="32" s="1"/>
  <c r="AU56" i="32" s="1"/>
  <c r="AV56" i="32" s="1"/>
  <c r="AW56" i="32" s="1"/>
  <c r="AX56" i="32" s="1"/>
  <c r="AY56" i="32" s="1"/>
  <c r="AZ56" i="32" s="1"/>
  <c r="BA56" i="32" s="1"/>
  <c r="BB56" i="32" s="1"/>
  <c r="BC56" i="32" s="1"/>
  <c r="BD56" i="32" s="1"/>
  <c r="BE56" i="32" s="1"/>
  <c r="BF56" i="32" s="1"/>
  <c r="BG56" i="32" s="1"/>
  <c r="BH56" i="32" s="1"/>
  <c r="BI56" i="32" s="1"/>
  <c r="BJ56" i="32" s="1"/>
  <c r="BK56" i="32" s="1"/>
  <c r="BL56" i="32" s="1"/>
  <c r="BM56" i="32" s="1"/>
  <c r="BN56" i="32" s="1"/>
  <c r="BO56" i="32" s="1"/>
  <c r="BP56" i="32" s="1"/>
  <c r="BQ56" i="32" s="1"/>
  <c r="BR56" i="32" s="1"/>
  <c r="BS56" i="32" s="1"/>
  <c r="BT56" i="32" s="1"/>
  <c r="BT58" i="32" s="1"/>
  <c r="BT60" i="32" s="1"/>
  <c r="H58" i="32"/>
  <c r="H60" i="32" s="1"/>
  <c r="E29" i="32"/>
  <c r="F29" i="32" s="1"/>
  <c r="G29" i="32" s="1"/>
  <c r="H29" i="32" s="1"/>
  <c r="I29" i="32" s="1"/>
  <c r="J29" i="32" s="1"/>
  <c r="D31" i="32"/>
  <c r="D33" i="32" s="1"/>
  <c r="E58" i="32"/>
  <c r="E60" i="32" s="1"/>
  <c r="G58" i="32"/>
  <c r="G60" i="32" s="1"/>
  <c r="D58" i="32"/>
  <c r="D60" i="32" s="1"/>
  <c r="F58" i="32"/>
  <c r="F60" i="32" s="1"/>
  <c r="C57" i="30"/>
  <c r="C56" i="30" s="1"/>
  <c r="D56" i="30" s="1"/>
  <c r="C57" i="31"/>
  <c r="C56" i="31" s="1"/>
  <c r="D56" i="31" s="1"/>
  <c r="C30" i="30"/>
  <c r="C29" i="30" s="1"/>
  <c r="D29" i="30" s="1"/>
  <c r="E29" i="30" s="1"/>
  <c r="F29" i="30" s="1"/>
  <c r="G29" i="30" s="1"/>
  <c r="H29" i="30" s="1"/>
  <c r="I29" i="30" s="1"/>
  <c r="J29" i="30" s="1"/>
  <c r="K29" i="30" s="1"/>
  <c r="L29" i="30" s="1"/>
  <c r="M29" i="30" s="1"/>
  <c r="N29" i="30" s="1"/>
  <c r="O29" i="30" s="1"/>
  <c r="P29" i="30" s="1"/>
  <c r="Q29" i="30" s="1"/>
  <c r="R29" i="30" s="1"/>
  <c r="S29" i="30" s="1"/>
  <c r="T29" i="30" s="1"/>
  <c r="U29" i="30" s="1"/>
  <c r="V29" i="30" s="1"/>
  <c r="W29" i="30" s="1"/>
  <c r="X29" i="30" s="1"/>
  <c r="Y29" i="30" s="1"/>
  <c r="Z29" i="30" s="1"/>
  <c r="AA29" i="30" s="1"/>
  <c r="AB29" i="30" s="1"/>
  <c r="AC29" i="30" s="1"/>
  <c r="AD29" i="30" s="1"/>
  <c r="AE29" i="30" s="1"/>
  <c r="AF29" i="30" s="1"/>
  <c r="AG29" i="30" s="1"/>
  <c r="AH29" i="30" s="1"/>
  <c r="AI29" i="30" s="1"/>
  <c r="AJ29" i="30" s="1"/>
  <c r="AK29" i="30" s="1"/>
  <c r="AL29" i="30" s="1"/>
  <c r="AM29" i="30" s="1"/>
  <c r="AN29" i="30" s="1"/>
  <c r="AO29" i="30" s="1"/>
  <c r="AP29" i="30" s="1"/>
  <c r="AQ29" i="30" s="1"/>
  <c r="AR29" i="30" s="1"/>
  <c r="AS29" i="30" s="1"/>
  <c r="AT29" i="30" s="1"/>
  <c r="AU29" i="30" s="1"/>
  <c r="AV29" i="30" s="1"/>
  <c r="AW29" i="30" s="1"/>
  <c r="AX29" i="30" s="1"/>
  <c r="AY29" i="30" s="1"/>
  <c r="AZ29" i="30" s="1"/>
  <c r="BA29" i="30" s="1"/>
  <c r="BB29" i="30" s="1"/>
  <c r="BC29" i="30" s="1"/>
  <c r="BD29" i="30" s="1"/>
  <c r="BE29" i="30" s="1"/>
  <c r="BF29" i="30" s="1"/>
  <c r="BG29" i="30" s="1"/>
  <c r="BH29" i="30" s="1"/>
  <c r="BI29" i="30" s="1"/>
  <c r="BJ29" i="30" s="1"/>
  <c r="BK29" i="30" s="1"/>
  <c r="BL29" i="30" s="1"/>
  <c r="BM29" i="30" s="1"/>
  <c r="BN29" i="30" s="1"/>
  <c r="BO29" i="30" s="1"/>
  <c r="BP29" i="30" s="1"/>
  <c r="BQ29" i="30" s="1"/>
  <c r="BR29" i="30" s="1"/>
  <c r="BS29" i="30" s="1"/>
  <c r="BT29" i="30" s="1"/>
  <c r="BU29" i="30" s="1"/>
  <c r="BV29" i="30" s="1"/>
  <c r="BW29" i="30" s="1"/>
  <c r="BX29" i="30" s="1"/>
  <c r="BY29" i="30" s="1"/>
  <c r="BZ29" i="30" s="1"/>
  <c r="BZ31" i="30" s="1"/>
  <c r="BZ33" i="30" s="1"/>
  <c r="C30" i="31"/>
  <c r="C29" i="31" s="1"/>
  <c r="D29" i="31" s="1"/>
  <c r="E29" i="31" s="1"/>
  <c r="C57" i="2"/>
  <c r="C56" i="2" s="1"/>
  <c r="D56" i="2" s="1"/>
  <c r="E56" i="2" s="1"/>
  <c r="F56" i="2" s="1"/>
  <c r="G56" i="2" s="1"/>
  <c r="O23" i="35"/>
  <c r="O25" i="35"/>
  <c r="C39" i="7"/>
  <c r="C38" i="7" s="1"/>
  <c r="D38" i="7" s="1"/>
  <c r="E38" i="7" s="1"/>
  <c r="F38" i="7" s="1"/>
  <c r="G38" i="7" s="1"/>
  <c r="H38" i="7" s="1"/>
  <c r="C40" i="9"/>
  <c r="C39" i="9" s="1"/>
  <c r="D39" i="9" s="1"/>
  <c r="C13" i="3"/>
  <c r="C12" i="3" s="1"/>
  <c r="D12" i="3" s="1"/>
  <c r="E12" i="3" s="1"/>
  <c r="F12" i="3" s="1"/>
  <c r="G12" i="3" s="1"/>
  <c r="H12" i="3" s="1"/>
  <c r="I12" i="3" s="1"/>
  <c r="J12" i="3" s="1"/>
  <c r="K12" i="3" s="1"/>
  <c r="L12" i="3" s="1"/>
  <c r="M12" i="3" s="1"/>
  <c r="N12" i="3" s="1"/>
  <c r="O12" i="3" s="1"/>
  <c r="P12" i="3" s="1"/>
  <c r="Q12" i="3" s="1"/>
  <c r="R12" i="3" s="1"/>
  <c r="S12" i="3" s="1"/>
  <c r="T12" i="3" s="1"/>
  <c r="U12" i="3" s="1"/>
  <c r="V12" i="3" s="1"/>
  <c r="W12" i="3" s="1"/>
  <c r="X12" i="3" s="1"/>
  <c r="Y12" i="3" s="1"/>
  <c r="Z12" i="3" s="1"/>
  <c r="AA12" i="3" s="1"/>
  <c r="AB12" i="3" s="1"/>
  <c r="AC12" i="3" s="1"/>
  <c r="AD12" i="3" s="1"/>
  <c r="AE12" i="3" s="1"/>
  <c r="AF12" i="3" s="1"/>
  <c r="AG12" i="3" s="1"/>
  <c r="AH12" i="3" s="1"/>
  <c r="AI12" i="3" s="1"/>
  <c r="AJ12" i="3" s="1"/>
  <c r="AK12" i="3" s="1"/>
  <c r="AL12" i="3" s="1"/>
  <c r="AM12" i="3" s="1"/>
  <c r="AN12" i="3" s="1"/>
  <c r="AO12" i="3" s="1"/>
  <c r="AP12" i="3" s="1"/>
  <c r="AQ12" i="3" s="1"/>
  <c r="AR12" i="3" s="1"/>
  <c r="AS12" i="3" s="1"/>
  <c r="AT12" i="3" s="1"/>
  <c r="AU12" i="3" s="1"/>
  <c r="AV12" i="3" s="1"/>
  <c r="AW12" i="3" s="1"/>
  <c r="AX12" i="3" s="1"/>
  <c r="AY12" i="3" s="1"/>
  <c r="AZ12" i="3" s="1"/>
  <c r="BA12" i="3" s="1"/>
  <c r="BB12" i="3" s="1"/>
  <c r="BC12" i="3" s="1"/>
  <c r="BD12" i="3" s="1"/>
  <c r="BE12" i="3" s="1"/>
  <c r="BF12" i="3" s="1"/>
  <c r="BG12" i="3" s="1"/>
  <c r="BH12" i="3" s="1"/>
  <c r="BI12" i="3" s="1"/>
  <c r="BJ12" i="3" s="1"/>
  <c r="BK12" i="3" s="1"/>
  <c r="BL12" i="3" s="1"/>
  <c r="BM12" i="3" s="1"/>
  <c r="BN12" i="3" s="1"/>
  <c r="BO12" i="3" s="1"/>
  <c r="BP12" i="3" s="1"/>
  <c r="BQ12" i="3" s="1"/>
  <c r="BR12" i="3" s="1"/>
  <c r="BS12" i="3" s="1"/>
  <c r="BT12" i="3" s="1"/>
  <c r="C11" i="5"/>
  <c r="C10" i="5" s="1"/>
  <c r="D10" i="5" s="1"/>
  <c r="E10" i="5" s="1"/>
  <c r="F10" i="5" s="1"/>
  <c r="G10" i="5" s="1"/>
  <c r="H10" i="5" s="1"/>
  <c r="I10" i="5" s="1"/>
  <c r="C13" i="6"/>
  <c r="C12" i="6" s="1"/>
  <c r="D12" i="6" s="1"/>
  <c r="E12" i="6" s="1"/>
  <c r="F12" i="6" s="1"/>
  <c r="G12" i="6" s="1"/>
  <c r="H12" i="6" s="1"/>
  <c r="I12" i="6" s="1"/>
  <c r="J12" i="6" s="1"/>
  <c r="K12" i="6" s="1"/>
  <c r="C12" i="7"/>
  <c r="C11" i="7" s="1"/>
  <c r="D11" i="7" s="1"/>
  <c r="E11" i="7" s="1"/>
  <c r="F11" i="7" s="1"/>
  <c r="G11" i="7" s="1"/>
  <c r="H11" i="7" s="1"/>
  <c r="I11" i="7" s="1"/>
  <c r="J11" i="7" s="1"/>
  <c r="K11" i="7" s="1"/>
  <c r="L11" i="7" s="1"/>
  <c r="M11" i="7" s="1"/>
  <c r="N11" i="7" s="1"/>
  <c r="O11" i="7" s="1"/>
  <c r="P11" i="7" s="1"/>
  <c r="Q11" i="7" s="1"/>
  <c r="R11" i="7" s="1"/>
  <c r="S11" i="7" s="1"/>
  <c r="T11" i="7" s="1"/>
  <c r="U11" i="7" s="1"/>
  <c r="V11" i="7" s="1"/>
  <c r="W11" i="7" s="1"/>
  <c r="X11" i="7" s="1"/>
  <c r="Y11" i="7" s="1"/>
  <c r="Z11" i="7" s="1"/>
  <c r="AA11" i="7" s="1"/>
  <c r="AB11" i="7" s="1"/>
  <c r="AC11" i="7" s="1"/>
  <c r="AD11" i="7" s="1"/>
  <c r="AE11" i="7" s="1"/>
  <c r="AF11" i="7" s="1"/>
  <c r="AG11" i="7" s="1"/>
  <c r="AH11" i="7" s="1"/>
  <c r="AI11" i="7" s="1"/>
  <c r="AJ11" i="7" s="1"/>
  <c r="AK11" i="7" s="1"/>
  <c r="AL11" i="7" s="1"/>
  <c r="AM11" i="7" s="1"/>
  <c r="AN11" i="7" s="1"/>
  <c r="AO11" i="7" s="1"/>
  <c r="AP11" i="7" s="1"/>
  <c r="AQ11" i="7" s="1"/>
  <c r="AR11" i="7" s="1"/>
  <c r="AS11" i="7" s="1"/>
  <c r="AT11" i="7" s="1"/>
  <c r="AU11" i="7" s="1"/>
  <c r="AV11" i="7" s="1"/>
  <c r="AW11" i="7" s="1"/>
  <c r="AX11" i="7" s="1"/>
  <c r="AY11" i="7" s="1"/>
  <c r="AZ11" i="7" s="1"/>
  <c r="BA11" i="7" s="1"/>
  <c r="BB11" i="7" s="1"/>
  <c r="BC11" i="7" s="1"/>
  <c r="BD11" i="7" s="1"/>
  <c r="BE11" i="7" s="1"/>
  <c r="BF11" i="7" s="1"/>
  <c r="BG11" i="7" s="1"/>
  <c r="BH11" i="7" s="1"/>
  <c r="BI11" i="7" s="1"/>
  <c r="BJ11" i="7" s="1"/>
  <c r="BK11" i="7" s="1"/>
  <c r="BL11" i="7" s="1"/>
  <c r="BM11" i="7" s="1"/>
  <c r="BN11" i="7" s="1"/>
  <c r="BO11" i="7" s="1"/>
  <c r="BP11" i="7" s="1"/>
  <c r="BQ11" i="7" s="1"/>
  <c r="BR11" i="7" s="1"/>
  <c r="BS11" i="7" s="1"/>
  <c r="BT11" i="7" s="1"/>
  <c r="BU11" i="7" s="1"/>
  <c r="BV11" i="7" s="1"/>
  <c r="BW11" i="7" s="1"/>
  <c r="BX11" i="7" s="1"/>
  <c r="BY11" i="7" s="1"/>
  <c r="BZ11" i="7" s="1"/>
  <c r="C13" i="10"/>
  <c r="C12" i="10" s="1"/>
  <c r="D12" i="10" s="1"/>
  <c r="E12" i="10" s="1"/>
  <c r="C27" i="56"/>
  <c r="C15" i="56"/>
  <c r="A3" i="56"/>
  <c r="C27" i="55"/>
  <c r="C15" i="55"/>
  <c r="A3" i="55"/>
  <c r="C27" i="54"/>
  <c r="C15" i="54"/>
  <c r="A3" i="54"/>
  <c r="C27" i="53"/>
  <c r="C15" i="53"/>
  <c r="A3" i="53"/>
  <c r="C27" i="52"/>
  <c r="C15" i="52"/>
  <c r="A3" i="52"/>
  <c r="C27" i="51"/>
  <c r="C15" i="51"/>
  <c r="A3" i="51"/>
  <c r="C27" i="50"/>
  <c r="C15" i="50"/>
  <c r="A3" i="50"/>
  <c r="C27" i="78"/>
  <c r="C15" i="78"/>
  <c r="A3" i="78"/>
  <c r="C27" i="49"/>
  <c r="C15" i="49"/>
  <c r="A3" i="49"/>
  <c r="C27" i="82"/>
  <c r="C15" i="82"/>
  <c r="A3" i="82"/>
  <c r="C27" i="80"/>
  <c r="C15" i="80"/>
  <c r="A3" i="80"/>
  <c r="C27" i="77"/>
  <c r="C15" i="77"/>
  <c r="A3" i="77"/>
  <c r="C27" i="76"/>
  <c r="C15" i="76"/>
  <c r="A3" i="76"/>
  <c r="C27" i="75"/>
  <c r="C15" i="75"/>
  <c r="A3" i="75"/>
  <c r="C27" i="74"/>
  <c r="C15" i="74"/>
  <c r="A3" i="74"/>
  <c r="C27" i="73"/>
  <c r="C15" i="73"/>
  <c r="A3" i="73"/>
  <c r="C27" i="72"/>
  <c r="C15" i="72"/>
  <c r="A3" i="72"/>
  <c r="C13" i="9"/>
  <c r="C12" i="9" s="1"/>
  <c r="D12" i="9" s="1"/>
  <c r="C13" i="4"/>
  <c r="C12" i="4" s="1"/>
  <c r="D12" i="4" s="1"/>
  <c r="E12" i="4" s="1"/>
  <c r="F12" i="4" s="1"/>
  <c r="G12" i="4" s="1"/>
  <c r="H12" i="4" s="1"/>
  <c r="I12" i="4" s="1"/>
  <c r="J12" i="4" s="1"/>
  <c r="K12" i="4" s="1"/>
  <c r="L12" i="4" s="1"/>
  <c r="M12" i="4" s="1"/>
  <c r="N12" i="4" s="1"/>
  <c r="O12" i="4" s="1"/>
  <c r="P12" i="4" s="1"/>
  <c r="Q12" i="4" s="1"/>
  <c r="R12" i="4" s="1"/>
  <c r="S12" i="4" s="1"/>
  <c r="BX59" i="28"/>
  <c r="BW59" i="28"/>
  <c r="BV59" i="28"/>
  <c r="BU59" i="28"/>
  <c r="BT59" i="28"/>
  <c r="BS59" i="28"/>
  <c r="BR59" i="28"/>
  <c r="BQ59" i="28"/>
  <c r="BP59" i="28"/>
  <c r="BO59" i="28"/>
  <c r="BN59" i="28"/>
  <c r="BM59" i="28"/>
  <c r="BL59" i="28"/>
  <c r="BK59" i="28"/>
  <c r="BJ59" i="28"/>
  <c r="BI59" i="28"/>
  <c r="BH59" i="28"/>
  <c r="BG59" i="28"/>
  <c r="BF59" i="28"/>
  <c r="BE59" i="28"/>
  <c r="BD59" i="28"/>
  <c r="BC59" i="28"/>
  <c r="BB59" i="28"/>
  <c r="BA59" i="28"/>
  <c r="AZ59" i="28"/>
  <c r="AY59" i="28"/>
  <c r="AX59" i="28"/>
  <c r="AW59" i="28"/>
  <c r="AV59" i="28"/>
  <c r="AU59" i="28"/>
  <c r="AT59" i="28"/>
  <c r="AS59" i="28"/>
  <c r="AR59" i="28"/>
  <c r="AQ59" i="28"/>
  <c r="AP59" i="28"/>
  <c r="AO59" i="28"/>
  <c r="AN59" i="28"/>
  <c r="AM59" i="28"/>
  <c r="AL59" i="28"/>
  <c r="AK59" i="28"/>
  <c r="AJ59" i="28"/>
  <c r="AI59" i="28"/>
  <c r="AH59" i="28"/>
  <c r="AG59" i="28"/>
  <c r="AF59" i="28"/>
  <c r="AE59" i="28"/>
  <c r="AD59" i="28"/>
  <c r="AC59" i="28"/>
  <c r="AB59" i="28"/>
  <c r="AA59" i="28"/>
  <c r="Z59" i="28"/>
  <c r="Y59" i="28"/>
  <c r="X59" i="28"/>
  <c r="W59" i="28"/>
  <c r="V59" i="28"/>
  <c r="U59" i="28"/>
  <c r="T59" i="28"/>
  <c r="S59" i="28"/>
  <c r="R59" i="28"/>
  <c r="Q59" i="28"/>
  <c r="P59" i="28"/>
  <c r="O59" i="28"/>
  <c r="N59" i="28"/>
  <c r="M59" i="28"/>
  <c r="L59" i="28"/>
  <c r="K59" i="28"/>
  <c r="J59" i="28"/>
  <c r="I59" i="28"/>
  <c r="H59" i="28"/>
  <c r="G59" i="28"/>
  <c r="F59" i="28"/>
  <c r="E59" i="28"/>
  <c r="D59" i="28"/>
  <c r="BX55" i="28"/>
  <c r="BW55" i="28"/>
  <c r="BV55" i="28"/>
  <c r="BU55" i="28"/>
  <c r="BT55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AU55" i="28"/>
  <c r="AT55" i="28"/>
  <c r="AS55" i="28"/>
  <c r="AR55" i="28"/>
  <c r="AQ55" i="28"/>
  <c r="AP55" i="28"/>
  <c r="AO55" i="28"/>
  <c r="AN55" i="28"/>
  <c r="AM55" i="28"/>
  <c r="AL55" i="28"/>
  <c r="AK55" i="28"/>
  <c r="AJ55" i="28"/>
  <c r="AI55" i="28"/>
  <c r="AH55" i="28"/>
  <c r="AG55" i="28"/>
  <c r="AF55" i="28"/>
  <c r="AE55" i="28"/>
  <c r="AD55" i="28"/>
  <c r="AC55" i="28"/>
  <c r="AB55" i="28"/>
  <c r="AA55" i="28"/>
  <c r="Z55" i="28"/>
  <c r="Y55" i="28"/>
  <c r="X55" i="28"/>
  <c r="W55" i="28"/>
  <c r="V55" i="28"/>
  <c r="U55" i="28"/>
  <c r="T55" i="28"/>
  <c r="S55" i="28"/>
  <c r="R55" i="28"/>
  <c r="Q55" i="28"/>
  <c r="P55" i="28"/>
  <c r="O55" i="28"/>
  <c r="N55" i="28"/>
  <c r="M55" i="28"/>
  <c r="L55" i="28"/>
  <c r="K55" i="28"/>
  <c r="J55" i="28"/>
  <c r="I55" i="28"/>
  <c r="H55" i="28"/>
  <c r="G55" i="28"/>
  <c r="F55" i="28"/>
  <c r="E55" i="28"/>
  <c r="D55" i="28"/>
  <c r="BX51" i="28"/>
  <c r="BW51" i="28"/>
  <c r="BV51" i="28"/>
  <c r="BU51" i="28"/>
  <c r="BT51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AU51" i="28"/>
  <c r="AT51" i="28"/>
  <c r="AS51" i="28"/>
  <c r="AR51" i="28"/>
  <c r="AQ51" i="28"/>
  <c r="AP51" i="28"/>
  <c r="AO51" i="28"/>
  <c r="AN51" i="28"/>
  <c r="AM51" i="28"/>
  <c r="AL51" i="28"/>
  <c r="AK51" i="28"/>
  <c r="AJ51" i="28"/>
  <c r="AI51" i="28"/>
  <c r="AH51" i="28"/>
  <c r="AG51" i="28"/>
  <c r="AF51" i="28"/>
  <c r="AE51" i="28"/>
  <c r="AD51" i="28"/>
  <c r="AC51" i="28"/>
  <c r="AB51" i="28"/>
  <c r="AA51" i="28"/>
  <c r="Z51" i="28"/>
  <c r="Y51" i="28"/>
  <c r="X51" i="28"/>
  <c r="W51" i="28"/>
  <c r="V51" i="28"/>
  <c r="U51" i="28"/>
  <c r="T51" i="28"/>
  <c r="S51" i="28"/>
  <c r="R51" i="28"/>
  <c r="Q51" i="28"/>
  <c r="P51" i="28"/>
  <c r="O51" i="28"/>
  <c r="N51" i="28"/>
  <c r="M51" i="28"/>
  <c r="L51" i="28"/>
  <c r="K51" i="28"/>
  <c r="J51" i="28"/>
  <c r="I51" i="28"/>
  <c r="H51" i="28"/>
  <c r="G51" i="28"/>
  <c r="F51" i="28"/>
  <c r="E51" i="28"/>
  <c r="D51" i="28"/>
  <c r="BX47" i="28"/>
  <c r="BW47" i="28"/>
  <c r="BV47" i="28"/>
  <c r="BU47" i="28"/>
  <c r="BT47" i="28"/>
  <c r="BS47" i="28"/>
  <c r="BR47" i="28"/>
  <c r="BQ47" i="28"/>
  <c r="BP47" i="28"/>
  <c r="BO47" i="28"/>
  <c r="BN47" i="28"/>
  <c r="BM47" i="28"/>
  <c r="BL47" i="28"/>
  <c r="BK47" i="28"/>
  <c r="BJ47" i="28"/>
  <c r="BI47" i="28"/>
  <c r="BH47" i="28"/>
  <c r="BG47" i="28"/>
  <c r="BF47" i="28"/>
  <c r="BE47" i="28"/>
  <c r="BD47" i="28"/>
  <c r="BC47" i="28"/>
  <c r="BB47" i="28"/>
  <c r="BA47" i="28"/>
  <c r="AZ47" i="28"/>
  <c r="AY47" i="28"/>
  <c r="AX47" i="28"/>
  <c r="AW47" i="28"/>
  <c r="AV47" i="28"/>
  <c r="AU47" i="28"/>
  <c r="AT47" i="28"/>
  <c r="AS47" i="28"/>
  <c r="AR47" i="28"/>
  <c r="AQ47" i="28"/>
  <c r="AP47" i="28"/>
  <c r="AO47" i="28"/>
  <c r="AN47" i="28"/>
  <c r="AM47" i="28"/>
  <c r="AL47" i="28"/>
  <c r="AK47" i="28"/>
  <c r="AJ47" i="28"/>
  <c r="AI47" i="28"/>
  <c r="AH47" i="28"/>
  <c r="AG47" i="28"/>
  <c r="AF47" i="28"/>
  <c r="AE47" i="28"/>
  <c r="AD47" i="28"/>
  <c r="AC47" i="28"/>
  <c r="AB47" i="28"/>
  <c r="AA47" i="28"/>
  <c r="Z47" i="28"/>
  <c r="Y47" i="28"/>
  <c r="X47" i="28"/>
  <c r="W47" i="28"/>
  <c r="V47" i="28"/>
  <c r="U47" i="28"/>
  <c r="T47" i="28"/>
  <c r="S47" i="28"/>
  <c r="R47" i="28"/>
  <c r="Q47" i="28"/>
  <c r="P47" i="28"/>
  <c r="O47" i="28"/>
  <c r="N47" i="28"/>
  <c r="M47" i="28"/>
  <c r="L47" i="28"/>
  <c r="K47" i="28"/>
  <c r="J47" i="28"/>
  <c r="I47" i="28"/>
  <c r="H47" i="28"/>
  <c r="G47" i="28"/>
  <c r="F47" i="28"/>
  <c r="E47" i="28"/>
  <c r="D47" i="28"/>
  <c r="BX38" i="28"/>
  <c r="BW38" i="28"/>
  <c r="BV38" i="28"/>
  <c r="BU38" i="28"/>
  <c r="BT38" i="28"/>
  <c r="BS38" i="28"/>
  <c r="BR38" i="28"/>
  <c r="BQ38" i="28"/>
  <c r="BP38" i="28"/>
  <c r="BO38" i="28"/>
  <c r="BN38" i="28"/>
  <c r="BM38" i="28"/>
  <c r="BL38" i="28"/>
  <c r="BK38" i="28"/>
  <c r="BJ38" i="28"/>
  <c r="BI38" i="28"/>
  <c r="BH38" i="28"/>
  <c r="BG38" i="28"/>
  <c r="BF38" i="28"/>
  <c r="BE38" i="28"/>
  <c r="BD38" i="28"/>
  <c r="BC38" i="28"/>
  <c r="BB38" i="28"/>
  <c r="BA38" i="28"/>
  <c r="AZ38" i="28"/>
  <c r="AY38" i="28"/>
  <c r="AX38" i="28"/>
  <c r="AW38" i="28"/>
  <c r="AV38" i="28"/>
  <c r="AU38" i="28"/>
  <c r="AT38" i="28"/>
  <c r="AS38" i="28"/>
  <c r="AR38" i="28"/>
  <c r="AQ38" i="28"/>
  <c r="AP38" i="28"/>
  <c r="AO38" i="28"/>
  <c r="AN38" i="28"/>
  <c r="AM38" i="28"/>
  <c r="AL38" i="28"/>
  <c r="AK38" i="28"/>
  <c r="AJ38" i="28"/>
  <c r="AI38" i="28"/>
  <c r="AH38" i="28"/>
  <c r="AG38" i="28"/>
  <c r="AF38" i="28"/>
  <c r="AE38" i="28"/>
  <c r="AD38" i="28"/>
  <c r="AC38" i="28"/>
  <c r="AB38" i="28"/>
  <c r="AA38" i="28"/>
  <c r="Z38" i="28"/>
  <c r="Y38" i="28"/>
  <c r="X38" i="28"/>
  <c r="W38" i="28"/>
  <c r="V38" i="28"/>
  <c r="U38" i="28"/>
  <c r="T38" i="28"/>
  <c r="S38" i="28"/>
  <c r="R38" i="28"/>
  <c r="Q38" i="28"/>
  <c r="P38" i="28"/>
  <c r="O38" i="28"/>
  <c r="N38" i="28"/>
  <c r="M38" i="28"/>
  <c r="L38" i="28"/>
  <c r="K38" i="28"/>
  <c r="J38" i="28"/>
  <c r="I38" i="28"/>
  <c r="H38" i="28"/>
  <c r="G38" i="28"/>
  <c r="F38" i="28"/>
  <c r="E38" i="28"/>
  <c r="D38" i="28"/>
  <c r="BZ32" i="28"/>
  <c r="BY32" i="28"/>
  <c r="BX32" i="28"/>
  <c r="BW32" i="28"/>
  <c r="BV32" i="28"/>
  <c r="BU32" i="28"/>
  <c r="BT32" i="28"/>
  <c r="BS32" i="28"/>
  <c r="BR32" i="28"/>
  <c r="BQ32" i="28"/>
  <c r="BP32" i="28"/>
  <c r="BO32" i="28"/>
  <c r="BN32" i="28"/>
  <c r="BM32" i="28"/>
  <c r="BL32" i="28"/>
  <c r="BK32" i="28"/>
  <c r="BJ32" i="28"/>
  <c r="BI32" i="28"/>
  <c r="BH32" i="28"/>
  <c r="BG32" i="28"/>
  <c r="BF32" i="28"/>
  <c r="BE32" i="28"/>
  <c r="BD32" i="28"/>
  <c r="BC32" i="28"/>
  <c r="BB32" i="28"/>
  <c r="BA32" i="28"/>
  <c r="AZ32" i="28"/>
  <c r="AY32" i="28"/>
  <c r="AX32" i="28"/>
  <c r="AW32" i="28"/>
  <c r="AV32" i="28"/>
  <c r="AU32" i="28"/>
  <c r="AT32" i="28"/>
  <c r="AS32" i="28"/>
  <c r="AR32" i="28"/>
  <c r="AQ32" i="28"/>
  <c r="AP32" i="28"/>
  <c r="AO32" i="28"/>
  <c r="AN32" i="28"/>
  <c r="AM32" i="28"/>
  <c r="AL32" i="28"/>
  <c r="AK32" i="28"/>
  <c r="AJ32" i="28"/>
  <c r="AI32" i="28"/>
  <c r="AH32" i="28"/>
  <c r="AG32" i="28"/>
  <c r="AF32" i="28"/>
  <c r="AE32" i="28"/>
  <c r="AD32" i="28"/>
  <c r="AC32" i="28"/>
  <c r="AB32" i="28"/>
  <c r="AA32" i="28"/>
  <c r="Z32" i="28"/>
  <c r="Y32" i="28"/>
  <c r="X32" i="28"/>
  <c r="W32" i="28"/>
  <c r="V32" i="28"/>
  <c r="U32" i="28"/>
  <c r="T32" i="28"/>
  <c r="S32" i="28"/>
  <c r="R32" i="28"/>
  <c r="Q32" i="28"/>
  <c r="P32" i="28"/>
  <c r="O32" i="28"/>
  <c r="N32" i="28"/>
  <c r="M32" i="28"/>
  <c r="L32" i="28"/>
  <c r="K32" i="28"/>
  <c r="J32" i="28"/>
  <c r="I32" i="28"/>
  <c r="H32" i="28"/>
  <c r="G32" i="28"/>
  <c r="F32" i="28"/>
  <c r="E32" i="28"/>
  <c r="D32" i="28"/>
  <c r="BZ28" i="28"/>
  <c r="BY28" i="28"/>
  <c r="BX28" i="28"/>
  <c r="BW28" i="28"/>
  <c r="BV28" i="28"/>
  <c r="BU28" i="28"/>
  <c r="BT28" i="28"/>
  <c r="BS28" i="28"/>
  <c r="BR28" i="28"/>
  <c r="BQ28" i="28"/>
  <c r="BP28" i="28"/>
  <c r="BO28" i="28"/>
  <c r="BN28" i="28"/>
  <c r="BM28" i="28"/>
  <c r="BL28" i="28"/>
  <c r="BK28" i="28"/>
  <c r="BJ28" i="28"/>
  <c r="BI28" i="28"/>
  <c r="BH28" i="28"/>
  <c r="BG28" i="28"/>
  <c r="BF28" i="28"/>
  <c r="BE28" i="28"/>
  <c r="BD28" i="28"/>
  <c r="BC28" i="28"/>
  <c r="BB28" i="28"/>
  <c r="BA28" i="28"/>
  <c r="AZ28" i="28"/>
  <c r="AY28" i="28"/>
  <c r="AX28" i="28"/>
  <c r="AW28" i="28"/>
  <c r="AV28" i="28"/>
  <c r="AU28" i="28"/>
  <c r="AT28" i="28"/>
  <c r="AS28" i="28"/>
  <c r="AR28" i="28"/>
  <c r="AQ28" i="28"/>
  <c r="AP28" i="28"/>
  <c r="AO28" i="28"/>
  <c r="AN28" i="28"/>
  <c r="AM28" i="28"/>
  <c r="AL28" i="28"/>
  <c r="AK28" i="28"/>
  <c r="AJ28" i="28"/>
  <c r="AI28" i="28"/>
  <c r="AH28" i="28"/>
  <c r="AG28" i="28"/>
  <c r="AF28" i="28"/>
  <c r="AE28" i="28"/>
  <c r="AD28" i="28"/>
  <c r="AC28" i="28"/>
  <c r="AB28" i="28"/>
  <c r="AA28" i="28"/>
  <c r="Z28" i="28"/>
  <c r="Y28" i="28"/>
  <c r="X28" i="28"/>
  <c r="W28" i="28"/>
  <c r="V28" i="28"/>
  <c r="U28" i="28"/>
  <c r="T28" i="28"/>
  <c r="S28" i="28"/>
  <c r="R28" i="28"/>
  <c r="Q28" i="28"/>
  <c r="P28" i="28"/>
  <c r="O28" i="28"/>
  <c r="N28" i="28"/>
  <c r="M28" i="28"/>
  <c r="L28" i="28"/>
  <c r="K28" i="28"/>
  <c r="J28" i="28"/>
  <c r="I28" i="28"/>
  <c r="H28" i="28"/>
  <c r="G28" i="28"/>
  <c r="F28" i="28"/>
  <c r="E28" i="28"/>
  <c r="D28" i="28"/>
  <c r="BZ20" i="28"/>
  <c r="BY20" i="28"/>
  <c r="BX20" i="28"/>
  <c r="BW20" i="28"/>
  <c r="BV20" i="28"/>
  <c r="BU20" i="28"/>
  <c r="BT20" i="28"/>
  <c r="BS20" i="28"/>
  <c r="BR20" i="28"/>
  <c r="BQ20" i="28"/>
  <c r="BP20" i="28"/>
  <c r="BO20" i="28"/>
  <c r="BN20" i="28"/>
  <c r="BM20" i="28"/>
  <c r="BL20" i="28"/>
  <c r="BK20" i="28"/>
  <c r="BJ20" i="28"/>
  <c r="BI20" i="28"/>
  <c r="BH20" i="28"/>
  <c r="BG20" i="28"/>
  <c r="BF20" i="28"/>
  <c r="BE20" i="28"/>
  <c r="BD20" i="28"/>
  <c r="BC20" i="28"/>
  <c r="BB20" i="28"/>
  <c r="BA20" i="28"/>
  <c r="AZ20" i="28"/>
  <c r="AY20" i="28"/>
  <c r="AX20" i="28"/>
  <c r="AW20" i="28"/>
  <c r="AV20" i="28"/>
  <c r="AU20" i="28"/>
  <c r="AT20" i="28"/>
  <c r="AS20" i="28"/>
  <c r="AR20" i="28"/>
  <c r="AQ20" i="28"/>
  <c r="AP20" i="28"/>
  <c r="AO20" i="28"/>
  <c r="AN20" i="28"/>
  <c r="AM20" i="28"/>
  <c r="AL20" i="28"/>
  <c r="AK20" i="28"/>
  <c r="AJ20" i="28"/>
  <c r="AI20" i="28"/>
  <c r="AH20" i="28"/>
  <c r="AG20" i="28"/>
  <c r="AF20" i="28"/>
  <c r="AE20" i="28"/>
  <c r="AD20" i="28"/>
  <c r="AC20" i="28"/>
  <c r="AB20" i="28"/>
  <c r="AA20" i="28"/>
  <c r="Z20" i="28"/>
  <c r="Y20" i="28"/>
  <c r="X20" i="28"/>
  <c r="W20" i="28"/>
  <c r="V20" i="28"/>
  <c r="U20" i="28"/>
  <c r="T20" i="28"/>
  <c r="S20" i="28"/>
  <c r="R20" i="28"/>
  <c r="Q20" i="28"/>
  <c r="P20" i="28"/>
  <c r="O20" i="28"/>
  <c r="N20" i="28"/>
  <c r="M20" i="28"/>
  <c r="L20" i="28"/>
  <c r="K20" i="28"/>
  <c r="J20" i="28"/>
  <c r="I20" i="28"/>
  <c r="H20" i="28"/>
  <c r="G20" i="28"/>
  <c r="F20" i="28"/>
  <c r="E20" i="28"/>
  <c r="D20" i="28"/>
  <c r="BZ16" i="28"/>
  <c r="BY16" i="28"/>
  <c r="BX16" i="28"/>
  <c r="BW16" i="28"/>
  <c r="BV16" i="28"/>
  <c r="BU16" i="28"/>
  <c r="BT16" i="28"/>
  <c r="BS16" i="28"/>
  <c r="BR16" i="28"/>
  <c r="BQ16" i="28"/>
  <c r="BP16" i="28"/>
  <c r="BO16" i="28"/>
  <c r="BN16" i="28"/>
  <c r="BM16" i="28"/>
  <c r="BL16" i="28"/>
  <c r="BK16" i="28"/>
  <c r="BJ16" i="28"/>
  <c r="BI16" i="28"/>
  <c r="BH16" i="28"/>
  <c r="BG16" i="28"/>
  <c r="BF16" i="28"/>
  <c r="BE16" i="28"/>
  <c r="BD16" i="28"/>
  <c r="BC16" i="28"/>
  <c r="BB16" i="28"/>
  <c r="BA16" i="28"/>
  <c r="AZ16" i="28"/>
  <c r="AY16" i="28"/>
  <c r="AX16" i="28"/>
  <c r="AW16" i="28"/>
  <c r="AV16" i="28"/>
  <c r="AU16" i="28"/>
  <c r="AT16" i="28"/>
  <c r="AS16" i="28"/>
  <c r="AR16" i="28"/>
  <c r="AQ16" i="28"/>
  <c r="AP16" i="28"/>
  <c r="AO16" i="28"/>
  <c r="AN16" i="28"/>
  <c r="AM16" i="28"/>
  <c r="AL16" i="28"/>
  <c r="AK16" i="28"/>
  <c r="AJ16" i="28"/>
  <c r="AI16" i="28"/>
  <c r="AH16" i="28"/>
  <c r="AG16" i="28"/>
  <c r="AF16" i="28"/>
  <c r="AE16" i="28"/>
  <c r="AD16" i="28"/>
  <c r="AC16" i="28"/>
  <c r="AB16" i="28"/>
  <c r="AA16" i="28"/>
  <c r="Z16" i="28"/>
  <c r="Y16" i="28"/>
  <c r="X16" i="28"/>
  <c r="W16" i="28"/>
  <c r="V16" i="28"/>
  <c r="U16" i="28"/>
  <c r="T16" i="28"/>
  <c r="S16" i="28"/>
  <c r="R16" i="28"/>
  <c r="Q16" i="28"/>
  <c r="P16" i="28"/>
  <c r="O16" i="28"/>
  <c r="N16" i="28"/>
  <c r="M16" i="28"/>
  <c r="L16" i="28"/>
  <c r="K16" i="28"/>
  <c r="J16" i="28"/>
  <c r="I16" i="28"/>
  <c r="H16" i="28"/>
  <c r="G16" i="28"/>
  <c r="F16" i="28"/>
  <c r="E16" i="28"/>
  <c r="D16" i="28"/>
  <c r="BZ7" i="28"/>
  <c r="BY7" i="28"/>
  <c r="BX7" i="28"/>
  <c r="BW7" i="28"/>
  <c r="BV7" i="28"/>
  <c r="BU7" i="28"/>
  <c r="BT7" i="28"/>
  <c r="BS7" i="28"/>
  <c r="BR7" i="28"/>
  <c r="BQ7" i="28"/>
  <c r="BP7" i="28"/>
  <c r="BO7" i="28"/>
  <c r="BN7" i="28"/>
  <c r="BM7" i="28"/>
  <c r="BL7" i="28"/>
  <c r="BK7" i="28"/>
  <c r="BJ7" i="28"/>
  <c r="BI7" i="28"/>
  <c r="BH7" i="28"/>
  <c r="BG7" i="28"/>
  <c r="BF7" i="28"/>
  <c r="BE7" i="28"/>
  <c r="BD7" i="28"/>
  <c r="BC7" i="28"/>
  <c r="BB7" i="28"/>
  <c r="BA7" i="28"/>
  <c r="AZ7" i="28"/>
  <c r="AY7" i="28"/>
  <c r="AX7" i="28"/>
  <c r="AW7" i="28"/>
  <c r="AV7" i="28"/>
  <c r="AU7" i="28"/>
  <c r="AT7" i="28"/>
  <c r="AS7" i="28"/>
  <c r="AR7" i="28"/>
  <c r="AQ7" i="28"/>
  <c r="AP7" i="28"/>
  <c r="AO7" i="28"/>
  <c r="AN7" i="28"/>
  <c r="AM7" i="28"/>
  <c r="AL7" i="28"/>
  <c r="AK7" i="28"/>
  <c r="AJ7" i="28"/>
  <c r="AI7" i="28"/>
  <c r="AH7" i="28"/>
  <c r="AG7" i="28"/>
  <c r="AF7" i="28"/>
  <c r="AE7" i="28"/>
  <c r="AD7" i="28"/>
  <c r="AC7" i="28"/>
  <c r="AB7" i="28"/>
  <c r="AA7" i="28"/>
  <c r="Z7" i="28"/>
  <c r="Y7" i="28"/>
  <c r="X7" i="28"/>
  <c r="W7" i="28"/>
  <c r="V7" i="28"/>
  <c r="U7" i="28"/>
  <c r="T7" i="28"/>
  <c r="S7" i="28"/>
  <c r="R7" i="28"/>
  <c r="Q7" i="28"/>
  <c r="P7" i="28"/>
  <c r="O7" i="28"/>
  <c r="N7" i="28"/>
  <c r="M7" i="28"/>
  <c r="L7" i="28"/>
  <c r="K7" i="28"/>
  <c r="J7" i="28"/>
  <c r="I7" i="28"/>
  <c r="H7" i="28"/>
  <c r="G7" i="28"/>
  <c r="F7" i="28"/>
  <c r="E7" i="28"/>
  <c r="D7" i="28"/>
  <c r="K5" i="28"/>
  <c r="C4" i="28"/>
  <c r="A1" i="28"/>
  <c r="BZ59" i="27"/>
  <c r="BY59" i="27"/>
  <c r="BX59" i="27"/>
  <c r="BW59" i="27"/>
  <c r="BV59" i="27"/>
  <c r="BU59" i="27"/>
  <c r="BT59" i="27"/>
  <c r="BS59" i="27"/>
  <c r="BR59" i="27"/>
  <c r="BQ59" i="27"/>
  <c r="BP59" i="27"/>
  <c r="BO59" i="27"/>
  <c r="BN59" i="27"/>
  <c r="BM59" i="27"/>
  <c r="BL59" i="27"/>
  <c r="BK59" i="27"/>
  <c r="BJ59" i="27"/>
  <c r="BI59" i="27"/>
  <c r="BH59" i="27"/>
  <c r="BG59" i="27"/>
  <c r="BF59" i="27"/>
  <c r="BE59" i="27"/>
  <c r="BD59" i="27"/>
  <c r="BC59" i="27"/>
  <c r="BB59" i="27"/>
  <c r="BA59" i="27"/>
  <c r="AZ59" i="27"/>
  <c r="AY59" i="27"/>
  <c r="AX59" i="27"/>
  <c r="AW59" i="27"/>
  <c r="AV59" i="27"/>
  <c r="AU59" i="27"/>
  <c r="AT59" i="27"/>
  <c r="AS59" i="27"/>
  <c r="AR59" i="27"/>
  <c r="AQ59" i="27"/>
  <c r="AP59" i="27"/>
  <c r="AO59" i="27"/>
  <c r="AN59" i="27"/>
  <c r="AM59" i="27"/>
  <c r="AL59" i="27"/>
  <c r="AK59" i="27"/>
  <c r="AJ59" i="27"/>
  <c r="AI59" i="27"/>
  <c r="AH59" i="27"/>
  <c r="AG59" i="27"/>
  <c r="AF59" i="27"/>
  <c r="AE59" i="27"/>
  <c r="AD59" i="27"/>
  <c r="AC59" i="27"/>
  <c r="AB59" i="27"/>
  <c r="AA59" i="27"/>
  <c r="Z59" i="27"/>
  <c r="Y59" i="27"/>
  <c r="X59" i="27"/>
  <c r="W59" i="27"/>
  <c r="V59" i="27"/>
  <c r="U59" i="27"/>
  <c r="T59" i="27"/>
  <c r="S59" i="27"/>
  <c r="R59" i="27"/>
  <c r="Q59" i="27"/>
  <c r="P59" i="27"/>
  <c r="O59" i="27"/>
  <c r="N59" i="27"/>
  <c r="M59" i="27"/>
  <c r="L59" i="27"/>
  <c r="K59" i="27"/>
  <c r="J59" i="27"/>
  <c r="I59" i="27"/>
  <c r="H59" i="27"/>
  <c r="G59" i="27"/>
  <c r="F59" i="27"/>
  <c r="E59" i="27"/>
  <c r="D59" i="27"/>
  <c r="BZ55" i="27"/>
  <c r="BY55" i="27"/>
  <c r="BX55" i="27"/>
  <c r="BW55" i="27"/>
  <c r="BV55" i="27"/>
  <c r="BU55" i="27"/>
  <c r="BT55" i="27"/>
  <c r="BS55" i="27"/>
  <c r="BR55" i="27"/>
  <c r="BQ55" i="27"/>
  <c r="BP55" i="27"/>
  <c r="BO55" i="27"/>
  <c r="BN55" i="27"/>
  <c r="BM55" i="27"/>
  <c r="BL55" i="27"/>
  <c r="BK55" i="27"/>
  <c r="BJ55" i="27"/>
  <c r="BI55" i="27"/>
  <c r="BH55" i="27"/>
  <c r="BG55" i="27"/>
  <c r="BF55" i="27"/>
  <c r="BE55" i="27"/>
  <c r="BD55" i="27"/>
  <c r="BC55" i="27"/>
  <c r="BB55" i="27"/>
  <c r="BA55" i="27"/>
  <c r="AZ55" i="27"/>
  <c r="AY55" i="27"/>
  <c r="AX55" i="27"/>
  <c r="AW55" i="27"/>
  <c r="AV55" i="27"/>
  <c r="AU55" i="27"/>
  <c r="AT55" i="27"/>
  <c r="AS55" i="27"/>
  <c r="AR55" i="27"/>
  <c r="AQ55" i="27"/>
  <c r="AP55" i="27"/>
  <c r="AO55" i="27"/>
  <c r="AN55" i="27"/>
  <c r="AM55" i="27"/>
  <c r="AL55" i="27"/>
  <c r="AK55" i="27"/>
  <c r="AJ55" i="27"/>
  <c r="AI55" i="27"/>
  <c r="AH55" i="27"/>
  <c r="AG55" i="27"/>
  <c r="AF55" i="27"/>
  <c r="AE55" i="27"/>
  <c r="AD55" i="27"/>
  <c r="AC55" i="27"/>
  <c r="AB55" i="27"/>
  <c r="AA55" i="27"/>
  <c r="Z55" i="27"/>
  <c r="Y55" i="27"/>
  <c r="X55" i="27"/>
  <c r="W55" i="27"/>
  <c r="V55" i="27"/>
  <c r="U55" i="27"/>
  <c r="T55" i="27"/>
  <c r="S55" i="27"/>
  <c r="R55" i="27"/>
  <c r="Q55" i="27"/>
  <c r="P55" i="27"/>
  <c r="O55" i="27"/>
  <c r="N55" i="27"/>
  <c r="M55" i="27"/>
  <c r="L55" i="27"/>
  <c r="K55" i="27"/>
  <c r="J55" i="27"/>
  <c r="I55" i="27"/>
  <c r="H55" i="27"/>
  <c r="G55" i="27"/>
  <c r="F55" i="27"/>
  <c r="E55" i="27"/>
  <c r="D55" i="27"/>
  <c r="BZ51" i="27"/>
  <c r="BY51" i="27"/>
  <c r="BX51" i="27"/>
  <c r="BW51" i="27"/>
  <c r="BV51" i="27"/>
  <c r="BU51" i="27"/>
  <c r="BT51" i="27"/>
  <c r="BS51" i="27"/>
  <c r="BR51" i="27"/>
  <c r="BQ51" i="27"/>
  <c r="BP51" i="27"/>
  <c r="BO51" i="27"/>
  <c r="BN51" i="27"/>
  <c r="BM51" i="27"/>
  <c r="BL51" i="27"/>
  <c r="BK51" i="27"/>
  <c r="BJ51" i="27"/>
  <c r="BI51" i="27"/>
  <c r="BH51" i="27"/>
  <c r="BG51" i="27"/>
  <c r="BF51" i="27"/>
  <c r="BE51" i="27"/>
  <c r="BD51" i="27"/>
  <c r="BC51" i="27"/>
  <c r="BB51" i="27"/>
  <c r="BA51" i="27"/>
  <c r="AZ51" i="27"/>
  <c r="AY51" i="27"/>
  <c r="AX51" i="27"/>
  <c r="AW51" i="27"/>
  <c r="AV51" i="27"/>
  <c r="AU51" i="27"/>
  <c r="AT51" i="27"/>
  <c r="AS51" i="27"/>
  <c r="AR51" i="27"/>
  <c r="AQ51" i="27"/>
  <c r="AP51" i="27"/>
  <c r="AO51" i="27"/>
  <c r="AN51" i="27"/>
  <c r="AM51" i="27"/>
  <c r="AL51" i="27"/>
  <c r="AK51" i="27"/>
  <c r="AJ51" i="27"/>
  <c r="AI51" i="27"/>
  <c r="AH51" i="27"/>
  <c r="AG51" i="27"/>
  <c r="AF51" i="27"/>
  <c r="AE51" i="27"/>
  <c r="AD51" i="27"/>
  <c r="AC51" i="27"/>
  <c r="AB51" i="27"/>
  <c r="AA51" i="27"/>
  <c r="Z51" i="27"/>
  <c r="Y51" i="27"/>
  <c r="X51" i="27"/>
  <c r="W51" i="27"/>
  <c r="V51" i="27"/>
  <c r="U51" i="27"/>
  <c r="T51" i="27"/>
  <c r="S51" i="27"/>
  <c r="R51" i="27"/>
  <c r="Q51" i="27"/>
  <c r="P51" i="27"/>
  <c r="O51" i="27"/>
  <c r="N51" i="27"/>
  <c r="M51" i="27"/>
  <c r="L51" i="27"/>
  <c r="K51" i="27"/>
  <c r="J51" i="27"/>
  <c r="I51" i="27"/>
  <c r="H51" i="27"/>
  <c r="G51" i="27"/>
  <c r="F51" i="27"/>
  <c r="E51" i="27"/>
  <c r="D51" i="27"/>
  <c r="BZ47" i="27"/>
  <c r="BY47" i="27"/>
  <c r="BX47" i="27"/>
  <c r="BW47" i="27"/>
  <c r="BV47" i="27"/>
  <c r="BU47" i="27"/>
  <c r="BT47" i="27"/>
  <c r="BS47" i="27"/>
  <c r="BR47" i="27"/>
  <c r="BQ47" i="27"/>
  <c r="BP47" i="27"/>
  <c r="BO47" i="27"/>
  <c r="BN47" i="27"/>
  <c r="BM47" i="27"/>
  <c r="BL47" i="27"/>
  <c r="BK47" i="27"/>
  <c r="BJ47" i="27"/>
  <c r="BI47" i="27"/>
  <c r="BH47" i="27"/>
  <c r="BG47" i="27"/>
  <c r="BF47" i="27"/>
  <c r="BE47" i="27"/>
  <c r="BD47" i="27"/>
  <c r="BC47" i="27"/>
  <c r="BB47" i="27"/>
  <c r="BA47" i="27"/>
  <c r="AZ47" i="27"/>
  <c r="AY47" i="27"/>
  <c r="AX47" i="27"/>
  <c r="AW47" i="27"/>
  <c r="AV47" i="27"/>
  <c r="AU47" i="27"/>
  <c r="AT47" i="27"/>
  <c r="AS47" i="27"/>
  <c r="AR47" i="27"/>
  <c r="AQ47" i="27"/>
  <c r="AP47" i="27"/>
  <c r="AO47" i="27"/>
  <c r="AN47" i="27"/>
  <c r="AM47" i="27"/>
  <c r="AL47" i="27"/>
  <c r="AK47" i="27"/>
  <c r="AJ47" i="27"/>
  <c r="AI47" i="27"/>
  <c r="AH47" i="27"/>
  <c r="AG47" i="27"/>
  <c r="AF47" i="27"/>
  <c r="AE47" i="27"/>
  <c r="AD47" i="27"/>
  <c r="AC47" i="27"/>
  <c r="AB47" i="27"/>
  <c r="AA47" i="27"/>
  <c r="Z47" i="27"/>
  <c r="Y47" i="27"/>
  <c r="X47" i="27"/>
  <c r="W47" i="27"/>
  <c r="V47" i="27"/>
  <c r="U47" i="27"/>
  <c r="T47" i="27"/>
  <c r="S47" i="27"/>
  <c r="R47" i="27"/>
  <c r="Q47" i="27"/>
  <c r="P47" i="27"/>
  <c r="O47" i="27"/>
  <c r="N47" i="27"/>
  <c r="M47" i="27"/>
  <c r="L47" i="27"/>
  <c r="K47" i="27"/>
  <c r="J47" i="27"/>
  <c r="I47" i="27"/>
  <c r="H47" i="27"/>
  <c r="G47" i="27"/>
  <c r="F47" i="27"/>
  <c r="E47" i="27"/>
  <c r="D47" i="27"/>
  <c r="BZ38" i="27"/>
  <c r="BY38" i="27"/>
  <c r="BX38" i="27"/>
  <c r="BW38" i="27"/>
  <c r="BV38" i="27"/>
  <c r="BU38" i="27"/>
  <c r="BT38" i="27"/>
  <c r="BS38" i="27"/>
  <c r="BR38" i="27"/>
  <c r="BQ38" i="27"/>
  <c r="BP38" i="27"/>
  <c r="BO38" i="27"/>
  <c r="BN38" i="27"/>
  <c r="BM38" i="27"/>
  <c r="BL38" i="27"/>
  <c r="BK38" i="27"/>
  <c r="BJ38" i="27"/>
  <c r="BI38" i="27"/>
  <c r="BH38" i="27"/>
  <c r="BG38" i="27"/>
  <c r="BF38" i="27"/>
  <c r="BE38" i="27"/>
  <c r="BD38" i="27"/>
  <c r="BC38" i="27"/>
  <c r="BB38" i="27"/>
  <c r="BA38" i="27"/>
  <c r="AZ38" i="27"/>
  <c r="AY38" i="27"/>
  <c r="AX38" i="27"/>
  <c r="AW38" i="27"/>
  <c r="AV38" i="27"/>
  <c r="AU38" i="27"/>
  <c r="AT38" i="27"/>
  <c r="AS38" i="27"/>
  <c r="AR38" i="27"/>
  <c r="AQ38" i="27"/>
  <c r="AP38" i="27"/>
  <c r="AO38" i="27"/>
  <c r="AN38" i="27"/>
  <c r="AM38" i="27"/>
  <c r="AL38" i="27"/>
  <c r="AK38" i="27"/>
  <c r="AJ38" i="27"/>
  <c r="AI38" i="27"/>
  <c r="AH38" i="27"/>
  <c r="AG38" i="27"/>
  <c r="AF38" i="27"/>
  <c r="AE38" i="27"/>
  <c r="AD38" i="27"/>
  <c r="AC38" i="27"/>
  <c r="AB38" i="27"/>
  <c r="AA38" i="27"/>
  <c r="Z38" i="27"/>
  <c r="Y38" i="27"/>
  <c r="X38" i="27"/>
  <c r="W38" i="27"/>
  <c r="V38" i="27"/>
  <c r="U38" i="27"/>
  <c r="T38" i="27"/>
  <c r="S38" i="27"/>
  <c r="R38" i="27"/>
  <c r="Q38" i="27"/>
  <c r="P38" i="27"/>
  <c r="O38" i="27"/>
  <c r="N38" i="27"/>
  <c r="M38" i="27"/>
  <c r="L38" i="27"/>
  <c r="K38" i="27"/>
  <c r="J38" i="27"/>
  <c r="I38" i="27"/>
  <c r="H38" i="27"/>
  <c r="G38" i="27"/>
  <c r="F38" i="27"/>
  <c r="E38" i="27"/>
  <c r="D38" i="27"/>
  <c r="BZ32" i="27"/>
  <c r="BY32" i="27"/>
  <c r="BX32" i="27"/>
  <c r="BW32" i="27"/>
  <c r="BV32" i="27"/>
  <c r="BU32" i="27"/>
  <c r="BT32" i="27"/>
  <c r="BS32" i="27"/>
  <c r="BR32" i="27"/>
  <c r="BQ32" i="27"/>
  <c r="BP32" i="27"/>
  <c r="BO32" i="27"/>
  <c r="BN32" i="27"/>
  <c r="BM32" i="27"/>
  <c r="BL32" i="27"/>
  <c r="BK32" i="27"/>
  <c r="BJ32" i="27"/>
  <c r="BI32" i="27"/>
  <c r="BH32" i="27"/>
  <c r="BG32" i="27"/>
  <c r="BF32" i="27"/>
  <c r="BE32" i="27"/>
  <c r="BD32" i="27"/>
  <c r="BC32" i="27"/>
  <c r="BB32" i="27"/>
  <c r="BA32" i="27"/>
  <c r="AZ32" i="27"/>
  <c r="AY32" i="27"/>
  <c r="AX32" i="27"/>
  <c r="AW32" i="27"/>
  <c r="AV32" i="27"/>
  <c r="AU32" i="27"/>
  <c r="AT32" i="27"/>
  <c r="AS32" i="27"/>
  <c r="AR32" i="27"/>
  <c r="AQ32" i="27"/>
  <c r="AP32" i="27"/>
  <c r="AO32" i="27"/>
  <c r="AN32" i="27"/>
  <c r="AM32" i="27"/>
  <c r="AL32" i="27"/>
  <c r="AK32" i="27"/>
  <c r="AJ32" i="27"/>
  <c r="AI32" i="27"/>
  <c r="AH32" i="27"/>
  <c r="AG32" i="27"/>
  <c r="AF32" i="27"/>
  <c r="AE32" i="27"/>
  <c r="AD32" i="27"/>
  <c r="AC32" i="27"/>
  <c r="AB32" i="27"/>
  <c r="AA32" i="27"/>
  <c r="Z32" i="27"/>
  <c r="Y32" i="27"/>
  <c r="X32" i="27"/>
  <c r="W32" i="27"/>
  <c r="V32" i="27"/>
  <c r="U32" i="27"/>
  <c r="T32" i="27"/>
  <c r="S32" i="27"/>
  <c r="R32" i="27"/>
  <c r="Q32" i="27"/>
  <c r="P32" i="27"/>
  <c r="O32" i="27"/>
  <c r="N32" i="27"/>
  <c r="M32" i="27"/>
  <c r="L32" i="27"/>
  <c r="K32" i="27"/>
  <c r="J32" i="27"/>
  <c r="I32" i="27"/>
  <c r="H32" i="27"/>
  <c r="G32" i="27"/>
  <c r="F32" i="27"/>
  <c r="E32" i="27"/>
  <c r="D32" i="27"/>
  <c r="BZ28" i="27"/>
  <c r="BY28" i="27"/>
  <c r="BX28" i="27"/>
  <c r="BW28" i="27"/>
  <c r="BV28" i="27"/>
  <c r="BU28" i="27"/>
  <c r="BT28" i="27"/>
  <c r="BS28" i="27"/>
  <c r="BR28" i="27"/>
  <c r="BQ28" i="27"/>
  <c r="BP28" i="27"/>
  <c r="BO28" i="27"/>
  <c r="BN28" i="27"/>
  <c r="BM28" i="27"/>
  <c r="BL28" i="27"/>
  <c r="BK28" i="27"/>
  <c r="BJ28" i="27"/>
  <c r="BI28" i="27"/>
  <c r="BH28" i="27"/>
  <c r="BG28" i="27"/>
  <c r="BF28" i="27"/>
  <c r="BE28" i="27"/>
  <c r="BD28" i="27"/>
  <c r="BC28" i="27"/>
  <c r="BB28" i="27"/>
  <c r="BA28" i="27"/>
  <c r="AZ28" i="27"/>
  <c r="AY28" i="27"/>
  <c r="AX28" i="27"/>
  <c r="AW28" i="27"/>
  <c r="AV28" i="27"/>
  <c r="AU28" i="27"/>
  <c r="AT28" i="27"/>
  <c r="AS28" i="27"/>
  <c r="AR28" i="27"/>
  <c r="AQ28" i="27"/>
  <c r="AP28" i="27"/>
  <c r="AO28" i="27"/>
  <c r="AN28" i="27"/>
  <c r="AM28" i="27"/>
  <c r="AL28" i="27"/>
  <c r="AK28" i="27"/>
  <c r="AJ28" i="27"/>
  <c r="AI28" i="27"/>
  <c r="AH28" i="27"/>
  <c r="AG28" i="27"/>
  <c r="AF28" i="27"/>
  <c r="AE28" i="27"/>
  <c r="AD28" i="27"/>
  <c r="AC28" i="27"/>
  <c r="AB28" i="27"/>
  <c r="AA28" i="27"/>
  <c r="Z28" i="27"/>
  <c r="Y28" i="27"/>
  <c r="X28" i="27"/>
  <c r="W28" i="27"/>
  <c r="V28" i="27"/>
  <c r="U28" i="27"/>
  <c r="T28" i="27"/>
  <c r="S28" i="27"/>
  <c r="R28" i="27"/>
  <c r="Q28" i="27"/>
  <c r="P28" i="27"/>
  <c r="O28" i="27"/>
  <c r="N28" i="27"/>
  <c r="M28" i="27"/>
  <c r="L28" i="27"/>
  <c r="K28" i="27"/>
  <c r="J28" i="27"/>
  <c r="I28" i="27"/>
  <c r="H28" i="27"/>
  <c r="G28" i="27"/>
  <c r="F28" i="27"/>
  <c r="E28" i="27"/>
  <c r="D28" i="27"/>
  <c r="BZ20" i="27"/>
  <c r="BY20" i="27"/>
  <c r="BX20" i="27"/>
  <c r="BW20" i="27"/>
  <c r="BV20" i="27"/>
  <c r="BU20" i="27"/>
  <c r="BT20" i="27"/>
  <c r="BS20" i="27"/>
  <c r="BR20" i="27"/>
  <c r="BQ20" i="27"/>
  <c r="BP20" i="27"/>
  <c r="BO20" i="27"/>
  <c r="BN20" i="27"/>
  <c r="BM20" i="27"/>
  <c r="BL20" i="27"/>
  <c r="BK20" i="27"/>
  <c r="BJ20" i="27"/>
  <c r="BI20" i="27"/>
  <c r="BH20" i="27"/>
  <c r="BG20" i="27"/>
  <c r="BF20" i="27"/>
  <c r="BE20" i="27"/>
  <c r="BD20" i="27"/>
  <c r="BC20" i="27"/>
  <c r="BB20" i="27"/>
  <c r="BA20" i="27"/>
  <c r="AZ20" i="27"/>
  <c r="AY20" i="27"/>
  <c r="AX20" i="27"/>
  <c r="AW20" i="27"/>
  <c r="AV20" i="27"/>
  <c r="AU20" i="27"/>
  <c r="AT20" i="27"/>
  <c r="AS20" i="27"/>
  <c r="AR20" i="27"/>
  <c r="AQ20" i="27"/>
  <c r="AP20" i="27"/>
  <c r="AO20" i="27"/>
  <c r="AN20" i="27"/>
  <c r="AM20" i="27"/>
  <c r="AL20" i="27"/>
  <c r="AK20" i="27"/>
  <c r="AJ20" i="27"/>
  <c r="AI20" i="27"/>
  <c r="AH20" i="27"/>
  <c r="AG20" i="27"/>
  <c r="AF20" i="27"/>
  <c r="AE20" i="27"/>
  <c r="AD20" i="27"/>
  <c r="AC20" i="27"/>
  <c r="AB20" i="27"/>
  <c r="AA20" i="27"/>
  <c r="Z20" i="27"/>
  <c r="Y20" i="27"/>
  <c r="X20" i="27"/>
  <c r="W20" i="27"/>
  <c r="V20" i="27"/>
  <c r="U20" i="27"/>
  <c r="T20" i="27"/>
  <c r="S20" i="27"/>
  <c r="R20" i="27"/>
  <c r="Q20" i="27"/>
  <c r="P20" i="27"/>
  <c r="O20" i="27"/>
  <c r="N20" i="27"/>
  <c r="M20" i="27"/>
  <c r="L20" i="27"/>
  <c r="K20" i="27"/>
  <c r="J20" i="27"/>
  <c r="I20" i="27"/>
  <c r="H20" i="27"/>
  <c r="G20" i="27"/>
  <c r="F20" i="27"/>
  <c r="E20" i="27"/>
  <c r="D20" i="27"/>
  <c r="BZ16" i="27"/>
  <c r="BY16" i="27"/>
  <c r="BX16" i="27"/>
  <c r="BW16" i="27"/>
  <c r="BV16" i="27"/>
  <c r="BU16" i="27"/>
  <c r="BT16" i="27"/>
  <c r="BS16" i="27"/>
  <c r="BR16" i="27"/>
  <c r="BQ16" i="27"/>
  <c r="BP16" i="27"/>
  <c r="BO16" i="27"/>
  <c r="BN16" i="27"/>
  <c r="BM16" i="27"/>
  <c r="BL16" i="27"/>
  <c r="BK16" i="27"/>
  <c r="BJ16" i="27"/>
  <c r="BI16" i="27"/>
  <c r="BH16" i="27"/>
  <c r="BG16" i="27"/>
  <c r="BF16" i="27"/>
  <c r="BE16" i="27"/>
  <c r="BD16" i="27"/>
  <c r="BC16" i="27"/>
  <c r="BB16" i="27"/>
  <c r="BA16" i="27"/>
  <c r="AZ16" i="27"/>
  <c r="AY16" i="27"/>
  <c r="AX16" i="27"/>
  <c r="AW16" i="27"/>
  <c r="AV16" i="27"/>
  <c r="AU16" i="27"/>
  <c r="AT16" i="27"/>
  <c r="AS16" i="27"/>
  <c r="AR16" i="27"/>
  <c r="AQ16" i="27"/>
  <c r="AP16" i="27"/>
  <c r="AO16" i="27"/>
  <c r="AN16" i="27"/>
  <c r="AM16" i="27"/>
  <c r="AL16" i="27"/>
  <c r="AK16" i="27"/>
  <c r="AJ16" i="27"/>
  <c r="AI16" i="27"/>
  <c r="AH16" i="27"/>
  <c r="AG16" i="27"/>
  <c r="AF16" i="27"/>
  <c r="AE16" i="27"/>
  <c r="AD16" i="27"/>
  <c r="AC16" i="27"/>
  <c r="AB16" i="27"/>
  <c r="AA16" i="27"/>
  <c r="Z16" i="27"/>
  <c r="Y16" i="27"/>
  <c r="X16" i="27"/>
  <c r="W16" i="27"/>
  <c r="V16" i="27"/>
  <c r="U16" i="27"/>
  <c r="T16" i="27"/>
  <c r="S16" i="27"/>
  <c r="R16" i="27"/>
  <c r="Q16" i="27"/>
  <c r="P16" i="27"/>
  <c r="O16" i="27"/>
  <c r="N16" i="27"/>
  <c r="M16" i="27"/>
  <c r="L16" i="27"/>
  <c r="K16" i="27"/>
  <c r="J16" i="27"/>
  <c r="I16" i="27"/>
  <c r="H16" i="27"/>
  <c r="G16" i="27"/>
  <c r="F16" i="27"/>
  <c r="E16" i="27"/>
  <c r="D16" i="27"/>
  <c r="BZ7" i="27"/>
  <c r="BY7" i="27"/>
  <c r="BX7" i="27"/>
  <c r="BW7" i="27"/>
  <c r="BV7" i="27"/>
  <c r="BU7" i="27"/>
  <c r="BT7" i="27"/>
  <c r="BS7" i="27"/>
  <c r="BR7" i="27"/>
  <c r="BQ7" i="27"/>
  <c r="BP7" i="27"/>
  <c r="BO7" i="27"/>
  <c r="BN7" i="27"/>
  <c r="BM7" i="27"/>
  <c r="BL7" i="27"/>
  <c r="BK7" i="27"/>
  <c r="BJ7" i="27"/>
  <c r="BI7" i="27"/>
  <c r="BH7" i="27"/>
  <c r="BG7" i="27"/>
  <c r="BF7" i="27"/>
  <c r="BE7" i="27"/>
  <c r="BD7" i="27"/>
  <c r="BC7" i="27"/>
  <c r="BB7" i="27"/>
  <c r="BA7" i="27"/>
  <c r="AZ7" i="27"/>
  <c r="AY7" i="27"/>
  <c r="AX7" i="27"/>
  <c r="AW7" i="27"/>
  <c r="AV7" i="27"/>
  <c r="AU7" i="27"/>
  <c r="AT7" i="27"/>
  <c r="AS7" i="27"/>
  <c r="AR7" i="27"/>
  <c r="AQ7" i="27"/>
  <c r="AP7" i="27"/>
  <c r="AO7" i="27"/>
  <c r="AN7" i="27"/>
  <c r="AM7" i="27"/>
  <c r="AL7" i="27"/>
  <c r="AK7" i="27"/>
  <c r="AJ7" i="27"/>
  <c r="AI7" i="27"/>
  <c r="AH7" i="27"/>
  <c r="AG7" i="27"/>
  <c r="AF7" i="27"/>
  <c r="AE7" i="27"/>
  <c r="AD7" i="27"/>
  <c r="AC7" i="27"/>
  <c r="AB7" i="27"/>
  <c r="AA7" i="27"/>
  <c r="Z7" i="27"/>
  <c r="Y7" i="27"/>
  <c r="X7" i="27"/>
  <c r="W7" i="27"/>
  <c r="V7" i="27"/>
  <c r="U7" i="27"/>
  <c r="T7" i="27"/>
  <c r="S7" i="27"/>
  <c r="R7" i="27"/>
  <c r="Q7" i="27"/>
  <c r="P7" i="27"/>
  <c r="O7" i="27"/>
  <c r="N7" i="27"/>
  <c r="M7" i="27"/>
  <c r="L7" i="27"/>
  <c r="K7" i="27"/>
  <c r="J7" i="27"/>
  <c r="I7" i="27"/>
  <c r="H7" i="27"/>
  <c r="G7" i="27"/>
  <c r="F7" i="27"/>
  <c r="E7" i="27"/>
  <c r="D7" i="27"/>
  <c r="M5" i="27"/>
  <c r="C4" i="27"/>
  <c r="A1" i="27"/>
  <c r="BY59" i="26"/>
  <c r="BX59" i="26"/>
  <c r="BW59" i="26"/>
  <c r="BV59" i="26"/>
  <c r="BU59" i="26"/>
  <c r="BT59" i="26"/>
  <c r="BS59" i="26"/>
  <c r="BR59" i="26"/>
  <c r="BQ59" i="26"/>
  <c r="BP59" i="26"/>
  <c r="BO59" i="26"/>
  <c r="BN59" i="26"/>
  <c r="BM59" i="26"/>
  <c r="BL59" i="26"/>
  <c r="BK59" i="26"/>
  <c r="BJ59" i="26"/>
  <c r="BI59" i="26"/>
  <c r="BH59" i="26"/>
  <c r="BG59" i="26"/>
  <c r="BF59" i="26"/>
  <c r="BE59" i="26"/>
  <c r="BD59" i="26"/>
  <c r="BC59" i="26"/>
  <c r="BB59" i="26"/>
  <c r="BA59" i="26"/>
  <c r="AZ59" i="26"/>
  <c r="AY59" i="26"/>
  <c r="AX59" i="26"/>
  <c r="AW59" i="26"/>
  <c r="AV59" i="26"/>
  <c r="AU59" i="26"/>
  <c r="AT59" i="26"/>
  <c r="AS59" i="26"/>
  <c r="AR59" i="26"/>
  <c r="AQ59" i="26"/>
  <c r="AP59" i="26"/>
  <c r="AO59" i="26"/>
  <c r="AN59" i="26"/>
  <c r="AM59" i="26"/>
  <c r="AL59" i="26"/>
  <c r="AK59" i="26"/>
  <c r="AJ59" i="26"/>
  <c r="AI59" i="26"/>
  <c r="AH59" i="26"/>
  <c r="AG59" i="26"/>
  <c r="AF59" i="26"/>
  <c r="AE59" i="26"/>
  <c r="AD59" i="26"/>
  <c r="AC59" i="26"/>
  <c r="AB59" i="26"/>
  <c r="AA59" i="26"/>
  <c r="Z59" i="26"/>
  <c r="Y59" i="26"/>
  <c r="X59" i="26"/>
  <c r="W59" i="26"/>
  <c r="V59" i="26"/>
  <c r="U59" i="26"/>
  <c r="T59" i="26"/>
  <c r="S59" i="26"/>
  <c r="R59" i="26"/>
  <c r="Q59" i="26"/>
  <c r="P59" i="26"/>
  <c r="O59" i="26"/>
  <c r="N59" i="26"/>
  <c r="M59" i="26"/>
  <c r="L59" i="26"/>
  <c r="K59" i="26"/>
  <c r="J59" i="26"/>
  <c r="I59" i="26"/>
  <c r="H59" i="26"/>
  <c r="G59" i="26"/>
  <c r="F59" i="26"/>
  <c r="E59" i="26"/>
  <c r="D59" i="26"/>
  <c r="BY55" i="26"/>
  <c r="BX55" i="26"/>
  <c r="BW55" i="26"/>
  <c r="BV55" i="26"/>
  <c r="BU55" i="26"/>
  <c r="BT55" i="26"/>
  <c r="BS55" i="26"/>
  <c r="BR55" i="26"/>
  <c r="BQ55" i="26"/>
  <c r="BP55" i="26"/>
  <c r="BO55" i="26"/>
  <c r="BN55" i="26"/>
  <c r="BM55" i="26"/>
  <c r="BL55" i="26"/>
  <c r="BK55" i="26"/>
  <c r="BJ55" i="26"/>
  <c r="BI55" i="26"/>
  <c r="BH55" i="26"/>
  <c r="BG55" i="26"/>
  <c r="BF55" i="26"/>
  <c r="BE55" i="26"/>
  <c r="BD55" i="26"/>
  <c r="BC55" i="26"/>
  <c r="BB55" i="26"/>
  <c r="BA55" i="26"/>
  <c r="AZ55" i="26"/>
  <c r="AY55" i="26"/>
  <c r="AX55" i="26"/>
  <c r="AW55" i="26"/>
  <c r="AV55" i="26"/>
  <c r="AU55" i="26"/>
  <c r="AT55" i="26"/>
  <c r="AS55" i="26"/>
  <c r="AR55" i="26"/>
  <c r="AQ55" i="26"/>
  <c r="AP55" i="26"/>
  <c r="AO55" i="26"/>
  <c r="AN55" i="26"/>
  <c r="AM55" i="26"/>
  <c r="AL55" i="26"/>
  <c r="AK55" i="26"/>
  <c r="AJ55" i="26"/>
  <c r="AI55" i="26"/>
  <c r="AH55" i="26"/>
  <c r="AG55" i="26"/>
  <c r="AF55" i="26"/>
  <c r="AE55" i="26"/>
  <c r="AD55" i="26"/>
  <c r="AC55" i="26"/>
  <c r="AB55" i="26"/>
  <c r="AA55" i="26"/>
  <c r="Z55" i="26"/>
  <c r="Y55" i="26"/>
  <c r="X55" i="26"/>
  <c r="W55" i="26"/>
  <c r="V55" i="26"/>
  <c r="U55" i="26"/>
  <c r="T55" i="26"/>
  <c r="S55" i="26"/>
  <c r="R55" i="26"/>
  <c r="Q55" i="26"/>
  <c r="P55" i="26"/>
  <c r="O55" i="26"/>
  <c r="N55" i="26"/>
  <c r="M55" i="26"/>
  <c r="L55" i="26"/>
  <c r="K55" i="26"/>
  <c r="J55" i="26"/>
  <c r="I55" i="26"/>
  <c r="H55" i="26"/>
  <c r="G55" i="26"/>
  <c r="F55" i="26"/>
  <c r="E55" i="26"/>
  <c r="D55" i="26"/>
  <c r="BY51" i="26"/>
  <c r="BX51" i="26"/>
  <c r="BW51" i="26"/>
  <c r="BV51" i="26"/>
  <c r="BU51" i="26"/>
  <c r="BT51" i="26"/>
  <c r="BS51" i="26"/>
  <c r="BR51" i="26"/>
  <c r="BQ51" i="26"/>
  <c r="BP51" i="26"/>
  <c r="BO51" i="26"/>
  <c r="BN51" i="26"/>
  <c r="BM51" i="26"/>
  <c r="BL51" i="26"/>
  <c r="BK51" i="26"/>
  <c r="BJ51" i="26"/>
  <c r="BI51" i="26"/>
  <c r="BH51" i="26"/>
  <c r="BG51" i="26"/>
  <c r="BF51" i="26"/>
  <c r="BE51" i="26"/>
  <c r="BD51" i="26"/>
  <c r="BC51" i="26"/>
  <c r="BB51" i="26"/>
  <c r="BA51" i="26"/>
  <c r="AZ51" i="26"/>
  <c r="AY51" i="26"/>
  <c r="AX51" i="26"/>
  <c r="AW51" i="26"/>
  <c r="AV51" i="26"/>
  <c r="AU51" i="26"/>
  <c r="AT51" i="26"/>
  <c r="AS51" i="26"/>
  <c r="AR51" i="26"/>
  <c r="AQ51" i="26"/>
  <c r="AP51" i="26"/>
  <c r="AO51" i="26"/>
  <c r="AN51" i="26"/>
  <c r="AM51" i="26"/>
  <c r="AL51" i="26"/>
  <c r="AK51" i="26"/>
  <c r="AJ51" i="26"/>
  <c r="AI51" i="26"/>
  <c r="AH51" i="26"/>
  <c r="AG51" i="26"/>
  <c r="AF51" i="26"/>
  <c r="AE51" i="26"/>
  <c r="AD51" i="26"/>
  <c r="AC51" i="26"/>
  <c r="AB51" i="26"/>
  <c r="AA51" i="26"/>
  <c r="Z51" i="26"/>
  <c r="Y51" i="26"/>
  <c r="X51" i="26"/>
  <c r="W51" i="26"/>
  <c r="V51" i="26"/>
  <c r="U51" i="26"/>
  <c r="T51" i="26"/>
  <c r="S51" i="26"/>
  <c r="R51" i="26"/>
  <c r="Q51" i="26"/>
  <c r="P51" i="26"/>
  <c r="O51" i="26"/>
  <c r="N51" i="26"/>
  <c r="M51" i="26"/>
  <c r="L51" i="26"/>
  <c r="K51" i="26"/>
  <c r="J51" i="26"/>
  <c r="I51" i="26"/>
  <c r="H51" i="26"/>
  <c r="G51" i="26"/>
  <c r="F51" i="26"/>
  <c r="E51" i="26"/>
  <c r="D51" i="26"/>
  <c r="BY47" i="26"/>
  <c r="BX47" i="26"/>
  <c r="BW47" i="26"/>
  <c r="BV47" i="26"/>
  <c r="BU47" i="26"/>
  <c r="BT47" i="26"/>
  <c r="BS47" i="26"/>
  <c r="BR47" i="26"/>
  <c r="BQ47" i="26"/>
  <c r="BP47" i="26"/>
  <c r="BO47" i="26"/>
  <c r="BN47" i="26"/>
  <c r="BM47" i="26"/>
  <c r="BL47" i="26"/>
  <c r="BK47" i="26"/>
  <c r="BJ47" i="26"/>
  <c r="BI47" i="26"/>
  <c r="BH47" i="26"/>
  <c r="BG47" i="26"/>
  <c r="BF47" i="26"/>
  <c r="BE47" i="26"/>
  <c r="BD47" i="26"/>
  <c r="BC47" i="26"/>
  <c r="BB47" i="26"/>
  <c r="BA47" i="26"/>
  <c r="AZ47" i="26"/>
  <c r="AY47" i="26"/>
  <c r="AX47" i="26"/>
  <c r="AW47" i="26"/>
  <c r="AV47" i="26"/>
  <c r="AU47" i="26"/>
  <c r="AT47" i="26"/>
  <c r="AS47" i="26"/>
  <c r="AR47" i="26"/>
  <c r="AQ47" i="26"/>
  <c r="AP47" i="26"/>
  <c r="AO47" i="26"/>
  <c r="AN47" i="26"/>
  <c r="AM47" i="26"/>
  <c r="AL47" i="26"/>
  <c r="AK47" i="26"/>
  <c r="AJ47" i="26"/>
  <c r="AI47" i="26"/>
  <c r="AH47" i="26"/>
  <c r="AG47" i="26"/>
  <c r="AF47" i="26"/>
  <c r="AE47" i="26"/>
  <c r="AD47" i="26"/>
  <c r="AC47" i="26"/>
  <c r="AB47" i="26"/>
  <c r="AA47" i="26"/>
  <c r="Z47" i="26"/>
  <c r="Y47" i="26"/>
  <c r="X47" i="26"/>
  <c r="W47" i="26"/>
  <c r="V47" i="26"/>
  <c r="U47" i="26"/>
  <c r="T47" i="26"/>
  <c r="S47" i="26"/>
  <c r="R47" i="26"/>
  <c r="Q47" i="26"/>
  <c r="P47" i="26"/>
  <c r="O47" i="26"/>
  <c r="N47" i="26"/>
  <c r="M47" i="26"/>
  <c r="L47" i="26"/>
  <c r="K47" i="26"/>
  <c r="J47" i="26"/>
  <c r="I47" i="26"/>
  <c r="H47" i="26"/>
  <c r="G47" i="26"/>
  <c r="F47" i="26"/>
  <c r="E47" i="26"/>
  <c r="D47" i="26"/>
  <c r="BY38" i="26"/>
  <c r="BX38" i="26"/>
  <c r="BW38" i="26"/>
  <c r="BV38" i="26"/>
  <c r="BU38" i="26"/>
  <c r="BT38" i="26"/>
  <c r="BS38" i="26"/>
  <c r="BR38" i="26"/>
  <c r="BQ38" i="26"/>
  <c r="BP38" i="26"/>
  <c r="BO38" i="26"/>
  <c r="BN38" i="26"/>
  <c r="BM38" i="26"/>
  <c r="BL38" i="26"/>
  <c r="BK38" i="26"/>
  <c r="BJ38" i="26"/>
  <c r="BI38" i="26"/>
  <c r="BH38" i="26"/>
  <c r="BG38" i="26"/>
  <c r="BF38" i="26"/>
  <c r="BE38" i="26"/>
  <c r="BD38" i="26"/>
  <c r="BC38" i="26"/>
  <c r="BB38" i="26"/>
  <c r="BA38" i="26"/>
  <c r="AZ38" i="26"/>
  <c r="AY38" i="26"/>
  <c r="AX38" i="26"/>
  <c r="AW38" i="26"/>
  <c r="AV38" i="26"/>
  <c r="AU38" i="26"/>
  <c r="AT38" i="26"/>
  <c r="AS38" i="26"/>
  <c r="AR38" i="26"/>
  <c r="AQ38" i="26"/>
  <c r="AP38" i="26"/>
  <c r="AO38" i="26"/>
  <c r="AN38" i="26"/>
  <c r="AM38" i="26"/>
  <c r="AL38" i="26"/>
  <c r="AK38" i="26"/>
  <c r="AJ38" i="26"/>
  <c r="AI38" i="26"/>
  <c r="AH38" i="26"/>
  <c r="AG38" i="26"/>
  <c r="AF38" i="26"/>
  <c r="AE38" i="26"/>
  <c r="AD38" i="26"/>
  <c r="AC38" i="26"/>
  <c r="AB38" i="26"/>
  <c r="AA38" i="26"/>
  <c r="Z38" i="26"/>
  <c r="Y38" i="26"/>
  <c r="X38" i="26"/>
  <c r="W38" i="26"/>
  <c r="V38" i="26"/>
  <c r="U38" i="26"/>
  <c r="T38" i="26"/>
  <c r="S38" i="26"/>
  <c r="R38" i="26"/>
  <c r="Q38" i="26"/>
  <c r="P38" i="26"/>
  <c r="O38" i="26"/>
  <c r="N38" i="26"/>
  <c r="M38" i="26"/>
  <c r="L38" i="26"/>
  <c r="K38" i="26"/>
  <c r="J38" i="26"/>
  <c r="I38" i="26"/>
  <c r="H38" i="26"/>
  <c r="G38" i="26"/>
  <c r="F38" i="26"/>
  <c r="E38" i="26"/>
  <c r="D38" i="26"/>
  <c r="BZ32" i="26"/>
  <c r="BY32" i="26"/>
  <c r="BX32" i="26"/>
  <c r="BW32" i="26"/>
  <c r="BV32" i="26"/>
  <c r="BU32" i="26"/>
  <c r="BT32" i="26"/>
  <c r="BS32" i="26"/>
  <c r="BR32" i="26"/>
  <c r="BQ32" i="26"/>
  <c r="BP32" i="26"/>
  <c r="BO32" i="26"/>
  <c r="BN32" i="26"/>
  <c r="BM32" i="26"/>
  <c r="BL32" i="26"/>
  <c r="BK32" i="26"/>
  <c r="BJ32" i="26"/>
  <c r="BI32" i="26"/>
  <c r="BH32" i="26"/>
  <c r="BG32" i="26"/>
  <c r="BF32" i="26"/>
  <c r="BE32" i="26"/>
  <c r="BD32" i="26"/>
  <c r="BC32" i="26"/>
  <c r="BB32" i="26"/>
  <c r="BA32" i="26"/>
  <c r="AZ32" i="26"/>
  <c r="AY32" i="26"/>
  <c r="AX32" i="26"/>
  <c r="AW32" i="26"/>
  <c r="AV32" i="26"/>
  <c r="AU32" i="26"/>
  <c r="AT32" i="26"/>
  <c r="AS32" i="26"/>
  <c r="AR32" i="26"/>
  <c r="AQ32" i="26"/>
  <c r="AP32" i="26"/>
  <c r="AO32" i="26"/>
  <c r="AN32" i="26"/>
  <c r="AM32" i="26"/>
  <c r="AL32" i="26"/>
  <c r="AK32" i="26"/>
  <c r="AJ32" i="26"/>
  <c r="AI32" i="26"/>
  <c r="AH32" i="26"/>
  <c r="AG32" i="26"/>
  <c r="AF32" i="26"/>
  <c r="AE32" i="26"/>
  <c r="AD32" i="26"/>
  <c r="AC32" i="26"/>
  <c r="AB32" i="26"/>
  <c r="AA32" i="26"/>
  <c r="Z32" i="26"/>
  <c r="Y32" i="26"/>
  <c r="X32" i="26"/>
  <c r="W32" i="26"/>
  <c r="V32" i="26"/>
  <c r="U32" i="26"/>
  <c r="T32" i="26"/>
  <c r="S32" i="26"/>
  <c r="R32" i="26"/>
  <c r="Q32" i="26"/>
  <c r="P32" i="26"/>
  <c r="O32" i="26"/>
  <c r="N32" i="26"/>
  <c r="M32" i="26"/>
  <c r="L32" i="26"/>
  <c r="K32" i="26"/>
  <c r="J32" i="26"/>
  <c r="I32" i="26"/>
  <c r="H32" i="26"/>
  <c r="G32" i="26"/>
  <c r="F32" i="26"/>
  <c r="E32" i="26"/>
  <c r="D32" i="26"/>
  <c r="BZ28" i="26"/>
  <c r="BY28" i="26"/>
  <c r="BX28" i="26"/>
  <c r="BW28" i="26"/>
  <c r="BV28" i="26"/>
  <c r="BU28" i="26"/>
  <c r="BT28" i="26"/>
  <c r="BS28" i="26"/>
  <c r="BR28" i="26"/>
  <c r="BQ28" i="26"/>
  <c r="BP28" i="26"/>
  <c r="BO28" i="26"/>
  <c r="BN28" i="26"/>
  <c r="BM28" i="26"/>
  <c r="BL28" i="26"/>
  <c r="BK28" i="26"/>
  <c r="BJ28" i="26"/>
  <c r="BI28" i="26"/>
  <c r="BH28" i="26"/>
  <c r="BG28" i="26"/>
  <c r="BF28" i="26"/>
  <c r="BE28" i="26"/>
  <c r="BD28" i="26"/>
  <c r="BC28" i="26"/>
  <c r="BB28" i="26"/>
  <c r="BA28" i="26"/>
  <c r="AZ28" i="26"/>
  <c r="AY28" i="26"/>
  <c r="AX28" i="26"/>
  <c r="AW28" i="26"/>
  <c r="AV28" i="26"/>
  <c r="AU28" i="26"/>
  <c r="AT28" i="26"/>
  <c r="AS28" i="26"/>
  <c r="AR28" i="26"/>
  <c r="AQ28" i="26"/>
  <c r="AP28" i="26"/>
  <c r="AO28" i="26"/>
  <c r="AN28" i="26"/>
  <c r="AM28" i="26"/>
  <c r="AL28" i="26"/>
  <c r="AK28" i="26"/>
  <c r="AJ28" i="26"/>
  <c r="AI28" i="26"/>
  <c r="AH28" i="26"/>
  <c r="AG28" i="26"/>
  <c r="AF28" i="26"/>
  <c r="AE28" i="26"/>
  <c r="AD28" i="26"/>
  <c r="AC28" i="26"/>
  <c r="AB28" i="26"/>
  <c r="AA28" i="26"/>
  <c r="Z28" i="26"/>
  <c r="Y28" i="26"/>
  <c r="X28" i="26"/>
  <c r="W28" i="26"/>
  <c r="V28" i="26"/>
  <c r="U28" i="26"/>
  <c r="T28" i="26"/>
  <c r="S28" i="26"/>
  <c r="R28" i="26"/>
  <c r="Q28" i="26"/>
  <c r="P28" i="26"/>
  <c r="O28" i="26"/>
  <c r="N28" i="26"/>
  <c r="M28" i="26"/>
  <c r="L28" i="26"/>
  <c r="K28" i="26"/>
  <c r="J28" i="26"/>
  <c r="I28" i="26"/>
  <c r="H28" i="26"/>
  <c r="G28" i="26"/>
  <c r="F28" i="26"/>
  <c r="E28" i="26"/>
  <c r="D28" i="26"/>
  <c r="BZ20" i="26"/>
  <c r="BY20" i="26"/>
  <c r="BX20" i="26"/>
  <c r="BW20" i="26"/>
  <c r="BV20" i="26"/>
  <c r="BU20" i="26"/>
  <c r="BT20" i="26"/>
  <c r="BS20" i="26"/>
  <c r="BR20" i="26"/>
  <c r="BQ20" i="26"/>
  <c r="BP20" i="26"/>
  <c r="BO20" i="26"/>
  <c r="BN20" i="26"/>
  <c r="BM20" i="26"/>
  <c r="BL20" i="26"/>
  <c r="BK20" i="26"/>
  <c r="BJ20" i="26"/>
  <c r="BI20" i="26"/>
  <c r="BH20" i="26"/>
  <c r="BG20" i="26"/>
  <c r="BF20" i="26"/>
  <c r="BE20" i="26"/>
  <c r="BD20" i="26"/>
  <c r="BC20" i="26"/>
  <c r="BB20" i="26"/>
  <c r="BA20" i="26"/>
  <c r="AZ20" i="26"/>
  <c r="AY20" i="26"/>
  <c r="AX20" i="26"/>
  <c r="AW20" i="26"/>
  <c r="AV20" i="26"/>
  <c r="AU20" i="26"/>
  <c r="AT20" i="26"/>
  <c r="AS20" i="26"/>
  <c r="AR20" i="26"/>
  <c r="AQ20" i="26"/>
  <c r="AP20" i="26"/>
  <c r="AO20" i="26"/>
  <c r="AN20" i="26"/>
  <c r="AM20" i="26"/>
  <c r="AL20" i="26"/>
  <c r="AK20" i="26"/>
  <c r="AJ20" i="26"/>
  <c r="AI20" i="26"/>
  <c r="AH20" i="26"/>
  <c r="AG20" i="26"/>
  <c r="AF20" i="26"/>
  <c r="AE20" i="26"/>
  <c r="AD20" i="26"/>
  <c r="AC20" i="26"/>
  <c r="AB20" i="26"/>
  <c r="AA20" i="26"/>
  <c r="Z20" i="26"/>
  <c r="Y20" i="26"/>
  <c r="X20" i="26"/>
  <c r="W20" i="26"/>
  <c r="V20" i="26"/>
  <c r="U20" i="26"/>
  <c r="T20" i="26"/>
  <c r="S20" i="26"/>
  <c r="R20" i="26"/>
  <c r="Q20" i="26"/>
  <c r="P20" i="26"/>
  <c r="O20" i="26"/>
  <c r="N20" i="26"/>
  <c r="M20" i="26"/>
  <c r="L20" i="26"/>
  <c r="K20" i="26"/>
  <c r="J20" i="26"/>
  <c r="I20" i="26"/>
  <c r="H20" i="26"/>
  <c r="G20" i="26"/>
  <c r="F20" i="26"/>
  <c r="E20" i="26"/>
  <c r="D20" i="26"/>
  <c r="BZ16" i="26"/>
  <c r="BY16" i="26"/>
  <c r="BX16" i="26"/>
  <c r="BW16" i="26"/>
  <c r="BV16" i="26"/>
  <c r="BU16" i="26"/>
  <c r="BT16" i="26"/>
  <c r="BS16" i="26"/>
  <c r="BR16" i="26"/>
  <c r="BQ16" i="26"/>
  <c r="BP16" i="26"/>
  <c r="BO16" i="26"/>
  <c r="BN16" i="26"/>
  <c r="BM16" i="26"/>
  <c r="BL16" i="26"/>
  <c r="BK16" i="26"/>
  <c r="BJ16" i="26"/>
  <c r="BI16" i="26"/>
  <c r="BH16" i="26"/>
  <c r="BG16" i="26"/>
  <c r="BF16" i="26"/>
  <c r="BE16" i="26"/>
  <c r="BD16" i="26"/>
  <c r="BC16" i="26"/>
  <c r="BB16" i="26"/>
  <c r="BA16" i="26"/>
  <c r="AZ16" i="26"/>
  <c r="AY16" i="26"/>
  <c r="AX16" i="26"/>
  <c r="AW16" i="26"/>
  <c r="AV16" i="26"/>
  <c r="AU16" i="26"/>
  <c r="AT16" i="26"/>
  <c r="AS16" i="26"/>
  <c r="AR16" i="26"/>
  <c r="AQ16" i="26"/>
  <c r="AP16" i="26"/>
  <c r="AO16" i="26"/>
  <c r="AN16" i="26"/>
  <c r="AM16" i="26"/>
  <c r="AL16" i="26"/>
  <c r="AK16" i="26"/>
  <c r="AJ16" i="26"/>
  <c r="AI16" i="26"/>
  <c r="AH16" i="26"/>
  <c r="AG16" i="26"/>
  <c r="AF16" i="26"/>
  <c r="AE16" i="26"/>
  <c r="AD16" i="26"/>
  <c r="AC16" i="26"/>
  <c r="AB16" i="26"/>
  <c r="AA16" i="26"/>
  <c r="Z16" i="26"/>
  <c r="Y16" i="26"/>
  <c r="X16" i="26"/>
  <c r="W16" i="26"/>
  <c r="V16" i="26"/>
  <c r="U16" i="26"/>
  <c r="T16" i="26"/>
  <c r="S16" i="26"/>
  <c r="R16" i="26"/>
  <c r="Q16" i="26"/>
  <c r="P16" i="26"/>
  <c r="O16" i="26"/>
  <c r="N16" i="26"/>
  <c r="M16" i="26"/>
  <c r="L16" i="26"/>
  <c r="K16" i="26"/>
  <c r="J16" i="26"/>
  <c r="I16" i="26"/>
  <c r="H16" i="26"/>
  <c r="G16" i="26"/>
  <c r="F16" i="26"/>
  <c r="E16" i="26"/>
  <c r="D16" i="26"/>
  <c r="BZ7" i="26"/>
  <c r="BY7" i="26"/>
  <c r="BX7" i="26"/>
  <c r="BW7" i="26"/>
  <c r="BV7" i="26"/>
  <c r="BU7" i="26"/>
  <c r="BT7" i="26"/>
  <c r="BS7" i="26"/>
  <c r="BR7" i="26"/>
  <c r="BQ7" i="26"/>
  <c r="BP7" i="26"/>
  <c r="BO7" i="26"/>
  <c r="BN7" i="26"/>
  <c r="BM7" i="26"/>
  <c r="BL7" i="26"/>
  <c r="BK7" i="26"/>
  <c r="BJ7" i="26"/>
  <c r="BI7" i="26"/>
  <c r="BH7" i="26"/>
  <c r="BG7" i="26"/>
  <c r="BF7" i="26"/>
  <c r="BE7" i="26"/>
  <c r="BD7" i="26"/>
  <c r="BC7" i="26"/>
  <c r="BB7" i="26"/>
  <c r="BA7" i="26"/>
  <c r="AZ7" i="26"/>
  <c r="AY7" i="26"/>
  <c r="AX7" i="26"/>
  <c r="AW7" i="26"/>
  <c r="AV7" i="26"/>
  <c r="AU7" i="26"/>
  <c r="AT7" i="26"/>
  <c r="AS7" i="26"/>
  <c r="AR7" i="26"/>
  <c r="AQ7" i="26"/>
  <c r="AP7" i="26"/>
  <c r="AO7" i="26"/>
  <c r="AN7" i="26"/>
  <c r="AM7" i="26"/>
  <c r="AL7" i="26"/>
  <c r="AK7" i="26"/>
  <c r="AJ7" i="26"/>
  <c r="AI7" i="26"/>
  <c r="AH7" i="26"/>
  <c r="AG7" i="26"/>
  <c r="AF7" i="26"/>
  <c r="AE7" i="26"/>
  <c r="AD7" i="26"/>
  <c r="AC7" i="26"/>
  <c r="AB7" i="26"/>
  <c r="AA7" i="26"/>
  <c r="Z7" i="26"/>
  <c r="Y7" i="26"/>
  <c r="X7" i="26"/>
  <c r="W7" i="26"/>
  <c r="V7" i="26"/>
  <c r="U7" i="26"/>
  <c r="T7" i="26"/>
  <c r="S7" i="26"/>
  <c r="R7" i="26"/>
  <c r="Q7" i="26"/>
  <c r="P7" i="26"/>
  <c r="O7" i="26"/>
  <c r="N7" i="26"/>
  <c r="M7" i="26"/>
  <c r="L7" i="26"/>
  <c r="K7" i="26"/>
  <c r="J7" i="26"/>
  <c r="I7" i="26"/>
  <c r="H7" i="26"/>
  <c r="G7" i="26"/>
  <c r="F7" i="26"/>
  <c r="E7" i="26"/>
  <c r="D7" i="26"/>
  <c r="L5" i="26"/>
  <c r="C4" i="26"/>
  <c r="A1" i="26"/>
  <c r="BX59" i="25"/>
  <c r="BW59" i="25"/>
  <c r="BV59" i="25"/>
  <c r="BU59" i="25"/>
  <c r="BT59" i="25"/>
  <c r="BS59" i="25"/>
  <c r="BR59" i="25"/>
  <c r="BQ59" i="25"/>
  <c r="BP59" i="25"/>
  <c r="BO59" i="25"/>
  <c r="BN59" i="25"/>
  <c r="BM59" i="25"/>
  <c r="BL59" i="25"/>
  <c r="BK59" i="25"/>
  <c r="BJ59" i="25"/>
  <c r="BI59" i="25"/>
  <c r="BH59" i="25"/>
  <c r="BG59" i="25"/>
  <c r="BF59" i="25"/>
  <c r="BE59" i="25"/>
  <c r="BD59" i="25"/>
  <c r="BC59" i="25"/>
  <c r="BB59" i="25"/>
  <c r="BA59" i="25"/>
  <c r="AZ59" i="25"/>
  <c r="AY59" i="25"/>
  <c r="AX59" i="25"/>
  <c r="AW59" i="25"/>
  <c r="AV59" i="25"/>
  <c r="AU59" i="25"/>
  <c r="AT59" i="25"/>
  <c r="AS59" i="25"/>
  <c r="AR59" i="25"/>
  <c r="AQ59" i="25"/>
  <c r="AP59" i="25"/>
  <c r="AO59" i="25"/>
  <c r="AN59" i="25"/>
  <c r="AM59" i="25"/>
  <c r="AL59" i="25"/>
  <c r="AK59" i="25"/>
  <c r="AJ59" i="25"/>
  <c r="AI59" i="25"/>
  <c r="AH59" i="25"/>
  <c r="AG59" i="25"/>
  <c r="AF59" i="25"/>
  <c r="AE59" i="25"/>
  <c r="AD59" i="25"/>
  <c r="AC59" i="25"/>
  <c r="AB59" i="25"/>
  <c r="AA59" i="25"/>
  <c r="Z59" i="25"/>
  <c r="Y59" i="25"/>
  <c r="X59" i="25"/>
  <c r="W59" i="25"/>
  <c r="V59" i="25"/>
  <c r="U59" i="25"/>
  <c r="T59" i="25"/>
  <c r="S59" i="25"/>
  <c r="R59" i="25"/>
  <c r="Q59" i="25"/>
  <c r="P59" i="25"/>
  <c r="O59" i="25"/>
  <c r="N59" i="25"/>
  <c r="M59" i="25"/>
  <c r="L59" i="25"/>
  <c r="K59" i="25"/>
  <c r="J59" i="25"/>
  <c r="I59" i="25"/>
  <c r="H59" i="25"/>
  <c r="G59" i="25"/>
  <c r="F59" i="25"/>
  <c r="E59" i="25"/>
  <c r="D59" i="25"/>
  <c r="BX55" i="25"/>
  <c r="BW55" i="25"/>
  <c r="BV55" i="25"/>
  <c r="BU55" i="25"/>
  <c r="BT55" i="25"/>
  <c r="BS55" i="25"/>
  <c r="BR55" i="25"/>
  <c r="BQ55" i="25"/>
  <c r="BP55" i="25"/>
  <c r="BO55" i="25"/>
  <c r="BN55" i="25"/>
  <c r="BM55" i="25"/>
  <c r="BL55" i="25"/>
  <c r="BK55" i="25"/>
  <c r="BJ55" i="25"/>
  <c r="BI55" i="25"/>
  <c r="BH55" i="25"/>
  <c r="BG55" i="25"/>
  <c r="BF55" i="25"/>
  <c r="BE55" i="25"/>
  <c r="BD55" i="25"/>
  <c r="BC55" i="25"/>
  <c r="BB55" i="25"/>
  <c r="BA55" i="25"/>
  <c r="AZ55" i="25"/>
  <c r="AY55" i="25"/>
  <c r="AX55" i="25"/>
  <c r="AW55" i="25"/>
  <c r="AV55" i="25"/>
  <c r="AU55" i="25"/>
  <c r="AT55" i="25"/>
  <c r="AS55" i="25"/>
  <c r="AR55" i="25"/>
  <c r="AQ55" i="25"/>
  <c r="AP55" i="25"/>
  <c r="AO55" i="25"/>
  <c r="AN55" i="25"/>
  <c r="AM55" i="25"/>
  <c r="AL55" i="25"/>
  <c r="AK55" i="25"/>
  <c r="AJ55" i="25"/>
  <c r="AI55" i="25"/>
  <c r="AH55" i="25"/>
  <c r="AG55" i="25"/>
  <c r="AF55" i="25"/>
  <c r="AE55" i="25"/>
  <c r="AD55" i="25"/>
  <c r="AC55" i="25"/>
  <c r="AB55" i="25"/>
  <c r="AA55" i="25"/>
  <c r="Z55" i="25"/>
  <c r="Y55" i="25"/>
  <c r="X55" i="25"/>
  <c r="W55" i="25"/>
  <c r="V55" i="25"/>
  <c r="U55" i="25"/>
  <c r="T55" i="25"/>
  <c r="S55" i="25"/>
  <c r="R55" i="25"/>
  <c r="Q55" i="25"/>
  <c r="P55" i="25"/>
  <c r="O55" i="25"/>
  <c r="N55" i="25"/>
  <c r="M55" i="25"/>
  <c r="L55" i="25"/>
  <c r="K55" i="25"/>
  <c r="J55" i="25"/>
  <c r="I55" i="25"/>
  <c r="H55" i="25"/>
  <c r="G55" i="25"/>
  <c r="F55" i="25"/>
  <c r="E55" i="25"/>
  <c r="D55" i="25"/>
  <c r="BZ51" i="25"/>
  <c r="BY51" i="25"/>
  <c r="BX51" i="25"/>
  <c r="BW51" i="25"/>
  <c r="BV51" i="25"/>
  <c r="BU51" i="25"/>
  <c r="BT51" i="25"/>
  <c r="BS51" i="25"/>
  <c r="BR51" i="25"/>
  <c r="BQ51" i="25"/>
  <c r="BP51" i="25"/>
  <c r="BO51" i="25"/>
  <c r="BN51" i="25"/>
  <c r="BM51" i="25"/>
  <c r="BL51" i="25"/>
  <c r="BK51" i="25"/>
  <c r="BJ51" i="25"/>
  <c r="BI51" i="25"/>
  <c r="BH51" i="25"/>
  <c r="BG51" i="25"/>
  <c r="BF51" i="25"/>
  <c r="BE51" i="25"/>
  <c r="BD51" i="25"/>
  <c r="BC51" i="25"/>
  <c r="BB51" i="25"/>
  <c r="BA51" i="25"/>
  <c r="AZ51" i="25"/>
  <c r="AY51" i="25"/>
  <c r="AX51" i="25"/>
  <c r="AW51" i="25"/>
  <c r="AV51" i="25"/>
  <c r="AU51" i="25"/>
  <c r="AT51" i="25"/>
  <c r="AS51" i="25"/>
  <c r="AR51" i="25"/>
  <c r="AQ51" i="25"/>
  <c r="AP51" i="25"/>
  <c r="AO51" i="25"/>
  <c r="AN51" i="25"/>
  <c r="AM51" i="25"/>
  <c r="AL51" i="25"/>
  <c r="AK51" i="25"/>
  <c r="AJ51" i="25"/>
  <c r="AI51" i="25"/>
  <c r="AH51" i="25"/>
  <c r="AG51" i="25"/>
  <c r="AF51" i="25"/>
  <c r="AE51" i="25"/>
  <c r="AD51" i="25"/>
  <c r="AC51" i="25"/>
  <c r="AB51" i="25"/>
  <c r="AA51" i="25"/>
  <c r="Z51" i="25"/>
  <c r="Y51" i="25"/>
  <c r="X51" i="25"/>
  <c r="W51" i="25"/>
  <c r="V51" i="25"/>
  <c r="U51" i="25"/>
  <c r="T51" i="25"/>
  <c r="S51" i="25"/>
  <c r="R51" i="25"/>
  <c r="Q51" i="25"/>
  <c r="P51" i="25"/>
  <c r="O51" i="25"/>
  <c r="N51" i="25"/>
  <c r="M51" i="25"/>
  <c r="L51" i="25"/>
  <c r="K51" i="25"/>
  <c r="J51" i="25"/>
  <c r="I51" i="25"/>
  <c r="H51" i="25"/>
  <c r="G51" i="25"/>
  <c r="F51" i="25"/>
  <c r="E51" i="25"/>
  <c r="D51" i="25"/>
  <c r="BZ47" i="25"/>
  <c r="BY47" i="25"/>
  <c r="BX47" i="25"/>
  <c r="BW47" i="25"/>
  <c r="BV47" i="25"/>
  <c r="BU47" i="25"/>
  <c r="BT47" i="25"/>
  <c r="BS47" i="25"/>
  <c r="BR47" i="25"/>
  <c r="BQ47" i="25"/>
  <c r="BP47" i="25"/>
  <c r="BO47" i="25"/>
  <c r="BN47" i="25"/>
  <c r="BM47" i="25"/>
  <c r="BL47" i="25"/>
  <c r="BK47" i="25"/>
  <c r="BJ47" i="25"/>
  <c r="BI47" i="25"/>
  <c r="BH47" i="25"/>
  <c r="BG47" i="25"/>
  <c r="BF47" i="25"/>
  <c r="BE47" i="25"/>
  <c r="BD47" i="25"/>
  <c r="BC47" i="25"/>
  <c r="BB47" i="25"/>
  <c r="BA47" i="25"/>
  <c r="AZ47" i="25"/>
  <c r="AY47" i="25"/>
  <c r="AX47" i="25"/>
  <c r="AW47" i="25"/>
  <c r="AV47" i="25"/>
  <c r="AU47" i="25"/>
  <c r="AT47" i="25"/>
  <c r="AS47" i="25"/>
  <c r="AR47" i="25"/>
  <c r="AQ47" i="25"/>
  <c r="AP47" i="25"/>
  <c r="AO47" i="25"/>
  <c r="AN47" i="25"/>
  <c r="AM47" i="25"/>
  <c r="AL47" i="25"/>
  <c r="AK47" i="25"/>
  <c r="AJ47" i="25"/>
  <c r="AI47" i="25"/>
  <c r="AH47" i="25"/>
  <c r="AG47" i="25"/>
  <c r="AF47" i="25"/>
  <c r="AE47" i="25"/>
  <c r="AD47" i="25"/>
  <c r="AC47" i="25"/>
  <c r="AB47" i="25"/>
  <c r="AA47" i="25"/>
  <c r="Z47" i="25"/>
  <c r="Y47" i="25"/>
  <c r="X47" i="25"/>
  <c r="W47" i="25"/>
  <c r="V47" i="25"/>
  <c r="U47" i="25"/>
  <c r="T47" i="25"/>
  <c r="S47" i="25"/>
  <c r="R47" i="25"/>
  <c r="Q47" i="25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BZ38" i="25"/>
  <c r="BY38" i="25"/>
  <c r="BX38" i="25"/>
  <c r="BW38" i="25"/>
  <c r="BV38" i="25"/>
  <c r="BU38" i="25"/>
  <c r="BT38" i="25"/>
  <c r="BS38" i="25"/>
  <c r="BR38" i="25"/>
  <c r="BQ38" i="25"/>
  <c r="BP38" i="25"/>
  <c r="BO38" i="25"/>
  <c r="BN38" i="25"/>
  <c r="BM38" i="25"/>
  <c r="BL38" i="25"/>
  <c r="BK38" i="25"/>
  <c r="BJ38" i="25"/>
  <c r="BI38" i="25"/>
  <c r="BH38" i="25"/>
  <c r="BG38" i="25"/>
  <c r="BF38" i="25"/>
  <c r="BE38" i="25"/>
  <c r="BD38" i="25"/>
  <c r="BC38" i="25"/>
  <c r="BB38" i="25"/>
  <c r="BA38" i="25"/>
  <c r="AZ38" i="25"/>
  <c r="AY38" i="25"/>
  <c r="AX38" i="25"/>
  <c r="AW38" i="25"/>
  <c r="AV38" i="25"/>
  <c r="AU38" i="25"/>
  <c r="AT38" i="25"/>
  <c r="AS38" i="25"/>
  <c r="AR38" i="25"/>
  <c r="AQ38" i="25"/>
  <c r="AP38" i="25"/>
  <c r="AO38" i="25"/>
  <c r="AN38" i="25"/>
  <c r="AM38" i="25"/>
  <c r="AL38" i="25"/>
  <c r="AK38" i="25"/>
  <c r="AJ38" i="25"/>
  <c r="AI38" i="25"/>
  <c r="AH38" i="25"/>
  <c r="AG38" i="25"/>
  <c r="AF38" i="25"/>
  <c r="AE38" i="25"/>
  <c r="AD38" i="25"/>
  <c r="AC38" i="25"/>
  <c r="AB38" i="25"/>
  <c r="AA38" i="25"/>
  <c r="Z38" i="25"/>
  <c r="Y38" i="25"/>
  <c r="X38" i="25"/>
  <c r="W38" i="25"/>
  <c r="V38" i="25"/>
  <c r="U38" i="25"/>
  <c r="T38" i="25"/>
  <c r="S38" i="25"/>
  <c r="R38" i="25"/>
  <c r="Q38" i="25"/>
  <c r="P38" i="25"/>
  <c r="O38" i="25"/>
  <c r="N38" i="25"/>
  <c r="M38" i="25"/>
  <c r="L38" i="25"/>
  <c r="K38" i="25"/>
  <c r="J38" i="25"/>
  <c r="I38" i="25"/>
  <c r="H38" i="25"/>
  <c r="G38" i="25"/>
  <c r="F38" i="25"/>
  <c r="E38" i="25"/>
  <c r="D38" i="25"/>
  <c r="BZ32" i="25"/>
  <c r="BY32" i="25"/>
  <c r="BX32" i="25"/>
  <c r="BW32" i="25"/>
  <c r="BV32" i="25"/>
  <c r="BU32" i="25"/>
  <c r="BT32" i="25"/>
  <c r="BS32" i="25"/>
  <c r="BR32" i="25"/>
  <c r="BQ32" i="25"/>
  <c r="BP32" i="25"/>
  <c r="BO32" i="25"/>
  <c r="BN32" i="25"/>
  <c r="BM32" i="25"/>
  <c r="BL32" i="25"/>
  <c r="BK32" i="25"/>
  <c r="BJ32" i="25"/>
  <c r="BI32" i="25"/>
  <c r="BH32" i="25"/>
  <c r="BG32" i="25"/>
  <c r="BF32" i="25"/>
  <c r="BE32" i="25"/>
  <c r="BD32" i="25"/>
  <c r="BC32" i="25"/>
  <c r="BB32" i="25"/>
  <c r="BA32" i="25"/>
  <c r="AZ32" i="25"/>
  <c r="AY32" i="25"/>
  <c r="AX32" i="25"/>
  <c r="AW32" i="25"/>
  <c r="AV32" i="25"/>
  <c r="AU32" i="25"/>
  <c r="AT32" i="25"/>
  <c r="AS32" i="25"/>
  <c r="AR32" i="25"/>
  <c r="AQ32" i="25"/>
  <c r="AP32" i="25"/>
  <c r="AO32" i="25"/>
  <c r="AN32" i="25"/>
  <c r="AM32" i="25"/>
  <c r="AL32" i="25"/>
  <c r="AK32" i="25"/>
  <c r="AJ32" i="25"/>
  <c r="AI32" i="25"/>
  <c r="AH32" i="25"/>
  <c r="AG32" i="25"/>
  <c r="AF32" i="25"/>
  <c r="AE32" i="25"/>
  <c r="AD32" i="25"/>
  <c r="AC32" i="25"/>
  <c r="AB32" i="25"/>
  <c r="AA32" i="25"/>
  <c r="Z32" i="25"/>
  <c r="Y32" i="25"/>
  <c r="X32" i="25"/>
  <c r="W32" i="25"/>
  <c r="V32" i="25"/>
  <c r="U32" i="25"/>
  <c r="T32" i="25"/>
  <c r="S32" i="25"/>
  <c r="R32" i="25"/>
  <c r="Q32" i="25"/>
  <c r="P32" i="25"/>
  <c r="O32" i="25"/>
  <c r="N32" i="25"/>
  <c r="M32" i="25"/>
  <c r="L32" i="25"/>
  <c r="K32" i="25"/>
  <c r="J32" i="25"/>
  <c r="I32" i="25"/>
  <c r="H32" i="25"/>
  <c r="G32" i="25"/>
  <c r="F32" i="25"/>
  <c r="E32" i="25"/>
  <c r="D32" i="25"/>
  <c r="BZ28" i="25"/>
  <c r="BY28" i="25"/>
  <c r="BX28" i="25"/>
  <c r="BW28" i="25"/>
  <c r="BV28" i="25"/>
  <c r="BU28" i="25"/>
  <c r="BT28" i="25"/>
  <c r="BS28" i="25"/>
  <c r="BR28" i="25"/>
  <c r="BQ28" i="25"/>
  <c r="BP28" i="25"/>
  <c r="BO28" i="25"/>
  <c r="BN28" i="25"/>
  <c r="BM28" i="25"/>
  <c r="BL28" i="25"/>
  <c r="BK28" i="25"/>
  <c r="BJ28" i="25"/>
  <c r="BI28" i="25"/>
  <c r="BH28" i="25"/>
  <c r="BG28" i="25"/>
  <c r="BF28" i="25"/>
  <c r="BE28" i="25"/>
  <c r="BD28" i="25"/>
  <c r="BC28" i="25"/>
  <c r="BB28" i="25"/>
  <c r="BA28" i="25"/>
  <c r="AZ28" i="25"/>
  <c r="AY28" i="25"/>
  <c r="AX28" i="25"/>
  <c r="AW28" i="25"/>
  <c r="AV28" i="25"/>
  <c r="AU28" i="25"/>
  <c r="AT28" i="25"/>
  <c r="AS28" i="25"/>
  <c r="AR28" i="25"/>
  <c r="AQ28" i="25"/>
  <c r="AP28" i="25"/>
  <c r="AO28" i="25"/>
  <c r="AN28" i="25"/>
  <c r="AM28" i="25"/>
  <c r="AL28" i="25"/>
  <c r="AK28" i="25"/>
  <c r="AJ28" i="25"/>
  <c r="AI28" i="25"/>
  <c r="AH28" i="25"/>
  <c r="AG28" i="25"/>
  <c r="AF28" i="25"/>
  <c r="AE28" i="25"/>
  <c r="AD28" i="25"/>
  <c r="AC28" i="25"/>
  <c r="AB28" i="25"/>
  <c r="AA28" i="25"/>
  <c r="Z28" i="25"/>
  <c r="Y28" i="25"/>
  <c r="X28" i="25"/>
  <c r="W28" i="25"/>
  <c r="V28" i="25"/>
  <c r="U28" i="25"/>
  <c r="T28" i="25"/>
  <c r="S28" i="25"/>
  <c r="R28" i="25"/>
  <c r="Q28" i="25"/>
  <c r="P28" i="25"/>
  <c r="O28" i="25"/>
  <c r="N28" i="25"/>
  <c r="M28" i="25"/>
  <c r="L28" i="25"/>
  <c r="K28" i="25"/>
  <c r="J28" i="25"/>
  <c r="I28" i="25"/>
  <c r="H28" i="25"/>
  <c r="G28" i="25"/>
  <c r="F28" i="25"/>
  <c r="E28" i="25"/>
  <c r="D28" i="25"/>
  <c r="BZ20" i="25"/>
  <c r="BY20" i="25"/>
  <c r="BX20" i="25"/>
  <c r="BW20" i="25"/>
  <c r="BV20" i="25"/>
  <c r="BU20" i="25"/>
  <c r="BT20" i="25"/>
  <c r="BS20" i="25"/>
  <c r="BR20" i="25"/>
  <c r="BQ20" i="25"/>
  <c r="BP20" i="25"/>
  <c r="BO20" i="25"/>
  <c r="BN20" i="25"/>
  <c r="BM20" i="25"/>
  <c r="BL20" i="25"/>
  <c r="BK20" i="25"/>
  <c r="BJ20" i="25"/>
  <c r="BI20" i="25"/>
  <c r="BH20" i="25"/>
  <c r="BG20" i="25"/>
  <c r="BF20" i="25"/>
  <c r="BE20" i="25"/>
  <c r="BD20" i="25"/>
  <c r="BC20" i="25"/>
  <c r="BB20" i="25"/>
  <c r="BA20" i="25"/>
  <c r="AZ20" i="25"/>
  <c r="AY20" i="25"/>
  <c r="AX20" i="25"/>
  <c r="AW20" i="25"/>
  <c r="AV20" i="25"/>
  <c r="AU20" i="25"/>
  <c r="AT20" i="25"/>
  <c r="AS20" i="25"/>
  <c r="AR20" i="25"/>
  <c r="AQ20" i="25"/>
  <c r="AP20" i="25"/>
  <c r="AO20" i="25"/>
  <c r="AN20" i="25"/>
  <c r="AM20" i="25"/>
  <c r="AL20" i="25"/>
  <c r="AK20" i="25"/>
  <c r="AJ20" i="25"/>
  <c r="AI20" i="25"/>
  <c r="AH20" i="25"/>
  <c r="AG20" i="25"/>
  <c r="AF20" i="25"/>
  <c r="AE20" i="25"/>
  <c r="AD20" i="25"/>
  <c r="AC20" i="25"/>
  <c r="AB20" i="25"/>
  <c r="AA20" i="25"/>
  <c r="Z20" i="25"/>
  <c r="Y20" i="25"/>
  <c r="X20" i="25"/>
  <c r="W20" i="25"/>
  <c r="V20" i="25"/>
  <c r="U20" i="25"/>
  <c r="T20" i="25"/>
  <c r="S20" i="25"/>
  <c r="R20" i="25"/>
  <c r="Q20" i="25"/>
  <c r="P20" i="25"/>
  <c r="O20" i="25"/>
  <c r="N20" i="25"/>
  <c r="M20" i="25"/>
  <c r="L20" i="25"/>
  <c r="K20" i="25"/>
  <c r="J20" i="25"/>
  <c r="I20" i="25"/>
  <c r="H20" i="25"/>
  <c r="G20" i="25"/>
  <c r="F20" i="25"/>
  <c r="E20" i="25"/>
  <c r="D20" i="25"/>
  <c r="BZ16" i="25"/>
  <c r="BY16" i="25"/>
  <c r="BX16" i="25"/>
  <c r="BW16" i="25"/>
  <c r="BV16" i="25"/>
  <c r="BU16" i="25"/>
  <c r="BT16" i="25"/>
  <c r="BS16" i="25"/>
  <c r="BR16" i="25"/>
  <c r="BQ16" i="25"/>
  <c r="BP16" i="25"/>
  <c r="BO16" i="25"/>
  <c r="BN16" i="25"/>
  <c r="BM16" i="25"/>
  <c r="BL16" i="25"/>
  <c r="BK16" i="25"/>
  <c r="BJ16" i="25"/>
  <c r="BI16" i="25"/>
  <c r="BH16" i="25"/>
  <c r="BG16" i="25"/>
  <c r="BF16" i="25"/>
  <c r="BE16" i="25"/>
  <c r="BD16" i="25"/>
  <c r="BC16" i="25"/>
  <c r="BB16" i="25"/>
  <c r="BA16" i="25"/>
  <c r="AZ16" i="25"/>
  <c r="AY16" i="25"/>
  <c r="AX16" i="25"/>
  <c r="AW16" i="25"/>
  <c r="AV16" i="25"/>
  <c r="AU16" i="25"/>
  <c r="AT16" i="25"/>
  <c r="AS16" i="25"/>
  <c r="AR16" i="25"/>
  <c r="AQ16" i="25"/>
  <c r="AP16" i="25"/>
  <c r="AO16" i="25"/>
  <c r="AN16" i="25"/>
  <c r="AM16" i="25"/>
  <c r="AL16" i="25"/>
  <c r="AK16" i="25"/>
  <c r="AJ16" i="25"/>
  <c r="AI16" i="25"/>
  <c r="AH16" i="25"/>
  <c r="AG16" i="25"/>
  <c r="AF16" i="25"/>
  <c r="AE16" i="25"/>
  <c r="AD16" i="25"/>
  <c r="AC16" i="25"/>
  <c r="AB16" i="25"/>
  <c r="AA16" i="25"/>
  <c r="Z16" i="25"/>
  <c r="Y16" i="25"/>
  <c r="X16" i="25"/>
  <c r="W16" i="25"/>
  <c r="V16" i="25"/>
  <c r="U16" i="25"/>
  <c r="T16" i="25"/>
  <c r="S16" i="25"/>
  <c r="R16" i="25"/>
  <c r="Q16" i="25"/>
  <c r="P16" i="25"/>
  <c r="O16" i="25"/>
  <c r="N16" i="25"/>
  <c r="M16" i="25"/>
  <c r="L16" i="25"/>
  <c r="K16" i="25"/>
  <c r="J16" i="25"/>
  <c r="I16" i="25"/>
  <c r="H16" i="25"/>
  <c r="G16" i="25"/>
  <c r="F16" i="25"/>
  <c r="E16" i="25"/>
  <c r="D16" i="25"/>
  <c r="BZ7" i="25"/>
  <c r="BY7" i="25"/>
  <c r="BX7" i="25"/>
  <c r="BW7" i="25"/>
  <c r="BV7" i="25"/>
  <c r="BU7" i="25"/>
  <c r="BT7" i="25"/>
  <c r="BS7" i="25"/>
  <c r="BR7" i="25"/>
  <c r="BQ7" i="25"/>
  <c r="BP7" i="25"/>
  <c r="BO7" i="25"/>
  <c r="BN7" i="25"/>
  <c r="BM7" i="25"/>
  <c r="BL7" i="25"/>
  <c r="BK7" i="25"/>
  <c r="BJ7" i="25"/>
  <c r="BI7" i="25"/>
  <c r="BH7" i="25"/>
  <c r="BG7" i="25"/>
  <c r="BF7" i="25"/>
  <c r="BE7" i="25"/>
  <c r="BD7" i="25"/>
  <c r="BC7" i="25"/>
  <c r="BB7" i="25"/>
  <c r="BA7" i="25"/>
  <c r="AZ7" i="25"/>
  <c r="AY7" i="25"/>
  <c r="AX7" i="25"/>
  <c r="AW7" i="25"/>
  <c r="AV7" i="25"/>
  <c r="AU7" i="25"/>
  <c r="AT7" i="25"/>
  <c r="AS7" i="25"/>
  <c r="AR7" i="25"/>
  <c r="AQ7" i="25"/>
  <c r="AP7" i="25"/>
  <c r="AO7" i="25"/>
  <c r="AN7" i="25"/>
  <c r="AM7" i="25"/>
  <c r="AL7" i="25"/>
  <c r="AK7" i="25"/>
  <c r="AJ7" i="25"/>
  <c r="AI7" i="25"/>
  <c r="AH7" i="25"/>
  <c r="AG7" i="25"/>
  <c r="AF7" i="25"/>
  <c r="AE7" i="25"/>
  <c r="AD7" i="25"/>
  <c r="AC7" i="25"/>
  <c r="AB7" i="25"/>
  <c r="AA7" i="25"/>
  <c r="Z7" i="25"/>
  <c r="Y7" i="25"/>
  <c r="X7" i="25"/>
  <c r="W7" i="25"/>
  <c r="V7" i="25"/>
  <c r="U7" i="25"/>
  <c r="T7" i="25"/>
  <c r="S7" i="25"/>
  <c r="R7" i="25"/>
  <c r="Q7" i="25"/>
  <c r="P7" i="25"/>
  <c r="O7" i="25"/>
  <c r="N7" i="25"/>
  <c r="M7" i="25"/>
  <c r="L7" i="25"/>
  <c r="K7" i="25"/>
  <c r="J7" i="25"/>
  <c r="I7" i="25"/>
  <c r="H7" i="25"/>
  <c r="G7" i="25"/>
  <c r="F7" i="25"/>
  <c r="E7" i="25"/>
  <c r="D7" i="25"/>
  <c r="L5" i="25"/>
  <c r="C4" i="25"/>
  <c r="A1" i="25"/>
  <c r="BX59" i="24"/>
  <c r="BW59" i="24"/>
  <c r="BV59" i="24"/>
  <c r="BU59" i="24"/>
  <c r="BT59" i="24"/>
  <c r="BS59" i="24"/>
  <c r="BR59" i="24"/>
  <c r="BQ59" i="24"/>
  <c r="BP59" i="24"/>
  <c r="BO59" i="24"/>
  <c r="BN59" i="24"/>
  <c r="BM59" i="24"/>
  <c r="BL59" i="24"/>
  <c r="BK59" i="24"/>
  <c r="BJ59" i="24"/>
  <c r="BI59" i="24"/>
  <c r="BH59" i="24"/>
  <c r="BG59" i="24"/>
  <c r="BF59" i="24"/>
  <c r="BE59" i="24"/>
  <c r="BD59" i="24"/>
  <c r="BC59" i="24"/>
  <c r="BB59" i="24"/>
  <c r="BA59" i="24"/>
  <c r="AZ59" i="24"/>
  <c r="AY59" i="24"/>
  <c r="AX59" i="24"/>
  <c r="AW59" i="24"/>
  <c r="AV59" i="24"/>
  <c r="AU59" i="24"/>
  <c r="AT59" i="24"/>
  <c r="AS59" i="24"/>
  <c r="AR59" i="24"/>
  <c r="AQ59" i="24"/>
  <c r="AP59" i="24"/>
  <c r="AO59" i="24"/>
  <c r="AN59" i="24"/>
  <c r="AM59" i="24"/>
  <c r="AL59" i="24"/>
  <c r="AK59" i="24"/>
  <c r="AJ59" i="24"/>
  <c r="AI59" i="24"/>
  <c r="AH59" i="24"/>
  <c r="AG59" i="24"/>
  <c r="AF59" i="24"/>
  <c r="AE59" i="24"/>
  <c r="AD59" i="24"/>
  <c r="AC59" i="24"/>
  <c r="AB59" i="24"/>
  <c r="AA59" i="24"/>
  <c r="Z59" i="24"/>
  <c r="Y59" i="24"/>
  <c r="X59" i="24"/>
  <c r="W59" i="24"/>
  <c r="V59" i="24"/>
  <c r="U59" i="24"/>
  <c r="T59" i="24"/>
  <c r="S59" i="24"/>
  <c r="R59" i="24"/>
  <c r="Q59" i="24"/>
  <c r="P59" i="24"/>
  <c r="O59" i="24"/>
  <c r="N59" i="24"/>
  <c r="M59" i="24"/>
  <c r="L59" i="24"/>
  <c r="K59" i="24"/>
  <c r="J59" i="24"/>
  <c r="I59" i="24"/>
  <c r="H59" i="24"/>
  <c r="G59" i="24"/>
  <c r="F59" i="24"/>
  <c r="E59" i="24"/>
  <c r="D59" i="24"/>
  <c r="BX55" i="24"/>
  <c r="BW55" i="24"/>
  <c r="BV55" i="24"/>
  <c r="BU55" i="24"/>
  <c r="BT55" i="24"/>
  <c r="BS55" i="24"/>
  <c r="BR55" i="24"/>
  <c r="BQ55" i="24"/>
  <c r="BP55" i="24"/>
  <c r="BO55" i="24"/>
  <c r="BN55" i="24"/>
  <c r="BM55" i="24"/>
  <c r="BL55" i="24"/>
  <c r="BK55" i="24"/>
  <c r="BJ55" i="24"/>
  <c r="BI55" i="24"/>
  <c r="BH55" i="24"/>
  <c r="BG55" i="24"/>
  <c r="BF55" i="24"/>
  <c r="BE55" i="24"/>
  <c r="BD55" i="24"/>
  <c r="BC55" i="24"/>
  <c r="BB55" i="24"/>
  <c r="BA55" i="24"/>
  <c r="AZ55" i="24"/>
  <c r="AY55" i="24"/>
  <c r="AX55" i="24"/>
  <c r="AW55" i="24"/>
  <c r="AV55" i="24"/>
  <c r="AU55" i="24"/>
  <c r="AT55" i="24"/>
  <c r="AS55" i="24"/>
  <c r="AR55" i="24"/>
  <c r="AQ55" i="24"/>
  <c r="AP55" i="24"/>
  <c r="AO55" i="24"/>
  <c r="AN55" i="24"/>
  <c r="AM55" i="24"/>
  <c r="AL55" i="24"/>
  <c r="AK55" i="24"/>
  <c r="AJ55" i="24"/>
  <c r="AI55" i="24"/>
  <c r="AH55" i="24"/>
  <c r="AG55" i="24"/>
  <c r="AF55" i="24"/>
  <c r="AE55" i="24"/>
  <c r="AD55" i="24"/>
  <c r="AC55" i="24"/>
  <c r="AB55" i="24"/>
  <c r="AA55" i="24"/>
  <c r="Z55" i="24"/>
  <c r="Y55" i="24"/>
  <c r="X55" i="24"/>
  <c r="W55" i="24"/>
  <c r="V55" i="24"/>
  <c r="U55" i="24"/>
  <c r="T55" i="24"/>
  <c r="S55" i="24"/>
  <c r="R55" i="24"/>
  <c r="Q55" i="24"/>
  <c r="P55" i="24"/>
  <c r="O55" i="24"/>
  <c r="N55" i="24"/>
  <c r="M55" i="24"/>
  <c r="L55" i="24"/>
  <c r="K55" i="24"/>
  <c r="J55" i="24"/>
  <c r="I55" i="24"/>
  <c r="H55" i="24"/>
  <c r="G55" i="24"/>
  <c r="F55" i="24"/>
  <c r="E55" i="24"/>
  <c r="D55" i="24"/>
  <c r="BX51" i="24"/>
  <c r="BW51" i="24"/>
  <c r="BV51" i="24"/>
  <c r="BU51" i="24"/>
  <c r="BT51" i="24"/>
  <c r="BS51" i="24"/>
  <c r="BR51" i="24"/>
  <c r="BQ51" i="24"/>
  <c r="BP51" i="24"/>
  <c r="BO51" i="24"/>
  <c r="BN51" i="24"/>
  <c r="BM51" i="24"/>
  <c r="BL51" i="24"/>
  <c r="BK51" i="24"/>
  <c r="BJ51" i="24"/>
  <c r="BI51" i="24"/>
  <c r="BH51" i="24"/>
  <c r="BG51" i="24"/>
  <c r="BF51" i="24"/>
  <c r="BE51" i="24"/>
  <c r="BD51" i="24"/>
  <c r="BC51" i="24"/>
  <c r="BB51" i="24"/>
  <c r="BA51" i="24"/>
  <c r="AZ51" i="24"/>
  <c r="AY51" i="24"/>
  <c r="AX51" i="24"/>
  <c r="AW51" i="24"/>
  <c r="AV51" i="24"/>
  <c r="AU51" i="24"/>
  <c r="AT51" i="24"/>
  <c r="AS51" i="24"/>
  <c r="AR51" i="24"/>
  <c r="AQ51" i="24"/>
  <c r="AP51" i="24"/>
  <c r="AO51" i="24"/>
  <c r="AN51" i="24"/>
  <c r="AM51" i="24"/>
  <c r="AL51" i="24"/>
  <c r="AK51" i="24"/>
  <c r="AJ51" i="24"/>
  <c r="AI51" i="24"/>
  <c r="AH51" i="24"/>
  <c r="AG51" i="24"/>
  <c r="AF51" i="24"/>
  <c r="AE51" i="24"/>
  <c r="AD51" i="24"/>
  <c r="AC51" i="24"/>
  <c r="AB51" i="24"/>
  <c r="AA51" i="24"/>
  <c r="Z51" i="24"/>
  <c r="Y51" i="24"/>
  <c r="X51" i="24"/>
  <c r="W51" i="24"/>
  <c r="V51" i="24"/>
  <c r="U51" i="24"/>
  <c r="T51" i="24"/>
  <c r="S51" i="24"/>
  <c r="R51" i="24"/>
  <c r="Q51" i="24"/>
  <c r="P51" i="24"/>
  <c r="O51" i="24"/>
  <c r="N51" i="24"/>
  <c r="M51" i="24"/>
  <c r="L51" i="24"/>
  <c r="K51" i="24"/>
  <c r="J51" i="24"/>
  <c r="I51" i="24"/>
  <c r="H51" i="24"/>
  <c r="G51" i="24"/>
  <c r="F51" i="24"/>
  <c r="E51" i="24"/>
  <c r="D51" i="24"/>
  <c r="BX47" i="24"/>
  <c r="BW47" i="24"/>
  <c r="BV47" i="24"/>
  <c r="BU47" i="24"/>
  <c r="BT47" i="24"/>
  <c r="BS47" i="24"/>
  <c r="BR47" i="24"/>
  <c r="BQ47" i="24"/>
  <c r="BP47" i="24"/>
  <c r="BO47" i="24"/>
  <c r="BN47" i="24"/>
  <c r="BM47" i="24"/>
  <c r="BL47" i="24"/>
  <c r="BK47" i="24"/>
  <c r="BJ47" i="24"/>
  <c r="BI47" i="24"/>
  <c r="BH47" i="24"/>
  <c r="BG47" i="24"/>
  <c r="BF47" i="24"/>
  <c r="BE47" i="24"/>
  <c r="BD47" i="24"/>
  <c r="BC47" i="24"/>
  <c r="BB47" i="24"/>
  <c r="BA47" i="24"/>
  <c r="AZ47" i="24"/>
  <c r="AY47" i="24"/>
  <c r="AX47" i="24"/>
  <c r="AW47" i="24"/>
  <c r="AV47" i="24"/>
  <c r="AU47" i="24"/>
  <c r="AT47" i="24"/>
  <c r="AS47" i="24"/>
  <c r="AR47" i="24"/>
  <c r="AQ47" i="24"/>
  <c r="AP47" i="24"/>
  <c r="AO47" i="24"/>
  <c r="AN47" i="24"/>
  <c r="AM47" i="24"/>
  <c r="AL47" i="24"/>
  <c r="AK47" i="24"/>
  <c r="AJ47" i="24"/>
  <c r="AI47" i="24"/>
  <c r="AH47" i="24"/>
  <c r="AG47" i="24"/>
  <c r="AF47" i="24"/>
  <c r="AE47" i="24"/>
  <c r="AD47" i="24"/>
  <c r="AC47" i="24"/>
  <c r="AB47" i="24"/>
  <c r="AA47" i="24"/>
  <c r="Z47" i="24"/>
  <c r="Y47" i="24"/>
  <c r="X47" i="24"/>
  <c r="W47" i="24"/>
  <c r="V47" i="24"/>
  <c r="U47" i="24"/>
  <c r="T47" i="24"/>
  <c r="S47" i="24"/>
  <c r="R47" i="24"/>
  <c r="Q47" i="24"/>
  <c r="P47" i="24"/>
  <c r="O47" i="24"/>
  <c r="N47" i="24"/>
  <c r="M47" i="24"/>
  <c r="L47" i="24"/>
  <c r="K47" i="24"/>
  <c r="J47" i="24"/>
  <c r="I47" i="24"/>
  <c r="H47" i="24"/>
  <c r="G47" i="24"/>
  <c r="F47" i="24"/>
  <c r="E47" i="24"/>
  <c r="D47" i="24"/>
  <c r="BX38" i="24"/>
  <c r="BW38" i="24"/>
  <c r="BV38" i="24"/>
  <c r="BU38" i="24"/>
  <c r="BT38" i="24"/>
  <c r="BS38" i="24"/>
  <c r="BR38" i="24"/>
  <c r="BQ38" i="24"/>
  <c r="BP38" i="24"/>
  <c r="BO38" i="24"/>
  <c r="BN38" i="24"/>
  <c r="BM38" i="24"/>
  <c r="BL38" i="24"/>
  <c r="BK38" i="24"/>
  <c r="BJ38" i="24"/>
  <c r="BI38" i="24"/>
  <c r="BH38" i="24"/>
  <c r="BG38" i="24"/>
  <c r="BF38" i="24"/>
  <c r="BE38" i="24"/>
  <c r="BD38" i="24"/>
  <c r="BC38" i="24"/>
  <c r="BB38" i="24"/>
  <c r="BA38" i="24"/>
  <c r="AZ38" i="24"/>
  <c r="AY38" i="24"/>
  <c r="AX38" i="24"/>
  <c r="AW38" i="24"/>
  <c r="AV38" i="24"/>
  <c r="AU38" i="24"/>
  <c r="AT38" i="24"/>
  <c r="AS38" i="24"/>
  <c r="AR38" i="24"/>
  <c r="AQ38" i="24"/>
  <c r="AP38" i="24"/>
  <c r="AO38" i="24"/>
  <c r="AN38" i="24"/>
  <c r="AM38" i="24"/>
  <c r="AL38" i="24"/>
  <c r="AK38" i="24"/>
  <c r="AJ38" i="24"/>
  <c r="AI38" i="24"/>
  <c r="AH38" i="24"/>
  <c r="AG38" i="24"/>
  <c r="AF38" i="24"/>
  <c r="AE38" i="24"/>
  <c r="AD38" i="24"/>
  <c r="AC38" i="24"/>
  <c r="AB38" i="24"/>
  <c r="AA38" i="24"/>
  <c r="Z38" i="24"/>
  <c r="Y38" i="24"/>
  <c r="X38" i="24"/>
  <c r="W38" i="24"/>
  <c r="V38" i="24"/>
  <c r="U38" i="24"/>
  <c r="T38" i="24"/>
  <c r="S38" i="24"/>
  <c r="R38" i="24"/>
  <c r="Q38" i="24"/>
  <c r="P38" i="24"/>
  <c r="O38" i="24"/>
  <c r="N38" i="24"/>
  <c r="M38" i="24"/>
  <c r="L38" i="24"/>
  <c r="K38" i="24"/>
  <c r="J38" i="24"/>
  <c r="I38" i="24"/>
  <c r="H38" i="24"/>
  <c r="G38" i="24"/>
  <c r="F38" i="24"/>
  <c r="E38" i="24"/>
  <c r="D38" i="24"/>
  <c r="BZ32" i="24"/>
  <c r="BY32" i="24"/>
  <c r="BX32" i="24"/>
  <c r="BW32" i="24"/>
  <c r="BV32" i="24"/>
  <c r="BU32" i="24"/>
  <c r="BT32" i="24"/>
  <c r="BS32" i="24"/>
  <c r="BR32" i="24"/>
  <c r="BQ32" i="24"/>
  <c r="BP32" i="24"/>
  <c r="BO32" i="24"/>
  <c r="BN32" i="24"/>
  <c r="BM32" i="24"/>
  <c r="BL32" i="24"/>
  <c r="BK32" i="24"/>
  <c r="BJ32" i="24"/>
  <c r="BI32" i="24"/>
  <c r="BH32" i="24"/>
  <c r="BG32" i="24"/>
  <c r="BF32" i="24"/>
  <c r="BE32" i="24"/>
  <c r="BD32" i="24"/>
  <c r="BC32" i="24"/>
  <c r="BB32" i="24"/>
  <c r="BA32" i="24"/>
  <c r="AZ32" i="24"/>
  <c r="AY32" i="24"/>
  <c r="AX32" i="24"/>
  <c r="AW32" i="24"/>
  <c r="AV32" i="24"/>
  <c r="AU32" i="24"/>
  <c r="AT32" i="24"/>
  <c r="AS32" i="24"/>
  <c r="AR32" i="24"/>
  <c r="AQ32" i="24"/>
  <c r="AP32" i="24"/>
  <c r="AO32" i="24"/>
  <c r="AN32" i="24"/>
  <c r="AM32" i="24"/>
  <c r="AL32" i="24"/>
  <c r="AK32" i="24"/>
  <c r="AJ32" i="24"/>
  <c r="AI32" i="24"/>
  <c r="AH32" i="24"/>
  <c r="AG32" i="24"/>
  <c r="AF32" i="24"/>
  <c r="AE32" i="24"/>
  <c r="AD32" i="24"/>
  <c r="AC32" i="24"/>
  <c r="AB32" i="24"/>
  <c r="AA32" i="24"/>
  <c r="Z32" i="24"/>
  <c r="Y32" i="24"/>
  <c r="X32" i="24"/>
  <c r="W32" i="24"/>
  <c r="V32" i="24"/>
  <c r="U32" i="24"/>
  <c r="T32" i="24"/>
  <c r="S32" i="24"/>
  <c r="R32" i="24"/>
  <c r="Q32" i="24"/>
  <c r="P32" i="24"/>
  <c r="O32" i="24"/>
  <c r="N32" i="24"/>
  <c r="M32" i="24"/>
  <c r="L32" i="24"/>
  <c r="K32" i="24"/>
  <c r="J32" i="24"/>
  <c r="I32" i="24"/>
  <c r="H32" i="24"/>
  <c r="G32" i="24"/>
  <c r="F32" i="24"/>
  <c r="E32" i="24"/>
  <c r="D32" i="24"/>
  <c r="BZ28" i="24"/>
  <c r="BY28" i="24"/>
  <c r="BX28" i="24"/>
  <c r="BW28" i="24"/>
  <c r="BV28" i="24"/>
  <c r="BU28" i="24"/>
  <c r="BT28" i="24"/>
  <c r="BS28" i="24"/>
  <c r="BR28" i="24"/>
  <c r="BQ28" i="24"/>
  <c r="BP28" i="24"/>
  <c r="BO28" i="24"/>
  <c r="BN28" i="24"/>
  <c r="BM28" i="24"/>
  <c r="BL28" i="24"/>
  <c r="BK28" i="24"/>
  <c r="BJ28" i="24"/>
  <c r="BI28" i="24"/>
  <c r="BH28" i="24"/>
  <c r="BG28" i="24"/>
  <c r="BF28" i="24"/>
  <c r="BE28" i="24"/>
  <c r="BD28" i="24"/>
  <c r="BC28" i="24"/>
  <c r="BB28" i="24"/>
  <c r="BA28" i="24"/>
  <c r="AZ28" i="24"/>
  <c r="AY28" i="24"/>
  <c r="AX28" i="24"/>
  <c r="AW28" i="24"/>
  <c r="AV28" i="24"/>
  <c r="AU28" i="24"/>
  <c r="AT28" i="24"/>
  <c r="AS28" i="24"/>
  <c r="AR28" i="24"/>
  <c r="AQ28" i="24"/>
  <c r="AP28" i="24"/>
  <c r="AO28" i="24"/>
  <c r="AN28" i="24"/>
  <c r="AM28" i="24"/>
  <c r="AL28" i="24"/>
  <c r="AK28" i="24"/>
  <c r="AJ28" i="24"/>
  <c r="AI28" i="24"/>
  <c r="AH28" i="24"/>
  <c r="AG28" i="24"/>
  <c r="AF28" i="24"/>
  <c r="AE28" i="24"/>
  <c r="AD28" i="24"/>
  <c r="AC28" i="24"/>
  <c r="AB28" i="24"/>
  <c r="AA28" i="24"/>
  <c r="Z28" i="24"/>
  <c r="Y28" i="24"/>
  <c r="X28" i="24"/>
  <c r="W28" i="24"/>
  <c r="V28" i="24"/>
  <c r="U28" i="24"/>
  <c r="T28" i="24"/>
  <c r="S28" i="24"/>
  <c r="R28" i="24"/>
  <c r="Q28" i="24"/>
  <c r="P28" i="24"/>
  <c r="O28" i="24"/>
  <c r="N28" i="24"/>
  <c r="M28" i="24"/>
  <c r="L28" i="24"/>
  <c r="K28" i="24"/>
  <c r="J28" i="24"/>
  <c r="I28" i="24"/>
  <c r="H28" i="24"/>
  <c r="G28" i="24"/>
  <c r="F28" i="24"/>
  <c r="E28" i="24"/>
  <c r="D28" i="24"/>
  <c r="BZ20" i="24"/>
  <c r="BY20" i="24"/>
  <c r="BX20" i="24"/>
  <c r="BW20" i="24"/>
  <c r="BV20" i="24"/>
  <c r="BU20" i="24"/>
  <c r="BT20" i="24"/>
  <c r="BS20" i="24"/>
  <c r="BR20" i="24"/>
  <c r="BQ20" i="24"/>
  <c r="BP20" i="24"/>
  <c r="BO20" i="24"/>
  <c r="BN20" i="24"/>
  <c r="BM20" i="24"/>
  <c r="BL20" i="24"/>
  <c r="BK20" i="24"/>
  <c r="BJ20" i="24"/>
  <c r="BI20" i="24"/>
  <c r="BH20" i="24"/>
  <c r="BG20" i="24"/>
  <c r="BF20" i="24"/>
  <c r="BE20" i="24"/>
  <c r="BD20" i="24"/>
  <c r="BC20" i="24"/>
  <c r="BB20" i="24"/>
  <c r="BA20" i="24"/>
  <c r="AZ20" i="24"/>
  <c r="AY20" i="24"/>
  <c r="AX20" i="24"/>
  <c r="AW20" i="24"/>
  <c r="AV20" i="24"/>
  <c r="AU20" i="24"/>
  <c r="AT20" i="24"/>
  <c r="AS20" i="24"/>
  <c r="AR20" i="24"/>
  <c r="AQ20" i="24"/>
  <c r="AP20" i="24"/>
  <c r="AO20" i="24"/>
  <c r="AN20" i="24"/>
  <c r="AM20" i="24"/>
  <c r="AL20" i="24"/>
  <c r="AK20" i="24"/>
  <c r="AJ20" i="24"/>
  <c r="AI20" i="24"/>
  <c r="AH20" i="24"/>
  <c r="AG20" i="24"/>
  <c r="AF20" i="24"/>
  <c r="AE20" i="24"/>
  <c r="AD20" i="24"/>
  <c r="AC20" i="24"/>
  <c r="AB20" i="24"/>
  <c r="AA20" i="24"/>
  <c r="Z20" i="24"/>
  <c r="Y20" i="24"/>
  <c r="X20" i="24"/>
  <c r="W20" i="24"/>
  <c r="V20" i="24"/>
  <c r="U20" i="24"/>
  <c r="T20" i="24"/>
  <c r="S20" i="24"/>
  <c r="R20" i="24"/>
  <c r="Q20" i="24"/>
  <c r="P20" i="24"/>
  <c r="O20" i="24"/>
  <c r="N20" i="24"/>
  <c r="M20" i="24"/>
  <c r="L20" i="24"/>
  <c r="K20" i="24"/>
  <c r="J20" i="24"/>
  <c r="I20" i="24"/>
  <c r="H20" i="24"/>
  <c r="G20" i="24"/>
  <c r="F20" i="24"/>
  <c r="E20" i="24"/>
  <c r="D20" i="24"/>
  <c r="BZ16" i="24"/>
  <c r="BY16" i="24"/>
  <c r="BX16" i="24"/>
  <c r="BW16" i="24"/>
  <c r="BV16" i="24"/>
  <c r="BU16" i="24"/>
  <c r="BT16" i="24"/>
  <c r="BS16" i="24"/>
  <c r="BR16" i="24"/>
  <c r="BQ16" i="24"/>
  <c r="BP16" i="24"/>
  <c r="BO16" i="24"/>
  <c r="BN16" i="24"/>
  <c r="BM16" i="24"/>
  <c r="BL16" i="24"/>
  <c r="BK16" i="24"/>
  <c r="BJ16" i="24"/>
  <c r="BI16" i="24"/>
  <c r="BH16" i="24"/>
  <c r="BG16" i="24"/>
  <c r="BF16" i="24"/>
  <c r="BE16" i="24"/>
  <c r="BD16" i="24"/>
  <c r="BC16" i="24"/>
  <c r="BB16" i="24"/>
  <c r="BA16" i="24"/>
  <c r="AZ16" i="24"/>
  <c r="AY16" i="24"/>
  <c r="AX16" i="24"/>
  <c r="AW16" i="24"/>
  <c r="AV16" i="24"/>
  <c r="AU16" i="24"/>
  <c r="AT16" i="24"/>
  <c r="AS16" i="24"/>
  <c r="AR16" i="24"/>
  <c r="AQ16" i="24"/>
  <c r="AP16" i="24"/>
  <c r="AO16" i="24"/>
  <c r="AN16" i="24"/>
  <c r="AM16" i="24"/>
  <c r="AL16" i="24"/>
  <c r="AK16" i="24"/>
  <c r="AJ16" i="24"/>
  <c r="AI16" i="24"/>
  <c r="AH16" i="24"/>
  <c r="AG16" i="24"/>
  <c r="AF16" i="24"/>
  <c r="AE16" i="24"/>
  <c r="AD16" i="24"/>
  <c r="AC16" i="24"/>
  <c r="AB16" i="24"/>
  <c r="AA16" i="24"/>
  <c r="Z16" i="24"/>
  <c r="Y16" i="24"/>
  <c r="X16" i="24"/>
  <c r="W16" i="24"/>
  <c r="V16" i="24"/>
  <c r="U16" i="24"/>
  <c r="T16" i="24"/>
  <c r="S16" i="24"/>
  <c r="R16" i="24"/>
  <c r="Q16" i="24"/>
  <c r="P16" i="24"/>
  <c r="O16" i="24"/>
  <c r="N16" i="24"/>
  <c r="M16" i="24"/>
  <c r="L16" i="24"/>
  <c r="K16" i="24"/>
  <c r="J16" i="24"/>
  <c r="I16" i="24"/>
  <c r="H16" i="24"/>
  <c r="G16" i="24"/>
  <c r="F16" i="24"/>
  <c r="E16" i="24"/>
  <c r="D16" i="24"/>
  <c r="BZ7" i="24"/>
  <c r="BY7" i="24"/>
  <c r="BX7" i="24"/>
  <c r="BW7" i="24"/>
  <c r="BV7" i="24"/>
  <c r="BU7" i="24"/>
  <c r="BT7" i="24"/>
  <c r="BS7" i="24"/>
  <c r="BR7" i="24"/>
  <c r="BQ7" i="24"/>
  <c r="BP7" i="24"/>
  <c r="BO7" i="24"/>
  <c r="BN7" i="24"/>
  <c r="BM7" i="24"/>
  <c r="BL7" i="24"/>
  <c r="BK7" i="24"/>
  <c r="BJ7" i="24"/>
  <c r="BI7" i="24"/>
  <c r="BH7" i="24"/>
  <c r="BG7" i="24"/>
  <c r="BF7" i="24"/>
  <c r="BE7" i="24"/>
  <c r="BD7" i="24"/>
  <c r="BC7" i="24"/>
  <c r="BB7" i="24"/>
  <c r="BA7" i="24"/>
  <c r="AZ7" i="24"/>
  <c r="AY7" i="24"/>
  <c r="AX7" i="24"/>
  <c r="AW7" i="24"/>
  <c r="AV7" i="24"/>
  <c r="AU7" i="24"/>
  <c r="AT7" i="24"/>
  <c r="AS7" i="24"/>
  <c r="AR7" i="24"/>
  <c r="AQ7" i="24"/>
  <c r="AP7" i="24"/>
  <c r="AO7" i="24"/>
  <c r="AN7" i="24"/>
  <c r="AM7" i="24"/>
  <c r="AL7" i="24"/>
  <c r="AK7" i="24"/>
  <c r="AJ7" i="24"/>
  <c r="AI7" i="24"/>
  <c r="AH7" i="24"/>
  <c r="AG7" i="24"/>
  <c r="AF7" i="24"/>
  <c r="AE7" i="24"/>
  <c r="AD7" i="24"/>
  <c r="AC7" i="24"/>
  <c r="AB7" i="24"/>
  <c r="AA7" i="24"/>
  <c r="Z7" i="24"/>
  <c r="Y7" i="24"/>
  <c r="X7" i="24"/>
  <c r="W7" i="24"/>
  <c r="V7" i="24"/>
  <c r="U7" i="24"/>
  <c r="T7" i="24"/>
  <c r="S7" i="24"/>
  <c r="R7" i="24"/>
  <c r="Q7" i="24"/>
  <c r="P7" i="24"/>
  <c r="O7" i="24"/>
  <c r="N7" i="24"/>
  <c r="M7" i="24"/>
  <c r="L7" i="24"/>
  <c r="K7" i="24"/>
  <c r="J7" i="24"/>
  <c r="I7" i="24"/>
  <c r="H7" i="24"/>
  <c r="G7" i="24"/>
  <c r="F7" i="24"/>
  <c r="E7" i="24"/>
  <c r="D7" i="24"/>
  <c r="L5" i="24"/>
  <c r="C4" i="24"/>
  <c r="A1" i="24"/>
  <c r="BX42" i="23"/>
  <c r="BW42" i="23"/>
  <c r="BV42" i="23"/>
  <c r="BU42" i="23"/>
  <c r="BT42" i="23"/>
  <c r="BS42" i="23"/>
  <c r="BR42" i="23"/>
  <c r="BQ42" i="23"/>
  <c r="BP42" i="23"/>
  <c r="BO42" i="23"/>
  <c r="BN42" i="23"/>
  <c r="BM42" i="23"/>
  <c r="BL42" i="23"/>
  <c r="BK42" i="23"/>
  <c r="BJ42" i="23"/>
  <c r="BI42" i="23"/>
  <c r="BH42" i="23"/>
  <c r="BG42" i="23"/>
  <c r="BF42" i="23"/>
  <c r="BE42" i="23"/>
  <c r="BD42" i="23"/>
  <c r="BC42" i="23"/>
  <c r="BB42" i="23"/>
  <c r="BA42" i="23"/>
  <c r="AZ42" i="23"/>
  <c r="AY42" i="23"/>
  <c r="AX42" i="23"/>
  <c r="AW42" i="23"/>
  <c r="AV42" i="23"/>
  <c r="AU42" i="23"/>
  <c r="AT42" i="23"/>
  <c r="AS42" i="23"/>
  <c r="AR42" i="23"/>
  <c r="AQ42" i="23"/>
  <c r="AP42" i="23"/>
  <c r="AO42" i="23"/>
  <c r="AN42" i="23"/>
  <c r="AM42" i="23"/>
  <c r="AL42" i="23"/>
  <c r="AK42" i="23"/>
  <c r="AJ42" i="23"/>
  <c r="AI42" i="23"/>
  <c r="AH42" i="23"/>
  <c r="AG42" i="23"/>
  <c r="AF42" i="23"/>
  <c r="AE42" i="23"/>
  <c r="AD42" i="23"/>
  <c r="AC42" i="23"/>
  <c r="AB42" i="23"/>
  <c r="AA42" i="23"/>
  <c r="Z42" i="23"/>
  <c r="Y42" i="23"/>
  <c r="X42" i="23"/>
  <c r="W42" i="23"/>
  <c r="V42" i="23"/>
  <c r="U42" i="23"/>
  <c r="T42" i="23"/>
  <c r="S42" i="23"/>
  <c r="R42" i="23"/>
  <c r="Q42" i="23"/>
  <c r="P42" i="23"/>
  <c r="O42" i="23"/>
  <c r="N42" i="23"/>
  <c r="M42" i="23"/>
  <c r="L42" i="23"/>
  <c r="K42" i="23"/>
  <c r="J42" i="23"/>
  <c r="I42" i="23"/>
  <c r="H42" i="23"/>
  <c r="G42" i="23"/>
  <c r="F42" i="23"/>
  <c r="E42" i="23"/>
  <c r="D42" i="23"/>
  <c r="BX38" i="23"/>
  <c r="BW38" i="23"/>
  <c r="BV38" i="23"/>
  <c r="BU38" i="23"/>
  <c r="BT38" i="23"/>
  <c r="BS38" i="23"/>
  <c r="BR38" i="23"/>
  <c r="BQ38" i="23"/>
  <c r="BP38" i="23"/>
  <c r="BO38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AT38" i="23"/>
  <c r="AS38" i="23"/>
  <c r="AR38" i="23"/>
  <c r="AQ38" i="23"/>
  <c r="AP38" i="23"/>
  <c r="AO38" i="23"/>
  <c r="AN38" i="23"/>
  <c r="AM38" i="23"/>
  <c r="AL38" i="23"/>
  <c r="AK38" i="23"/>
  <c r="AJ38" i="23"/>
  <c r="AI38" i="23"/>
  <c r="AH38" i="23"/>
  <c r="AG38" i="23"/>
  <c r="AF38" i="23"/>
  <c r="AE38" i="23"/>
  <c r="AD38" i="23"/>
  <c r="AC38" i="23"/>
  <c r="AB38" i="23"/>
  <c r="AA38" i="23"/>
  <c r="Z38" i="23"/>
  <c r="Y38" i="23"/>
  <c r="X38" i="23"/>
  <c r="W38" i="23"/>
  <c r="V38" i="23"/>
  <c r="U38" i="23"/>
  <c r="T38" i="23"/>
  <c r="S38" i="23"/>
  <c r="R38" i="23"/>
  <c r="Q38" i="23"/>
  <c r="P38" i="23"/>
  <c r="O38" i="23"/>
  <c r="N38" i="23"/>
  <c r="M38" i="23"/>
  <c r="L38" i="23"/>
  <c r="K38" i="23"/>
  <c r="J38" i="23"/>
  <c r="I38" i="23"/>
  <c r="H38" i="23"/>
  <c r="G38" i="23"/>
  <c r="F38" i="23"/>
  <c r="E38" i="23"/>
  <c r="D38" i="23"/>
  <c r="BX34" i="23"/>
  <c r="BW34" i="23"/>
  <c r="BV34" i="23"/>
  <c r="BU34" i="23"/>
  <c r="BT34" i="23"/>
  <c r="BS34" i="23"/>
  <c r="BR34" i="23"/>
  <c r="BQ34" i="23"/>
  <c r="BP34" i="23"/>
  <c r="BO34" i="23"/>
  <c r="BN34" i="23"/>
  <c r="BM34" i="23"/>
  <c r="BL34" i="23"/>
  <c r="BK34" i="23"/>
  <c r="BJ34" i="23"/>
  <c r="BI34" i="23"/>
  <c r="BH34" i="23"/>
  <c r="BG34" i="23"/>
  <c r="BF34" i="23"/>
  <c r="BE34" i="23"/>
  <c r="BD34" i="23"/>
  <c r="BC34" i="23"/>
  <c r="BB34" i="23"/>
  <c r="BA34" i="23"/>
  <c r="AZ34" i="23"/>
  <c r="AY34" i="23"/>
  <c r="AX34" i="23"/>
  <c r="AW34" i="23"/>
  <c r="AV34" i="23"/>
  <c r="AU34" i="23"/>
  <c r="AT34" i="23"/>
  <c r="AS34" i="23"/>
  <c r="AR34" i="23"/>
  <c r="AQ34" i="23"/>
  <c r="AP34" i="23"/>
  <c r="AO34" i="23"/>
  <c r="AN34" i="23"/>
  <c r="AM34" i="23"/>
  <c r="AL34" i="23"/>
  <c r="AK34" i="23"/>
  <c r="AJ34" i="23"/>
  <c r="AI34" i="23"/>
  <c r="AH34" i="23"/>
  <c r="AG34" i="23"/>
  <c r="AF34" i="23"/>
  <c r="AE34" i="23"/>
  <c r="AD34" i="23"/>
  <c r="AC34" i="23"/>
  <c r="AB34" i="23"/>
  <c r="AA34" i="23"/>
  <c r="Z34" i="23"/>
  <c r="Y34" i="23"/>
  <c r="X34" i="23"/>
  <c r="W34" i="23"/>
  <c r="V34" i="23"/>
  <c r="U34" i="23"/>
  <c r="T34" i="23"/>
  <c r="S34" i="23"/>
  <c r="R34" i="23"/>
  <c r="Q34" i="23"/>
  <c r="P34" i="23"/>
  <c r="O34" i="23"/>
  <c r="N34" i="23"/>
  <c r="M34" i="23"/>
  <c r="L34" i="23"/>
  <c r="K34" i="23"/>
  <c r="J34" i="23"/>
  <c r="I34" i="23"/>
  <c r="H34" i="23"/>
  <c r="G34" i="23"/>
  <c r="F34" i="23"/>
  <c r="E34" i="23"/>
  <c r="D34" i="23"/>
  <c r="BX30" i="23"/>
  <c r="BW30" i="23"/>
  <c r="BV30" i="23"/>
  <c r="BU30" i="23"/>
  <c r="BT30" i="23"/>
  <c r="BS30" i="23"/>
  <c r="BR30" i="23"/>
  <c r="BQ30" i="23"/>
  <c r="BP30" i="23"/>
  <c r="BO30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AT30" i="23"/>
  <c r="AS30" i="23"/>
  <c r="AR30" i="23"/>
  <c r="AQ30" i="23"/>
  <c r="AP30" i="23"/>
  <c r="AO30" i="23"/>
  <c r="AN30" i="23"/>
  <c r="AM30" i="23"/>
  <c r="AL30" i="23"/>
  <c r="AK30" i="23"/>
  <c r="AJ30" i="23"/>
  <c r="AI30" i="23"/>
  <c r="AH30" i="23"/>
  <c r="AG30" i="23"/>
  <c r="AF30" i="23"/>
  <c r="AE30" i="23"/>
  <c r="AD30" i="23"/>
  <c r="AC30" i="23"/>
  <c r="AB30" i="23"/>
  <c r="AA30" i="23"/>
  <c r="Z30" i="23"/>
  <c r="Y30" i="23"/>
  <c r="X30" i="23"/>
  <c r="W30" i="23"/>
  <c r="V30" i="23"/>
  <c r="U30" i="23"/>
  <c r="T30" i="23"/>
  <c r="S30" i="23"/>
  <c r="R30" i="23"/>
  <c r="Q30" i="23"/>
  <c r="P30" i="23"/>
  <c r="O30" i="23"/>
  <c r="N30" i="23"/>
  <c r="M30" i="23"/>
  <c r="L30" i="23"/>
  <c r="K30" i="23"/>
  <c r="J30" i="23"/>
  <c r="I30" i="23"/>
  <c r="H30" i="23"/>
  <c r="G30" i="23"/>
  <c r="F30" i="23"/>
  <c r="E30" i="23"/>
  <c r="D30" i="23"/>
  <c r="BX21" i="23"/>
  <c r="BW21" i="23"/>
  <c r="BV21" i="23"/>
  <c r="BU21" i="23"/>
  <c r="BT21" i="23"/>
  <c r="BS21" i="23"/>
  <c r="BR21" i="23"/>
  <c r="BQ21" i="23"/>
  <c r="BP21" i="23"/>
  <c r="BO21" i="23"/>
  <c r="BN21" i="23"/>
  <c r="BM21" i="23"/>
  <c r="BL21" i="23"/>
  <c r="BK21" i="23"/>
  <c r="BJ21" i="23"/>
  <c r="BI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AR21" i="23"/>
  <c r="AQ21" i="23"/>
  <c r="AP21" i="23"/>
  <c r="AO21" i="23"/>
  <c r="AN21" i="23"/>
  <c r="AM21" i="23"/>
  <c r="AL21" i="23"/>
  <c r="AK21" i="23"/>
  <c r="AJ21" i="23"/>
  <c r="AI21" i="23"/>
  <c r="AH21" i="23"/>
  <c r="AG21" i="23"/>
  <c r="AF21" i="23"/>
  <c r="AE21" i="23"/>
  <c r="AD21" i="23"/>
  <c r="AC21" i="23"/>
  <c r="AB21" i="23"/>
  <c r="AA21" i="23"/>
  <c r="Z21" i="23"/>
  <c r="Y21" i="23"/>
  <c r="X21" i="23"/>
  <c r="W21" i="23"/>
  <c r="V21" i="23"/>
  <c r="U21" i="23"/>
  <c r="T21" i="23"/>
  <c r="S21" i="23"/>
  <c r="R21" i="23"/>
  <c r="Q21" i="23"/>
  <c r="P21" i="23"/>
  <c r="O21" i="23"/>
  <c r="N21" i="23"/>
  <c r="M21" i="23"/>
  <c r="L21" i="23"/>
  <c r="K21" i="23"/>
  <c r="J21" i="23"/>
  <c r="I21" i="23"/>
  <c r="H21" i="23"/>
  <c r="G21" i="23"/>
  <c r="F21" i="23"/>
  <c r="E21" i="23"/>
  <c r="D21" i="23"/>
  <c r="BZ15" i="23"/>
  <c r="BY15" i="23"/>
  <c r="BX15" i="23"/>
  <c r="BW15" i="23"/>
  <c r="BV15" i="23"/>
  <c r="BU15" i="23"/>
  <c r="BT15" i="23"/>
  <c r="BS15" i="23"/>
  <c r="BR15" i="23"/>
  <c r="BQ15" i="23"/>
  <c r="BP15" i="23"/>
  <c r="BO15" i="23"/>
  <c r="BN15" i="23"/>
  <c r="BM15" i="23"/>
  <c r="BL15" i="23"/>
  <c r="BK15" i="23"/>
  <c r="BJ15" i="23"/>
  <c r="BI15" i="23"/>
  <c r="BH15" i="23"/>
  <c r="BG15" i="23"/>
  <c r="BF15" i="23"/>
  <c r="BE15" i="23"/>
  <c r="BD15" i="23"/>
  <c r="BC15" i="23"/>
  <c r="BB15" i="23"/>
  <c r="BA15" i="23"/>
  <c r="AZ15" i="23"/>
  <c r="AY15" i="23"/>
  <c r="AX15" i="23"/>
  <c r="AW15" i="23"/>
  <c r="AV15" i="23"/>
  <c r="AU15" i="23"/>
  <c r="AT15" i="23"/>
  <c r="AS15" i="23"/>
  <c r="AR15" i="23"/>
  <c r="AQ15" i="23"/>
  <c r="AP15" i="23"/>
  <c r="AO15" i="23"/>
  <c r="AN15" i="23"/>
  <c r="AM15" i="23"/>
  <c r="AL15" i="23"/>
  <c r="AK15" i="23"/>
  <c r="AJ15" i="23"/>
  <c r="AI15" i="23"/>
  <c r="AH15" i="23"/>
  <c r="AG15" i="23"/>
  <c r="AF15" i="23"/>
  <c r="AE15" i="23"/>
  <c r="AD15" i="23"/>
  <c r="AC15" i="23"/>
  <c r="AB15" i="23"/>
  <c r="AA15" i="23"/>
  <c r="Z15" i="23"/>
  <c r="Y15" i="23"/>
  <c r="X15" i="23"/>
  <c r="W15" i="23"/>
  <c r="V15" i="23"/>
  <c r="U15" i="23"/>
  <c r="T15" i="23"/>
  <c r="S15" i="23"/>
  <c r="R15" i="23"/>
  <c r="Q15" i="23"/>
  <c r="P15" i="23"/>
  <c r="O15" i="23"/>
  <c r="N15" i="23"/>
  <c r="M15" i="23"/>
  <c r="L15" i="23"/>
  <c r="K15" i="23"/>
  <c r="J15" i="23"/>
  <c r="I15" i="23"/>
  <c r="H15" i="23"/>
  <c r="G15" i="23"/>
  <c r="F15" i="23"/>
  <c r="E15" i="23"/>
  <c r="D15" i="23"/>
  <c r="BZ11" i="23"/>
  <c r="BY11" i="23"/>
  <c r="BX11" i="23"/>
  <c r="BW11" i="23"/>
  <c r="BV11" i="23"/>
  <c r="BU11" i="23"/>
  <c r="BT11" i="23"/>
  <c r="BS11" i="23"/>
  <c r="BR11" i="23"/>
  <c r="BQ11" i="23"/>
  <c r="BP11" i="23"/>
  <c r="BO11" i="23"/>
  <c r="BN11" i="23"/>
  <c r="BM11" i="23"/>
  <c r="BL11" i="23"/>
  <c r="BK11" i="23"/>
  <c r="BJ11" i="23"/>
  <c r="BI11" i="23"/>
  <c r="BH11" i="23"/>
  <c r="BG11" i="23"/>
  <c r="BF11" i="23"/>
  <c r="BE11" i="23"/>
  <c r="BD11" i="23"/>
  <c r="BC11" i="23"/>
  <c r="BB11" i="23"/>
  <c r="BA11" i="23"/>
  <c r="AZ11" i="23"/>
  <c r="AY11" i="23"/>
  <c r="AX11" i="23"/>
  <c r="AW11" i="23"/>
  <c r="AV11" i="23"/>
  <c r="AU11" i="23"/>
  <c r="AT11" i="23"/>
  <c r="AS11" i="23"/>
  <c r="AR11" i="23"/>
  <c r="AQ11" i="23"/>
  <c r="AP11" i="23"/>
  <c r="AO11" i="23"/>
  <c r="AN11" i="23"/>
  <c r="AM11" i="23"/>
  <c r="AL11" i="23"/>
  <c r="AK11" i="23"/>
  <c r="AJ11" i="23"/>
  <c r="AI11" i="23"/>
  <c r="AH11" i="23"/>
  <c r="AG11" i="23"/>
  <c r="AF11" i="23"/>
  <c r="AE11" i="23"/>
  <c r="AD11" i="23"/>
  <c r="AC11" i="23"/>
  <c r="AB11" i="23"/>
  <c r="AA11" i="23"/>
  <c r="Z11" i="23"/>
  <c r="Y11" i="23"/>
  <c r="X11" i="23"/>
  <c r="W11" i="23"/>
  <c r="V11" i="23"/>
  <c r="U11" i="23"/>
  <c r="T11" i="23"/>
  <c r="S11" i="23"/>
  <c r="R11" i="23"/>
  <c r="Q11" i="23"/>
  <c r="P11" i="23"/>
  <c r="O11" i="23"/>
  <c r="N11" i="23"/>
  <c r="M11" i="23"/>
  <c r="L11" i="23"/>
  <c r="K11" i="23"/>
  <c r="J11" i="23"/>
  <c r="I11" i="23"/>
  <c r="H11" i="23"/>
  <c r="G11" i="23"/>
  <c r="F11" i="23"/>
  <c r="E11" i="23"/>
  <c r="D11" i="23"/>
  <c r="L5" i="23"/>
  <c r="C4" i="23"/>
  <c r="A1" i="23"/>
  <c r="BZ42" i="21"/>
  <c r="BY42" i="21"/>
  <c r="BX42" i="21"/>
  <c r="BW42" i="21"/>
  <c r="BV42" i="21"/>
  <c r="BU42" i="21"/>
  <c r="BT42" i="21"/>
  <c r="BS42" i="21"/>
  <c r="BR42" i="21"/>
  <c r="BQ42" i="21"/>
  <c r="BP42" i="21"/>
  <c r="BO42" i="21"/>
  <c r="BN42" i="21"/>
  <c r="BM42" i="21"/>
  <c r="BL42" i="21"/>
  <c r="BK42" i="21"/>
  <c r="BJ42" i="21"/>
  <c r="BI42" i="21"/>
  <c r="BH42" i="21"/>
  <c r="BG42" i="21"/>
  <c r="BF42" i="21"/>
  <c r="BE42" i="21"/>
  <c r="BD42" i="21"/>
  <c r="BC42" i="21"/>
  <c r="BB42" i="21"/>
  <c r="BA42" i="21"/>
  <c r="AZ42" i="21"/>
  <c r="AY42" i="21"/>
  <c r="AX42" i="21"/>
  <c r="AW42" i="21"/>
  <c r="AV42" i="21"/>
  <c r="AU42" i="21"/>
  <c r="AT42" i="21"/>
  <c r="AS42" i="21"/>
  <c r="AR42" i="21"/>
  <c r="AQ42" i="21"/>
  <c r="AP42" i="21"/>
  <c r="AO42" i="21"/>
  <c r="AN42" i="21"/>
  <c r="AM42" i="21"/>
  <c r="AL42" i="21"/>
  <c r="AK42" i="21"/>
  <c r="AJ42" i="21"/>
  <c r="AI42" i="21"/>
  <c r="AH42" i="21"/>
  <c r="AG42" i="21"/>
  <c r="AF42" i="21"/>
  <c r="AE42" i="21"/>
  <c r="AD42" i="21"/>
  <c r="AC42" i="21"/>
  <c r="AB42" i="21"/>
  <c r="AA42" i="21"/>
  <c r="Z42" i="21"/>
  <c r="Y42" i="21"/>
  <c r="X42" i="21"/>
  <c r="W42" i="21"/>
  <c r="V42" i="21"/>
  <c r="U42" i="21"/>
  <c r="T42" i="21"/>
  <c r="S42" i="21"/>
  <c r="R42" i="21"/>
  <c r="Q42" i="21"/>
  <c r="P42" i="21"/>
  <c r="O42" i="21"/>
  <c r="N42" i="21"/>
  <c r="M42" i="21"/>
  <c r="L42" i="21"/>
  <c r="K42" i="21"/>
  <c r="J42" i="21"/>
  <c r="I42" i="21"/>
  <c r="H42" i="21"/>
  <c r="G42" i="21"/>
  <c r="F42" i="21"/>
  <c r="E42" i="21"/>
  <c r="D42" i="21"/>
  <c r="BZ38" i="21"/>
  <c r="BY38" i="21"/>
  <c r="BX38" i="21"/>
  <c r="BW38" i="21"/>
  <c r="BV38" i="21"/>
  <c r="BU38" i="21"/>
  <c r="BT38" i="21"/>
  <c r="BS38" i="21"/>
  <c r="BR38" i="21"/>
  <c r="BQ38" i="21"/>
  <c r="BP38" i="21"/>
  <c r="BO38" i="21"/>
  <c r="BN38" i="21"/>
  <c r="BM38" i="21"/>
  <c r="BL38" i="21"/>
  <c r="BK38" i="21"/>
  <c r="BJ38" i="21"/>
  <c r="BI38" i="21"/>
  <c r="BH38" i="21"/>
  <c r="BG38" i="21"/>
  <c r="BF38" i="21"/>
  <c r="BE38" i="21"/>
  <c r="BD38" i="21"/>
  <c r="BC38" i="21"/>
  <c r="BB38" i="21"/>
  <c r="BA38" i="21"/>
  <c r="AZ38" i="21"/>
  <c r="AY38" i="21"/>
  <c r="AX38" i="21"/>
  <c r="AW38" i="21"/>
  <c r="AV38" i="21"/>
  <c r="AU38" i="21"/>
  <c r="AT38" i="21"/>
  <c r="AS38" i="21"/>
  <c r="AR38" i="21"/>
  <c r="AQ38" i="21"/>
  <c r="AP38" i="21"/>
  <c r="AO38" i="21"/>
  <c r="AN38" i="21"/>
  <c r="AM38" i="21"/>
  <c r="AL38" i="21"/>
  <c r="AK38" i="21"/>
  <c r="AJ38" i="21"/>
  <c r="AI38" i="21"/>
  <c r="AH38" i="21"/>
  <c r="AG38" i="21"/>
  <c r="AF38" i="21"/>
  <c r="AE38" i="21"/>
  <c r="AD38" i="21"/>
  <c r="AC38" i="21"/>
  <c r="AB38" i="21"/>
  <c r="AA38" i="21"/>
  <c r="Z38" i="21"/>
  <c r="Y38" i="21"/>
  <c r="X38" i="21"/>
  <c r="W38" i="21"/>
  <c r="V38" i="21"/>
  <c r="U38" i="21"/>
  <c r="T38" i="21"/>
  <c r="S38" i="21"/>
  <c r="R38" i="21"/>
  <c r="Q38" i="21"/>
  <c r="P38" i="21"/>
  <c r="O38" i="21"/>
  <c r="N38" i="21"/>
  <c r="M38" i="21"/>
  <c r="L38" i="21"/>
  <c r="K38" i="21"/>
  <c r="J38" i="21"/>
  <c r="I38" i="21"/>
  <c r="H38" i="21"/>
  <c r="G38" i="21"/>
  <c r="F38" i="21"/>
  <c r="E38" i="21"/>
  <c r="D38" i="21"/>
  <c r="BZ34" i="21"/>
  <c r="BY34" i="21"/>
  <c r="BX34" i="21"/>
  <c r="BW34" i="21"/>
  <c r="BV34" i="21"/>
  <c r="BU34" i="21"/>
  <c r="BT34" i="21"/>
  <c r="BS34" i="21"/>
  <c r="BR34" i="21"/>
  <c r="BQ34" i="21"/>
  <c r="BP34" i="21"/>
  <c r="BO34" i="21"/>
  <c r="BN34" i="21"/>
  <c r="BM34" i="21"/>
  <c r="BL34" i="21"/>
  <c r="BK34" i="21"/>
  <c r="BJ34" i="21"/>
  <c r="BI34" i="21"/>
  <c r="BH34" i="21"/>
  <c r="BG34" i="21"/>
  <c r="BF34" i="21"/>
  <c r="BE34" i="21"/>
  <c r="BD34" i="21"/>
  <c r="BC34" i="21"/>
  <c r="BB34" i="21"/>
  <c r="BA34" i="21"/>
  <c r="AZ34" i="21"/>
  <c r="AY34" i="21"/>
  <c r="AX34" i="21"/>
  <c r="AW34" i="21"/>
  <c r="AV34" i="21"/>
  <c r="AU34" i="21"/>
  <c r="AT34" i="21"/>
  <c r="AS34" i="21"/>
  <c r="AR34" i="21"/>
  <c r="AQ34" i="21"/>
  <c r="AP34" i="21"/>
  <c r="AO34" i="21"/>
  <c r="AN34" i="21"/>
  <c r="AM34" i="21"/>
  <c r="AL34" i="21"/>
  <c r="AK34" i="21"/>
  <c r="AJ34" i="21"/>
  <c r="AI34" i="21"/>
  <c r="AH34" i="21"/>
  <c r="AG34" i="21"/>
  <c r="AF34" i="21"/>
  <c r="AE34" i="21"/>
  <c r="AD34" i="21"/>
  <c r="AC34" i="21"/>
  <c r="AB34" i="21"/>
  <c r="AA34" i="21"/>
  <c r="Z34" i="21"/>
  <c r="Y34" i="21"/>
  <c r="X34" i="21"/>
  <c r="W34" i="21"/>
  <c r="V34" i="21"/>
  <c r="U34" i="21"/>
  <c r="T34" i="21"/>
  <c r="S34" i="21"/>
  <c r="R34" i="21"/>
  <c r="Q34" i="21"/>
  <c r="P34" i="21"/>
  <c r="O34" i="21"/>
  <c r="N34" i="21"/>
  <c r="M34" i="21"/>
  <c r="L34" i="21"/>
  <c r="K34" i="21"/>
  <c r="J34" i="21"/>
  <c r="I34" i="21"/>
  <c r="H34" i="21"/>
  <c r="G34" i="21"/>
  <c r="F34" i="21"/>
  <c r="E34" i="21"/>
  <c r="D34" i="21"/>
  <c r="BZ30" i="21"/>
  <c r="BY30" i="21"/>
  <c r="BX30" i="21"/>
  <c r="BW30" i="21"/>
  <c r="BV30" i="21"/>
  <c r="BU30" i="21"/>
  <c r="BT30" i="21"/>
  <c r="BS30" i="21"/>
  <c r="BR30" i="21"/>
  <c r="BQ30" i="21"/>
  <c r="BP30" i="21"/>
  <c r="BO30" i="21"/>
  <c r="BN30" i="21"/>
  <c r="BM30" i="21"/>
  <c r="BL30" i="21"/>
  <c r="BK30" i="21"/>
  <c r="BJ30" i="21"/>
  <c r="BI30" i="21"/>
  <c r="BH30" i="21"/>
  <c r="BG30" i="21"/>
  <c r="BF30" i="21"/>
  <c r="BE30" i="21"/>
  <c r="BD30" i="21"/>
  <c r="BC30" i="21"/>
  <c r="BB30" i="21"/>
  <c r="BA30" i="21"/>
  <c r="AZ30" i="21"/>
  <c r="AY30" i="21"/>
  <c r="AX30" i="21"/>
  <c r="AW30" i="21"/>
  <c r="AV30" i="21"/>
  <c r="AU30" i="21"/>
  <c r="AT30" i="21"/>
  <c r="AS30" i="21"/>
  <c r="AR30" i="21"/>
  <c r="AQ30" i="21"/>
  <c r="AP30" i="21"/>
  <c r="AO30" i="21"/>
  <c r="AN30" i="21"/>
  <c r="AM30" i="21"/>
  <c r="AL30" i="21"/>
  <c r="AK30" i="21"/>
  <c r="AJ30" i="21"/>
  <c r="AI30" i="21"/>
  <c r="AH30" i="21"/>
  <c r="AG30" i="21"/>
  <c r="AF30" i="21"/>
  <c r="AE30" i="21"/>
  <c r="AD30" i="21"/>
  <c r="AC30" i="21"/>
  <c r="AB30" i="21"/>
  <c r="AA30" i="21"/>
  <c r="Z30" i="21"/>
  <c r="Y30" i="21"/>
  <c r="X30" i="21"/>
  <c r="W30" i="21"/>
  <c r="V30" i="21"/>
  <c r="U30" i="21"/>
  <c r="T30" i="21"/>
  <c r="S30" i="21"/>
  <c r="R30" i="21"/>
  <c r="Q30" i="21"/>
  <c r="P30" i="21"/>
  <c r="O30" i="21"/>
  <c r="N30" i="21"/>
  <c r="M30" i="21"/>
  <c r="L30" i="21"/>
  <c r="K30" i="21"/>
  <c r="J30" i="21"/>
  <c r="I30" i="21"/>
  <c r="H30" i="21"/>
  <c r="G30" i="21"/>
  <c r="F30" i="21"/>
  <c r="E30" i="21"/>
  <c r="D30" i="21"/>
  <c r="BZ21" i="21"/>
  <c r="BY21" i="21"/>
  <c r="BX21" i="21"/>
  <c r="BW21" i="21"/>
  <c r="BV21" i="21"/>
  <c r="BU21" i="21"/>
  <c r="BT21" i="21"/>
  <c r="BS21" i="21"/>
  <c r="BR21" i="21"/>
  <c r="BQ21" i="21"/>
  <c r="BP21" i="21"/>
  <c r="BO21" i="21"/>
  <c r="BN21" i="21"/>
  <c r="BM21" i="21"/>
  <c r="BL21" i="21"/>
  <c r="BK21" i="21"/>
  <c r="BJ21" i="21"/>
  <c r="BI21" i="21"/>
  <c r="BH21" i="21"/>
  <c r="BG21" i="21"/>
  <c r="BF21" i="21"/>
  <c r="BE21" i="21"/>
  <c r="BD21" i="21"/>
  <c r="BC21" i="21"/>
  <c r="BB21" i="21"/>
  <c r="BA21" i="21"/>
  <c r="AZ21" i="21"/>
  <c r="AY21" i="21"/>
  <c r="AX21" i="21"/>
  <c r="AW21" i="21"/>
  <c r="AV21" i="21"/>
  <c r="AU21" i="21"/>
  <c r="AT21" i="21"/>
  <c r="AS21" i="21"/>
  <c r="AR21" i="21"/>
  <c r="AQ21" i="21"/>
  <c r="AP21" i="21"/>
  <c r="AO21" i="21"/>
  <c r="AN21" i="21"/>
  <c r="AM21" i="21"/>
  <c r="AL21" i="21"/>
  <c r="AK21" i="21"/>
  <c r="AJ21" i="21"/>
  <c r="AI21" i="21"/>
  <c r="AH21" i="21"/>
  <c r="AG21" i="21"/>
  <c r="AF21" i="21"/>
  <c r="AE21" i="21"/>
  <c r="AD21" i="21"/>
  <c r="AC21" i="21"/>
  <c r="AB21" i="21"/>
  <c r="AA21" i="21"/>
  <c r="Z21" i="21"/>
  <c r="Y21" i="21"/>
  <c r="X21" i="21"/>
  <c r="W21" i="21"/>
  <c r="V21" i="21"/>
  <c r="U21" i="21"/>
  <c r="T21" i="21"/>
  <c r="S21" i="21"/>
  <c r="R21" i="21"/>
  <c r="Q21" i="21"/>
  <c r="P21" i="21"/>
  <c r="O21" i="21"/>
  <c r="N21" i="21"/>
  <c r="M21" i="21"/>
  <c r="L21" i="21"/>
  <c r="K21" i="21"/>
  <c r="J21" i="21"/>
  <c r="I21" i="21"/>
  <c r="H21" i="21"/>
  <c r="G21" i="21"/>
  <c r="F21" i="21"/>
  <c r="E21" i="21"/>
  <c r="D21" i="21"/>
  <c r="BZ15" i="21"/>
  <c r="BY15" i="21"/>
  <c r="BX15" i="21"/>
  <c r="BW15" i="21"/>
  <c r="BV15" i="21"/>
  <c r="BU15" i="21"/>
  <c r="BT15" i="21"/>
  <c r="BS15" i="21"/>
  <c r="BR15" i="21"/>
  <c r="BQ15" i="21"/>
  <c r="BP15" i="21"/>
  <c r="BO15" i="21"/>
  <c r="BN15" i="21"/>
  <c r="BM15" i="21"/>
  <c r="BL15" i="21"/>
  <c r="BK15" i="21"/>
  <c r="BJ15" i="21"/>
  <c r="BI15" i="21"/>
  <c r="BH15" i="21"/>
  <c r="BG15" i="21"/>
  <c r="BF15" i="21"/>
  <c r="BE15" i="21"/>
  <c r="BD15" i="21"/>
  <c r="BC15" i="21"/>
  <c r="BB15" i="21"/>
  <c r="BA15" i="21"/>
  <c r="AZ15" i="21"/>
  <c r="AY15" i="21"/>
  <c r="AX15" i="21"/>
  <c r="AW15" i="21"/>
  <c r="AV15" i="21"/>
  <c r="AU15" i="21"/>
  <c r="AT15" i="21"/>
  <c r="AS15" i="21"/>
  <c r="AR15" i="21"/>
  <c r="AQ15" i="21"/>
  <c r="AP15" i="21"/>
  <c r="AO15" i="21"/>
  <c r="AN15" i="21"/>
  <c r="AM15" i="21"/>
  <c r="AL15" i="21"/>
  <c r="AK15" i="21"/>
  <c r="AJ15" i="21"/>
  <c r="AI15" i="21"/>
  <c r="AH15" i="21"/>
  <c r="AG15" i="21"/>
  <c r="AF15" i="21"/>
  <c r="AE15" i="21"/>
  <c r="AD15" i="21"/>
  <c r="AC15" i="21"/>
  <c r="AB15" i="21"/>
  <c r="AA15" i="21"/>
  <c r="Z15" i="21"/>
  <c r="Y15" i="21"/>
  <c r="X15" i="21"/>
  <c r="W15" i="21"/>
  <c r="V15" i="21"/>
  <c r="U15" i="21"/>
  <c r="T15" i="21"/>
  <c r="S15" i="21"/>
  <c r="R15" i="21"/>
  <c r="Q15" i="21"/>
  <c r="P15" i="21"/>
  <c r="O15" i="21"/>
  <c r="N15" i="21"/>
  <c r="M15" i="21"/>
  <c r="L15" i="21"/>
  <c r="K15" i="21"/>
  <c r="J15" i="21"/>
  <c r="I15" i="21"/>
  <c r="H15" i="21"/>
  <c r="G15" i="21"/>
  <c r="F15" i="21"/>
  <c r="E15" i="21"/>
  <c r="D15" i="21"/>
  <c r="BZ11" i="21"/>
  <c r="BY11" i="21"/>
  <c r="BX11" i="21"/>
  <c r="BW11" i="21"/>
  <c r="BV11" i="21"/>
  <c r="BU11" i="21"/>
  <c r="BT11" i="21"/>
  <c r="BS11" i="21"/>
  <c r="BR11" i="21"/>
  <c r="BQ11" i="21"/>
  <c r="BP11" i="21"/>
  <c r="BO11" i="21"/>
  <c r="BN11" i="21"/>
  <c r="BM11" i="21"/>
  <c r="BL11" i="21"/>
  <c r="BK11" i="21"/>
  <c r="BJ11" i="21"/>
  <c r="BI11" i="21"/>
  <c r="BH11" i="21"/>
  <c r="BG11" i="21"/>
  <c r="BF11" i="21"/>
  <c r="BE11" i="21"/>
  <c r="BD11" i="21"/>
  <c r="BC11" i="21"/>
  <c r="BB11" i="21"/>
  <c r="BA11" i="21"/>
  <c r="AZ11" i="21"/>
  <c r="AY11" i="21"/>
  <c r="AX11" i="21"/>
  <c r="AW11" i="21"/>
  <c r="AV11" i="21"/>
  <c r="AU11" i="21"/>
  <c r="AT11" i="21"/>
  <c r="AS11" i="21"/>
  <c r="AR11" i="21"/>
  <c r="AQ11" i="21"/>
  <c r="AP11" i="21"/>
  <c r="AO11" i="21"/>
  <c r="AN11" i="21"/>
  <c r="AM11" i="21"/>
  <c r="AL11" i="21"/>
  <c r="AK11" i="21"/>
  <c r="AJ11" i="21"/>
  <c r="AI11" i="21"/>
  <c r="AH11" i="21"/>
  <c r="AG11" i="21"/>
  <c r="AF11" i="21"/>
  <c r="AE11" i="21"/>
  <c r="AD11" i="21"/>
  <c r="AC11" i="21"/>
  <c r="AB11" i="21"/>
  <c r="AA11" i="21"/>
  <c r="Z11" i="21"/>
  <c r="Y11" i="21"/>
  <c r="X11" i="21"/>
  <c r="W11" i="21"/>
  <c r="V11" i="21"/>
  <c r="U11" i="21"/>
  <c r="T11" i="21"/>
  <c r="S11" i="21"/>
  <c r="R11" i="21"/>
  <c r="Q11" i="21"/>
  <c r="P11" i="21"/>
  <c r="O11" i="21"/>
  <c r="N11" i="21"/>
  <c r="M11" i="21"/>
  <c r="L11" i="21"/>
  <c r="K11" i="21"/>
  <c r="J11" i="21"/>
  <c r="I11" i="21"/>
  <c r="H11" i="21"/>
  <c r="G11" i="21"/>
  <c r="F11" i="21"/>
  <c r="E11" i="21"/>
  <c r="D11" i="21"/>
  <c r="L5" i="21"/>
  <c r="C4" i="21"/>
  <c r="A1" i="21"/>
  <c r="BX42" i="20"/>
  <c r="BW42" i="20"/>
  <c r="BV42" i="20"/>
  <c r="BU42" i="20"/>
  <c r="BT42" i="20"/>
  <c r="BS42" i="20"/>
  <c r="BR42" i="20"/>
  <c r="BQ42" i="20"/>
  <c r="BP42" i="20"/>
  <c r="BO42" i="20"/>
  <c r="BN42" i="20"/>
  <c r="BM42" i="20"/>
  <c r="BL42" i="20"/>
  <c r="BK42" i="20"/>
  <c r="BJ42" i="20"/>
  <c r="BI42" i="20"/>
  <c r="BH42" i="20"/>
  <c r="BG42" i="20"/>
  <c r="BF42" i="20"/>
  <c r="BE42" i="20"/>
  <c r="BD42" i="20"/>
  <c r="BC42" i="20"/>
  <c r="BB42" i="20"/>
  <c r="BA42" i="20"/>
  <c r="AZ42" i="20"/>
  <c r="AY42" i="20"/>
  <c r="AX42" i="20"/>
  <c r="AW42" i="20"/>
  <c r="AV42" i="20"/>
  <c r="AU42" i="20"/>
  <c r="AT42" i="20"/>
  <c r="AS42" i="20"/>
  <c r="AR42" i="20"/>
  <c r="AQ42" i="20"/>
  <c r="AP42" i="20"/>
  <c r="AO42" i="20"/>
  <c r="AN42" i="20"/>
  <c r="AM42" i="20"/>
  <c r="AL42" i="20"/>
  <c r="AK42" i="20"/>
  <c r="AJ42" i="20"/>
  <c r="AI42" i="20"/>
  <c r="AH42" i="20"/>
  <c r="AG42" i="20"/>
  <c r="AF42" i="20"/>
  <c r="AE42" i="20"/>
  <c r="AD42" i="20"/>
  <c r="AC42" i="20"/>
  <c r="AB42" i="20"/>
  <c r="AA42" i="20"/>
  <c r="Z42" i="20"/>
  <c r="Y42" i="20"/>
  <c r="X42" i="20"/>
  <c r="W42" i="20"/>
  <c r="V42" i="20"/>
  <c r="U42" i="20"/>
  <c r="T42" i="20"/>
  <c r="S42" i="20"/>
  <c r="R42" i="20"/>
  <c r="Q42" i="20"/>
  <c r="P42" i="20"/>
  <c r="O42" i="20"/>
  <c r="N42" i="20"/>
  <c r="M42" i="20"/>
  <c r="L42" i="20"/>
  <c r="K42" i="20"/>
  <c r="J42" i="20"/>
  <c r="I42" i="20"/>
  <c r="H42" i="20"/>
  <c r="G42" i="20"/>
  <c r="F42" i="20"/>
  <c r="E42" i="20"/>
  <c r="D42" i="20"/>
  <c r="BX38" i="20"/>
  <c r="BW38" i="20"/>
  <c r="BV38" i="20"/>
  <c r="BU38" i="20"/>
  <c r="BT38" i="20"/>
  <c r="BS38" i="20"/>
  <c r="BR38" i="20"/>
  <c r="BQ38" i="20"/>
  <c r="BP38" i="20"/>
  <c r="BO38" i="20"/>
  <c r="BN38" i="20"/>
  <c r="BM38" i="20"/>
  <c r="BL38" i="20"/>
  <c r="BK38" i="20"/>
  <c r="BJ38" i="20"/>
  <c r="BI38" i="20"/>
  <c r="BH38" i="20"/>
  <c r="BG38" i="20"/>
  <c r="BF38" i="20"/>
  <c r="BE38" i="20"/>
  <c r="BD38" i="20"/>
  <c r="BC38" i="20"/>
  <c r="BB38" i="20"/>
  <c r="BA38" i="20"/>
  <c r="AZ38" i="20"/>
  <c r="AY38" i="20"/>
  <c r="AX38" i="20"/>
  <c r="AW38" i="20"/>
  <c r="AV38" i="20"/>
  <c r="AU38" i="20"/>
  <c r="AT38" i="20"/>
  <c r="AS38" i="20"/>
  <c r="AR38" i="20"/>
  <c r="AQ38" i="20"/>
  <c r="AP38" i="20"/>
  <c r="AO38" i="20"/>
  <c r="AN38" i="20"/>
  <c r="AM38" i="20"/>
  <c r="AL38" i="20"/>
  <c r="AK38" i="20"/>
  <c r="AJ38" i="20"/>
  <c r="AI38" i="20"/>
  <c r="AH38" i="20"/>
  <c r="AG38" i="20"/>
  <c r="AF38" i="20"/>
  <c r="AE38" i="20"/>
  <c r="AD38" i="20"/>
  <c r="AC38" i="20"/>
  <c r="AB38" i="20"/>
  <c r="AA38" i="20"/>
  <c r="Z38" i="20"/>
  <c r="Y38" i="20"/>
  <c r="X38" i="20"/>
  <c r="W38" i="20"/>
  <c r="V38" i="20"/>
  <c r="U38" i="20"/>
  <c r="T38" i="20"/>
  <c r="S38" i="20"/>
  <c r="R38" i="20"/>
  <c r="Q38" i="20"/>
  <c r="P38" i="20"/>
  <c r="O38" i="20"/>
  <c r="N38" i="20"/>
  <c r="M38" i="20"/>
  <c r="L38" i="20"/>
  <c r="K38" i="20"/>
  <c r="J38" i="20"/>
  <c r="I38" i="20"/>
  <c r="H38" i="20"/>
  <c r="G38" i="20"/>
  <c r="F38" i="20"/>
  <c r="E38" i="20"/>
  <c r="D38" i="20"/>
  <c r="BX34" i="20"/>
  <c r="BW34" i="20"/>
  <c r="BV34" i="20"/>
  <c r="BU34" i="20"/>
  <c r="BT34" i="20"/>
  <c r="BS34" i="20"/>
  <c r="BR34" i="20"/>
  <c r="BQ34" i="20"/>
  <c r="BP34" i="20"/>
  <c r="BO34" i="20"/>
  <c r="BN34" i="20"/>
  <c r="BM34" i="20"/>
  <c r="BL34" i="20"/>
  <c r="BK34" i="20"/>
  <c r="BJ34" i="20"/>
  <c r="BI34" i="20"/>
  <c r="BH34" i="20"/>
  <c r="BG34" i="20"/>
  <c r="BF34" i="20"/>
  <c r="BE34" i="20"/>
  <c r="BD34" i="20"/>
  <c r="BC34" i="20"/>
  <c r="BB34" i="20"/>
  <c r="BA34" i="20"/>
  <c r="AZ34" i="20"/>
  <c r="AY34" i="20"/>
  <c r="AX34" i="20"/>
  <c r="AW34" i="20"/>
  <c r="AV34" i="20"/>
  <c r="AU34" i="20"/>
  <c r="AT34" i="20"/>
  <c r="AS34" i="20"/>
  <c r="AR34" i="20"/>
  <c r="AQ34" i="20"/>
  <c r="AP34" i="20"/>
  <c r="AO34" i="20"/>
  <c r="AN34" i="20"/>
  <c r="AM34" i="20"/>
  <c r="AL34" i="20"/>
  <c r="AK34" i="20"/>
  <c r="AJ34" i="20"/>
  <c r="AI34" i="20"/>
  <c r="AH34" i="20"/>
  <c r="AG34" i="20"/>
  <c r="AF34" i="20"/>
  <c r="AE34" i="20"/>
  <c r="AD34" i="20"/>
  <c r="AC34" i="20"/>
  <c r="AB34" i="20"/>
  <c r="AA34" i="20"/>
  <c r="Z34" i="20"/>
  <c r="Y34" i="20"/>
  <c r="X34" i="20"/>
  <c r="W34" i="20"/>
  <c r="V34" i="20"/>
  <c r="U34" i="20"/>
  <c r="T34" i="20"/>
  <c r="S34" i="20"/>
  <c r="R34" i="20"/>
  <c r="Q34" i="20"/>
  <c r="P34" i="20"/>
  <c r="O34" i="20"/>
  <c r="N34" i="20"/>
  <c r="M34" i="20"/>
  <c r="L34" i="20"/>
  <c r="K34" i="20"/>
  <c r="J34" i="20"/>
  <c r="I34" i="20"/>
  <c r="H34" i="20"/>
  <c r="G34" i="20"/>
  <c r="F34" i="20"/>
  <c r="E34" i="20"/>
  <c r="D34" i="20"/>
  <c r="BX30" i="20"/>
  <c r="BW30" i="20"/>
  <c r="BV30" i="20"/>
  <c r="BU30" i="20"/>
  <c r="BT30" i="20"/>
  <c r="BS30" i="20"/>
  <c r="BR30" i="20"/>
  <c r="BQ30" i="20"/>
  <c r="BP30" i="20"/>
  <c r="BO30" i="20"/>
  <c r="BN30" i="20"/>
  <c r="BM30" i="20"/>
  <c r="BL30" i="20"/>
  <c r="BK30" i="20"/>
  <c r="BJ30" i="20"/>
  <c r="BI30" i="20"/>
  <c r="BH30" i="20"/>
  <c r="BG30" i="20"/>
  <c r="BF30" i="20"/>
  <c r="BE30" i="20"/>
  <c r="BD30" i="20"/>
  <c r="BC30" i="20"/>
  <c r="BB30" i="20"/>
  <c r="BA30" i="20"/>
  <c r="AZ30" i="20"/>
  <c r="AY30" i="20"/>
  <c r="AX30" i="20"/>
  <c r="AW30" i="20"/>
  <c r="AV30" i="20"/>
  <c r="AU30" i="20"/>
  <c r="AT30" i="20"/>
  <c r="AS30" i="20"/>
  <c r="AR30" i="20"/>
  <c r="AQ30" i="20"/>
  <c r="AP30" i="20"/>
  <c r="AO30" i="20"/>
  <c r="AN30" i="20"/>
  <c r="AM30" i="20"/>
  <c r="AL30" i="20"/>
  <c r="AK30" i="20"/>
  <c r="AJ30" i="20"/>
  <c r="AI30" i="20"/>
  <c r="AH30" i="20"/>
  <c r="AG30" i="20"/>
  <c r="AF30" i="20"/>
  <c r="AE30" i="20"/>
  <c r="AD30" i="20"/>
  <c r="AC30" i="20"/>
  <c r="AB30" i="20"/>
  <c r="AA30" i="20"/>
  <c r="Z30" i="20"/>
  <c r="Y30" i="20"/>
  <c r="X30" i="20"/>
  <c r="W30" i="20"/>
  <c r="V30" i="20"/>
  <c r="U30" i="20"/>
  <c r="T30" i="20"/>
  <c r="S30" i="20"/>
  <c r="R30" i="20"/>
  <c r="Q30" i="20"/>
  <c r="P30" i="20"/>
  <c r="O30" i="20"/>
  <c r="N30" i="20"/>
  <c r="M30" i="20"/>
  <c r="L30" i="20"/>
  <c r="K30" i="20"/>
  <c r="J30" i="20"/>
  <c r="I30" i="20"/>
  <c r="H30" i="20"/>
  <c r="G30" i="20"/>
  <c r="F30" i="20"/>
  <c r="E30" i="20"/>
  <c r="D30" i="20"/>
  <c r="BX21" i="20"/>
  <c r="BW21" i="20"/>
  <c r="BV21" i="20"/>
  <c r="BU21" i="20"/>
  <c r="BT21" i="20"/>
  <c r="BS21" i="20"/>
  <c r="BR21" i="20"/>
  <c r="BQ21" i="20"/>
  <c r="BP21" i="20"/>
  <c r="BO21" i="20"/>
  <c r="BN21" i="20"/>
  <c r="BM21" i="20"/>
  <c r="BL21" i="20"/>
  <c r="BK21" i="20"/>
  <c r="BJ21" i="20"/>
  <c r="BI21" i="20"/>
  <c r="BH21" i="20"/>
  <c r="BG21" i="20"/>
  <c r="BF21" i="20"/>
  <c r="BE21" i="20"/>
  <c r="BD21" i="20"/>
  <c r="BC21" i="20"/>
  <c r="BB21" i="20"/>
  <c r="BA21" i="20"/>
  <c r="AZ21" i="20"/>
  <c r="AY21" i="20"/>
  <c r="AX21" i="20"/>
  <c r="AW21" i="20"/>
  <c r="AV21" i="20"/>
  <c r="AU21" i="20"/>
  <c r="AT21" i="20"/>
  <c r="AS21" i="20"/>
  <c r="AR21" i="20"/>
  <c r="AQ21" i="20"/>
  <c r="AP21" i="20"/>
  <c r="AO21" i="20"/>
  <c r="AN21" i="20"/>
  <c r="AM21" i="20"/>
  <c r="AL21" i="20"/>
  <c r="AK21" i="20"/>
  <c r="AJ21" i="20"/>
  <c r="AI21" i="20"/>
  <c r="AH21" i="20"/>
  <c r="AG21" i="20"/>
  <c r="AF21" i="20"/>
  <c r="AE21" i="20"/>
  <c r="AD21" i="20"/>
  <c r="AC21" i="20"/>
  <c r="AB21" i="20"/>
  <c r="AA21" i="20"/>
  <c r="Z21" i="20"/>
  <c r="Y21" i="20"/>
  <c r="X21" i="20"/>
  <c r="W21" i="20"/>
  <c r="V21" i="20"/>
  <c r="U21" i="20"/>
  <c r="T21" i="20"/>
  <c r="S21" i="20"/>
  <c r="R21" i="20"/>
  <c r="Q21" i="20"/>
  <c r="P21" i="20"/>
  <c r="O21" i="20"/>
  <c r="N21" i="20"/>
  <c r="M21" i="20"/>
  <c r="L21" i="20"/>
  <c r="K21" i="20"/>
  <c r="J21" i="20"/>
  <c r="I21" i="20"/>
  <c r="H21" i="20"/>
  <c r="G21" i="20"/>
  <c r="F21" i="20"/>
  <c r="E21" i="20"/>
  <c r="D21" i="20"/>
  <c r="BZ15" i="20"/>
  <c r="BY15" i="20"/>
  <c r="BX15" i="20"/>
  <c r="BW15" i="20"/>
  <c r="BV15" i="20"/>
  <c r="BU15" i="20"/>
  <c r="BT15" i="20"/>
  <c r="BS15" i="20"/>
  <c r="BR15" i="20"/>
  <c r="BQ15" i="20"/>
  <c r="BP15" i="20"/>
  <c r="BO15" i="20"/>
  <c r="BN15" i="20"/>
  <c r="BM15" i="20"/>
  <c r="BL15" i="20"/>
  <c r="BK15" i="20"/>
  <c r="BJ15" i="20"/>
  <c r="BI15" i="20"/>
  <c r="BH15" i="20"/>
  <c r="BG15" i="20"/>
  <c r="BF15" i="20"/>
  <c r="BE15" i="20"/>
  <c r="BD15" i="20"/>
  <c r="BC15" i="20"/>
  <c r="BB15" i="20"/>
  <c r="BA15" i="20"/>
  <c r="AZ15" i="20"/>
  <c r="AY15" i="20"/>
  <c r="AX15" i="20"/>
  <c r="AW15" i="20"/>
  <c r="AV15" i="20"/>
  <c r="AU15" i="20"/>
  <c r="AT15" i="20"/>
  <c r="AS15" i="20"/>
  <c r="AR15" i="20"/>
  <c r="AQ15" i="20"/>
  <c r="AP15" i="20"/>
  <c r="AO15" i="20"/>
  <c r="AN15" i="20"/>
  <c r="AM15" i="20"/>
  <c r="AL15" i="20"/>
  <c r="AK15" i="20"/>
  <c r="AJ15" i="20"/>
  <c r="AI15" i="20"/>
  <c r="AH15" i="20"/>
  <c r="AG15" i="20"/>
  <c r="AF15" i="20"/>
  <c r="AE15" i="20"/>
  <c r="AD15" i="20"/>
  <c r="AC15" i="20"/>
  <c r="AB15" i="20"/>
  <c r="AA15" i="20"/>
  <c r="Z15" i="20"/>
  <c r="Y15" i="20"/>
  <c r="X15" i="20"/>
  <c r="W15" i="20"/>
  <c r="V15" i="20"/>
  <c r="U15" i="20"/>
  <c r="T15" i="20"/>
  <c r="S15" i="20"/>
  <c r="R15" i="20"/>
  <c r="Q15" i="20"/>
  <c r="P15" i="20"/>
  <c r="O15" i="20"/>
  <c r="N15" i="20"/>
  <c r="M15" i="20"/>
  <c r="L15" i="20"/>
  <c r="K15" i="20"/>
  <c r="J15" i="20"/>
  <c r="I15" i="20"/>
  <c r="H15" i="20"/>
  <c r="G15" i="20"/>
  <c r="F15" i="20"/>
  <c r="E15" i="20"/>
  <c r="D15" i="20"/>
  <c r="BZ11" i="20"/>
  <c r="BY11" i="20"/>
  <c r="BX11" i="20"/>
  <c r="BW11" i="20"/>
  <c r="BV11" i="20"/>
  <c r="BU11" i="20"/>
  <c r="BT11" i="20"/>
  <c r="BS11" i="20"/>
  <c r="BR11" i="20"/>
  <c r="BQ11" i="20"/>
  <c r="BP11" i="20"/>
  <c r="BO11" i="20"/>
  <c r="BN11" i="20"/>
  <c r="BM11" i="20"/>
  <c r="BL11" i="20"/>
  <c r="BK11" i="20"/>
  <c r="BJ11" i="20"/>
  <c r="BI11" i="20"/>
  <c r="BH11" i="20"/>
  <c r="BG11" i="20"/>
  <c r="BF11" i="20"/>
  <c r="BE11" i="20"/>
  <c r="BD11" i="20"/>
  <c r="BC11" i="20"/>
  <c r="BB11" i="20"/>
  <c r="BA11" i="20"/>
  <c r="AZ11" i="20"/>
  <c r="AY11" i="20"/>
  <c r="AX11" i="20"/>
  <c r="AW11" i="20"/>
  <c r="AV11" i="20"/>
  <c r="AU11" i="20"/>
  <c r="AT11" i="20"/>
  <c r="AS11" i="20"/>
  <c r="AR11" i="20"/>
  <c r="AQ11" i="20"/>
  <c r="AP11" i="20"/>
  <c r="AO11" i="20"/>
  <c r="AN11" i="20"/>
  <c r="AM11" i="20"/>
  <c r="AL11" i="20"/>
  <c r="AK11" i="20"/>
  <c r="AJ11" i="20"/>
  <c r="AI11" i="20"/>
  <c r="AH11" i="20"/>
  <c r="AG11" i="20"/>
  <c r="AF11" i="20"/>
  <c r="AE11" i="20"/>
  <c r="AD11" i="20"/>
  <c r="AC11" i="20"/>
  <c r="AB11" i="20"/>
  <c r="AA11" i="20"/>
  <c r="Z11" i="20"/>
  <c r="Y11" i="20"/>
  <c r="X11" i="20"/>
  <c r="W11" i="20"/>
  <c r="V11" i="20"/>
  <c r="U11" i="20"/>
  <c r="T11" i="20"/>
  <c r="S11" i="20"/>
  <c r="R11" i="20"/>
  <c r="Q11" i="20"/>
  <c r="P11" i="20"/>
  <c r="O11" i="20"/>
  <c r="N11" i="20"/>
  <c r="M11" i="20"/>
  <c r="L11" i="20"/>
  <c r="K11" i="20"/>
  <c r="J11" i="20"/>
  <c r="I11" i="20"/>
  <c r="H11" i="20"/>
  <c r="G11" i="20"/>
  <c r="F11" i="20"/>
  <c r="E11" i="20"/>
  <c r="D11" i="20"/>
  <c r="L5" i="20"/>
  <c r="C4" i="20"/>
  <c r="A1" i="20"/>
  <c r="BZ41" i="19"/>
  <c r="BY41" i="19"/>
  <c r="BX41" i="19"/>
  <c r="BW41" i="19"/>
  <c r="BV41" i="19"/>
  <c r="BU41" i="19"/>
  <c r="BT41" i="19"/>
  <c r="BS41" i="19"/>
  <c r="BR41" i="19"/>
  <c r="BQ41" i="19"/>
  <c r="BP41" i="19"/>
  <c r="BO41" i="19"/>
  <c r="BN41" i="19"/>
  <c r="BM41" i="19"/>
  <c r="BL41" i="19"/>
  <c r="BK41" i="19"/>
  <c r="BJ41" i="19"/>
  <c r="BI41" i="19"/>
  <c r="BH41" i="19"/>
  <c r="BG41" i="19"/>
  <c r="BF41" i="19"/>
  <c r="BE41" i="19"/>
  <c r="BD41" i="19"/>
  <c r="BC41" i="19"/>
  <c r="BB41" i="19"/>
  <c r="BA41" i="19"/>
  <c r="AZ41" i="19"/>
  <c r="AY41" i="19"/>
  <c r="AX41" i="19"/>
  <c r="AW41" i="19"/>
  <c r="AV41" i="19"/>
  <c r="AU41" i="19"/>
  <c r="AT41" i="19"/>
  <c r="AS41" i="19"/>
  <c r="AR41" i="19"/>
  <c r="AQ41" i="19"/>
  <c r="AP41" i="19"/>
  <c r="AO41" i="19"/>
  <c r="AN41" i="19"/>
  <c r="AM41" i="19"/>
  <c r="AL41" i="19"/>
  <c r="AK41" i="19"/>
  <c r="AJ41" i="19"/>
  <c r="AI41" i="19"/>
  <c r="AH41" i="19"/>
  <c r="AG41" i="19"/>
  <c r="AF41" i="19"/>
  <c r="AE41" i="19"/>
  <c r="AD41" i="19"/>
  <c r="AC41" i="19"/>
  <c r="AB41" i="19"/>
  <c r="AA41" i="19"/>
  <c r="Z41" i="19"/>
  <c r="Y41" i="19"/>
  <c r="X41" i="19"/>
  <c r="W41" i="19"/>
  <c r="V41" i="19"/>
  <c r="U41" i="19"/>
  <c r="T41" i="19"/>
  <c r="S41" i="19"/>
  <c r="R41" i="19"/>
  <c r="Q41" i="19"/>
  <c r="P41" i="19"/>
  <c r="O41" i="19"/>
  <c r="N41" i="19"/>
  <c r="M41" i="19"/>
  <c r="L41" i="19"/>
  <c r="K41" i="19"/>
  <c r="J41" i="19"/>
  <c r="I41" i="19"/>
  <c r="H41" i="19"/>
  <c r="G41" i="19"/>
  <c r="F41" i="19"/>
  <c r="E41" i="19"/>
  <c r="D41" i="19"/>
  <c r="BX37" i="19"/>
  <c r="BW37" i="19"/>
  <c r="BV37" i="19"/>
  <c r="BU37" i="19"/>
  <c r="BT37" i="19"/>
  <c r="BS37" i="19"/>
  <c r="BR37" i="19"/>
  <c r="BQ37" i="19"/>
  <c r="BP37" i="19"/>
  <c r="BO37" i="19"/>
  <c r="BN37" i="19"/>
  <c r="BM37" i="19"/>
  <c r="BL37" i="19"/>
  <c r="BK37" i="19"/>
  <c r="BJ37" i="19"/>
  <c r="BI37" i="19"/>
  <c r="BH37" i="19"/>
  <c r="BG37" i="19"/>
  <c r="BF37" i="19"/>
  <c r="BE37" i="19"/>
  <c r="BD37" i="19"/>
  <c r="BC37" i="19"/>
  <c r="BB37" i="19"/>
  <c r="BA37" i="19"/>
  <c r="AZ37" i="19"/>
  <c r="AY37" i="19"/>
  <c r="AX37" i="19"/>
  <c r="AW37" i="19"/>
  <c r="AV37" i="19"/>
  <c r="AU37" i="19"/>
  <c r="AT37" i="19"/>
  <c r="AS37" i="19"/>
  <c r="AR37" i="19"/>
  <c r="AQ37" i="19"/>
  <c r="AP37" i="19"/>
  <c r="AO37" i="19"/>
  <c r="AN37" i="19"/>
  <c r="AM37" i="19"/>
  <c r="AL37" i="19"/>
  <c r="AK37" i="19"/>
  <c r="AJ37" i="19"/>
  <c r="AI37" i="19"/>
  <c r="AH37" i="19"/>
  <c r="AG37" i="19"/>
  <c r="AF37" i="19"/>
  <c r="AE37" i="19"/>
  <c r="AD37" i="19"/>
  <c r="AC37" i="19"/>
  <c r="AB37" i="19"/>
  <c r="AA37" i="19"/>
  <c r="Z37" i="19"/>
  <c r="Y37" i="19"/>
  <c r="X37" i="19"/>
  <c r="W37" i="19"/>
  <c r="V37" i="19"/>
  <c r="U37" i="19"/>
  <c r="T37" i="19"/>
  <c r="S37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F37" i="19"/>
  <c r="E37" i="19"/>
  <c r="D37" i="19"/>
  <c r="BZ33" i="19"/>
  <c r="BY33" i="19"/>
  <c r="BX33" i="19"/>
  <c r="BW33" i="19"/>
  <c r="BV33" i="19"/>
  <c r="BU33" i="19"/>
  <c r="BT33" i="19"/>
  <c r="BS33" i="19"/>
  <c r="BR33" i="19"/>
  <c r="BQ33" i="19"/>
  <c r="BP33" i="19"/>
  <c r="BO33" i="19"/>
  <c r="BN33" i="19"/>
  <c r="BM33" i="19"/>
  <c r="BL33" i="19"/>
  <c r="BK33" i="19"/>
  <c r="BJ33" i="19"/>
  <c r="BI33" i="19"/>
  <c r="BH33" i="19"/>
  <c r="BG33" i="19"/>
  <c r="BF33" i="19"/>
  <c r="BE33" i="19"/>
  <c r="BD33" i="19"/>
  <c r="BC33" i="19"/>
  <c r="BB33" i="19"/>
  <c r="BA33" i="19"/>
  <c r="AZ33" i="19"/>
  <c r="AY33" i="19"/>
  <c r="AX33" i="19"/>
  <c r="AW33" i="19"/>
  <c r="AV33" i="19"/>
  <c r="AU33" i="19"/>
  <c r="AT33" i="19"/>
  <c r="AS33" i="19"/>
  <c r="AR33" i="19"/>
  <c r="AQ33" i="19"/>
  <c r="AP33" i="19"/>
  <c r="AO33" i="19"/>
  <c r="AN33" i="19"/>
  <c r="AM33" i="19"/>
  <c r="AL33" i="19"/>
  <c r="AK33" i="19"/>
  <c r="AJ33" i="19"/>
  <c r="AI33" i="19"/>
  <c r="AH33" i="19"/>
  <c r="AG33" i="19"/>
  <c r="AF33" i="19"/>
  <c r="AE33" i="19"/>
  <c r="AD33" i="19"/>
  <c r="AC33" i="19"/>
  <c r="AB33" i="19"/>
  <c r="AA33" i="19"/>
  <c r="Z33" i="19"/>
  <c r="Y33" i="19"/>
  <c r="X33" i="19"/>
  <c r="W33" i="19"/>
  <c r="V33" i="19"/>
  <c r="U33" i="19"/>
  <c r="T33" i="19"/>
  <c r="S33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F33" i="19"/>
  <c r="E33" i="19"/>
  <c r="D33" i="19"/>
  <c r="BZ29" i="19"/>
  <c r="BY29" i="19"/>
  <c r="BX29" i="19"/>
  <c r="BW29" i="19"/>
  <c r="BV29" i="19"/>
  <c r="BU29" i="19"/>
  <c r="BT29" i="19"/>
  <c r="BS29" i="19"/>
  <c r="BR29" i="19"/>
  <c r="BQ29" i="19"/>
  <c r="BP29" i="19"/>
  <c r="BO29" i="19"/>
  <c r="BN29" i="19"/>
  <c r="BM29" i="19"/>
  <c r="BL29" i="19"/>
  <c r="BK29" i="19"/>
  <c r="BJ29" i="19"/>
  <c r="BI29" i="19"/>
  <c r="BH29" i="19"/>
  <c r="BG29" i="19"/>
  <c r="BF29" i="19"/>
  <c r="BE29" i="19"/>
  <c r="BD29" i="19"/>
  <c r="BC29" i="19"/>
  <c r="BB29" i="19"/>
  <c r="BA29" i="19"/>
  <c r="AZ29" i="19"/>
  <c r="AY29" i="19"/>
  <c r="AX29" i="19"/>
  <c r="AW29" i="19"/>
  <c r="AV29" i="19"/>
  <c r="AU29" i="19"/>
  <c r="AT29" i="19"/>
  <c r="AS29" i="19"/>
  <c r="AR29" i="19"/>
  <c r="AQ29" i="19"/>
  <c r="AP29" i="19"/>
  <c r="AO29" i="19"/>
  <c r="AN29" i="19"/>
  <c r="AM29" i="19"/>
  <c r="AL29" i="19"/>
  <c r="AK29" i="19"/>
  <c r="AJ29" i="19"/>
  <c r="AI29" i="19"/>
  <c r="AH29" i="19"/>
  <c r="AG29" i="19"/>
  <c r="AF29" i="19"/>
  <c r="AE29" i="19"/>
  <c r="AD29" i="19"/>
  <c r="AC29" i="19"/>
  <c r="AB29" i="19"/>
  <c r="AA29" i="19"/>
  <c r="Z29" i="19"/>
  <c r="Y29" i="19"/>
  <c r="X29" i="19"/>
  <c r="W29" i="19"/>
  <c r="V29" i="19"/>
  <c r="U29" i="19"/>
  <c r="T29" i="19"/>
  <c r="S29" i="19"/>
  <c r="R29" i="19"/>
  <c r="Q29" i="19"/>
  <c r="P29" i="19"/>
  <c r="O29" i="19"/>
  <c r="N29" i="19"/>
  <c r="M29" i="19"/>
  <c r="L29" i="19"/>
  <c r="K29" i="19"/>
  <c r="J29" i="19"/>
  <c r="I29" i="19"/>
  <c r="H29" i="19"/>
  <c r="G29" i="19"/>
  <c r="F29" i="19"/>
  <c r="E29" i="19"/>
  <c r="D29" i="19"/>
  <c r="BZ20" i="19"/>
  <c r="BZ37" i="19" s="1"/>
  <c r="BY20" i="19"/>
  <c r="BY37" i="19" s="1"/>
  <c r="BX20" i="19"/>
  <c r="BW20" i="19"/>
  <c r="BV20" i="19"/>
  <c r="BU20" i="19"/>
  <c r="BT20" i="19"/>
  <c r="BS20" i="19"/>
  <c r="BR20" i="19"/>
  <c r="BQ20" i="19"/>
  <c r="BP20" i="19"/>
  <c r="BO20" i="19"/>
  <c r="BN20" i="19"/>
  <c r="BM20" i="19"/>
  <c r="BL20" i="19"/>
  <c r="BK20" i="19"/>
  <c r="BJ20" i="19"/>
  <c r="BI20" i="19"/>
  <c r="BH20" i="19"/>
  <c r="BG20" i="19"/>
  <c r="BF20" i="19"/>
  <c r="BE20" i="19"/>
  <c r="BD20" i="19"/>
  <c r="BC20" i="19"/>
  <c r="BB20" i="19"/>
  <c r="BA20" i="19"/>
  <c r="AZ20" i="19"/>
  <c r="AY20" i="19"/>
  <c r="AX20" i="19"/>
  <c r="AW20" i="19"/>
  <c r="AV20" i="19"/>
  <c r="AU20" i="19"/>
  <c r="AT20" i="19"/>
  <c r="AS20" i="19"/>
  <c r="AR20" i="19"/>
  <c r="AQ20" i="19"/>
  <c r="AP20" i="19"/>
  <c r="AO20" i="19"/>
  <c r="AN20" i="19"/>
  <c r="AM20" i="19"/>
  <c r="AL20" i="19"/>
  <c r="AK20" i="19"/>
  <c r="AJ20" i="19"/>
  <c r="AI20" i="19"/>
  <c r="AH20" i="19"/>
  <c r="AG20" i="19"/>
  <c r="AF20" i="19"/>
  <c r="AE20" i="19"/>
  <c r="AD20" i="19"/>
  <c r="AC20" i="19"/>
  <c r="AB20" i="19"/>
  <c r="AA20" i="19"/>
  <c r="Z20" i="19"/>
  <c r="Y20" i="19"/>
  <c r="X20" i="19"/>
  <c r="W20" i="19"/>
  <c r="V20" i="19"/>
  <c r="U20" i="19"/>
  <c r="T20" i="19"/>
  <c r="S20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F20" i="19"/>
  <c r="E20" i="19"/>
  <c r="D20" i="19"/>
  <c r="BZ14" i="19"/>
  <c r="BY14" i="19"/>
  <c r="BX14" i="19"/>
  <c r="BW14" i="19"/>
  <c r="BV14" i="19"/>
  <c r="BU14" i="19"/>
  <c r="BT14" i="19"/>
  <c r="BS14" i="19"/>
  <c r="BR14" i="19"/>
  <c r="BQ14" i="19"/>
  <c r="BP14" i="19"/>
  <c r="BO14" i="19"/>
  <c r="BN14" i="19"/>
  <c r="BM14" i="19"/>
  <c r="BL14" i="19"/>
  <c r="BK14" i="19"/>
  <c r="BJ14" i="19"/>
  <c r="BI14" i="19"/>
  <c r="BH14" i="19"/>
  <c r="BG14" i="19"/>
  <c r="BF14" i="19"/>
  <c r="BE14" i="19"/>
  <c r="BD14" i="19"/>
  <c r="BC14" i="19"/>
  <c r="BB14" i="19"/>
  <c r="BA14" i="19"/>
  <c r="AZ14" i="19"/>
  <c r="AY14" i="19"/>
  <c r="AX14" i="19"/>
  <c r="AW14" i="19"/>
  <c r="AV14" i="19"/>
  <c r="AU14" i="19"/>
  <c r="AT14" i="19"/>
  <c r="AS14" i="19"/>
  <c r="AR14" i="19"/>
  <c r="AQ14" i="19"/>
  <c r="AP14" i="19"/>
  <c r="AO14" i="19"/>
  <c r="AN14" i="19"/>
  <c r="AM14" i="19"/>
  <c r="AL14" i="19"/>
  <c r="AK14" i="19"/>
  <c r="AJ14" i="19"/>
  <c r="AI14" i="19"/>
  <c r="AH14" i="19"/>
  <c r="AG14" i="19"/>
  <c r="AF14" i="19"/>
  <c r="AE14" i="19"/>
  <c r="AD14" i="19"/>
  <c r="AC14" i="19"/>
  <c r="AB14" i="19"/>
  <c r="AA14" i="19"/>
  <c r="Z14" i="19"/>
  <c r="Y14" i="19"/>
  <c r="X14" i="19"/>
  <c r="W14" i="19"/>
  <c r="V14" i="19"/>
  <c r="U14" i="19"/>
  <c r="T14" i="19"/>
  <c r="S14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F14" i="19"/>
  <c r="E14" i="19"/>
  <c r="D14" i="19"/>
  <c r="BZ10" i="19"/>
  <c r="BY10" i="19"/>
  <c r="BX10" i="19"/>
  <c r="BW10" i="19"/>
  <c r="BV10" i="19"/>
  <c r="BU10" i="19"/>
  <c r="BT10" i="19"/>
  <c r="BS10" i="19"/>
  <c r="BR10" i="19"/>
  <c r="BQ10" i="19"/>
  <c r="BP10" i="19"/>
  <c r="BO10" i="19"/>
  <c r="BN10" i="19"/>
  <c r="BM10" i="19"/>
  <c r="BL10" i="19"/>
  <c r="BK10" i="19"/>
  <c r="BJ10" i="19"/>
  <c r="BI10" i="19"/>
  <c r="BH10" i="19"/>
  <c r="BG10" i="19"/>
  <c r="BF10" i="19"/>
  <c r="BE10" i="19"/>
  <c r="BD10" i="19"/>
  <c r="BC10" i="19"/>
  <c r="BB10" i="19"/>
  <c r="BA10" i="19"/>
  <c r="AZ10" i="19"/>
  <c r="AY10" i="19"/>
  <c r="AX10" i="19"/>
  <c r="AW10" i="19"/>
  <c r="AV10" i="19"/>
  <c r="AU10" i="19"/>
  <c r="AT10" i="19"/>
  <c r="AS10" i="19"/>
  <c r="AR10" i="19"/>
  <c r="AQ10" i="19"/>
  <c r="AP10" i="19"/>
  <c r="AO10" i="19"/>
  <c r="AN10" i="19"/>
  <c r="AM10" i="19"/>
  <c r="AL10" i="19"/>
  <c r="AK10" i="19"/>
  <c r="AJ10" i="19"/>
  <c r="AI10" i="19"/>
  <c r="AH10" i="19"/>
  <c r="AG10" i="19"/>
  <c r="AF10" i="19"/>
  <c r="AE10" i="19"/>
  <c r="AD10" i="19"/>
  <c r="AC10" i="19"/>
  <c r="AB10" i="19"/>
  <c r="AA10" i="19"/>
  <c r="Z10" i="19"/>
  <c r="Y10" i="19"/>
  <c r="X10" i="19"/>
  <c r="W10" i="19"/>
  <c r="V10" i="19"/>
  <c r="U10" i="19"/>
  <c r="T10" i="19"/>
  <c r="S10" i="19"/>
  <c r="R10" i="19"/>
  <c r="Q10" i="19"/>
  <c r="P10" i="19"/>
  <c r="O10" i="19"/>
  <c r="N10" i="19"/>
  <c r="M10" i="19"/>
  <c r="L10" i="19"/>
  <c r="K10" i="19"/>
  <c r="J10" i="19"/>
  <c r="I10" i="19"/>
  <c r="H10" i="19"/>
  <c r="G10" i="19"/>
  <c r="F10" i="19"/>
  <c r="E10" i="19"/>
  <c r="D10" i="19"/>
  <c r="L5" i="19"/>
  <c r="C4" i="19"/>
  <c r="A1" i="19"/>
  <c r="BZ42" i="18"/>
  <c r="BY42" i="18"/>
  <c r="BX42" i="18"/>
  <c r="BW42" i="18"/>
  <c r="BV42" i="18"/>
  <c r="BU42" i="18"/>
  <c r="BT42" i="18"/>
  <c r="BS42" i="18"/>
  <c r="BR42" i="18"/>
  <c r="BQ42" i="18"/>
  <c r="BP42" i="18"/>
  <c r="BO42" i="18"/>
  <c r="BN42" i="18"/>
  <c r="BM42" i="18"/>
  <c r="BL42" i="18"/>
  <c r="BK42" i="18"/>
  <c r="BJ42" i="18"/>
  <c r="BI42" i="18"/>
  <c r="BH42" i="18"/>
  <c r="BG42" i="18"/>
  <c r="BF42" i="18"/>
  <c r="BE42" i="18"/>
  <c r="BD42" i="18"/>
  <c r="BC42" i="18"/>
  <c r="BB42" i="18"/>
  <c r="BA42" i="18"/>
  <c r="AZ42" i="18"/>
  <c r="AY42" i="18"/>
  <c r="AX42" i="18"/>
  <c r="AW42" i="18"/>
  <c r="AV42" i="18"/>
  <c r="AU42" i="18"/>
  <c r="AT42" i="18"/>
  <c r="AS42" i="18"/>
  <c r="AR42" i="18"/>
  <c r="AQ42" i="18"/>
  <c r="AP42" i="18"/>
  <c r="AO42" i="18"/>
  <c r="AN42" i="18"/>
  <c r="AM42" i="18"/>
  <c r="AL42" i="18"/>
  <c r="AK42" i="18"/>
  <c r="AJ42" i="18"/>
  <c r="AI42" i="18"/>
  <c r="AH42" i="18"/>
  <c r="AG42" i="18"/>
  <c r="AF42" i="18"/>
  <c r="AE42" i="18"/>
  <c r="AD42" i="18"/>
  <c r="AC42" i="18"/>
  <c r="AB42" i="18"/>
  <c r="AA42" i="18"/>
  <c r="Z42" i="18"/>
  <c r="Y42" i="18"/>
  <c r="X42" i="18"/>
  <c r="W42" i="18"/>
  <c r="V42" i="18"/>
  <c r="U42" i="18"/>
  <c r="T42" i="18"/>
  <c r="S42" i="18"/>
  <c r="R42" i="18"/>
  <c r="Q42" i="18"/>
  <c r="P42" i="18"/>
  <c r="O42" i="18"/>
  <c r="N42" i="18"/>
  <c r="M42" i="18"/>
  <c r="L42" i="18"/>
  <c r="K42" i="18"/>
  <c r="J42" i="18"/>
  <c r="I42" i="18"/>
  <c r="H42" i="18"/>
  <c r="G42" i="18"/>
  <c r="F42" i="18"/>
  <c r="E42" i="18"/>
  <c r="D42" i="18"/>
  <c r="BZ38" i="18"/>
  <c r="BX38" i="18"/>
  <c r="BW38" i="18"/>
  <c r="BV38" i="18"/>
  <c r="BU38" i="18"/>
  <c r="BT38" i="18"/>
  <c r="BS38" i="18"/>
  <c r="BR38" i="18"/>
  <c r="BQ38" i="18"/>
  <c r="BP38" i="18"/>
  <c r="BO38" i="18"/>
  <c r="BN38" i="18"/>
  <c r="BM38" i="18"/>
  <c r="BL38" i="18"/>
  <c r="BK38" i="18"/>
  <c r="BJ38" i="18"/>
  <c r="BI38" i="18"/>
  <c r="BH38" i="18"/>
  <c r="BG38" i="18"/>
  <c r="BF38" i="18"/>
  <c r="BE38" i="18"/>
  <c r="BD38" i="18"/>
  <c r="BC38" i="18"/>
  <c r="BB38" i="18"/>
  <c r="BA38" i="18"/>
  <c r="AZ38" i="18"/>
  <c r="AY38" i="18"/>
  <c r="AX38" i="18"/>
  <c r="AW38" i="18"/>
  <c r="AV38" i="18"/>
  <c r="AU38" i="18"/>
  <c r="AT38" i="18"/>
  <c r="AS38" i="18"/>
  <c r="AR38" i="18"/>
  <c r="AQ38" i="18"/>
  <c r="AP38" i="18"/>
  <c r="AO38" i="18"/>
  <c r="AN38" i="18"/>
  <c r="AM38" i="18"/>
  <c r="AL38" i="18"/>
  <c r="AK38" i="18"/>
  <c r="AJ38" i="18"/>
  <c r="AI38" i="18"/>
  <c r="AH38" i="18"/>
  <c r="AG38" i="18"/>
  <c r="AF38" i="18"/>
  <c r="AE38" i="18"/>
  <c r="AD38" i="18"/>
  <c r="AC38" i="18"/>
  <c r="AB38" i="18"/>
  <c r="AA38" i="18"/>
  <c r="Z38" i="18"/>
  <c r="Y38" i="18"/>
  <c r="X38" i="18"/>
  <c r="W38" i="18"/>
  <c r="V38" i="18"/>
  <c r="U38" i="18"/>
  <c r="T38" i="18"/>
  <c r="S38" i="18"/>
  <c r="R38" i="18"/>
  <c r="Q38" i="18"/>
  <c r="P38" i="18"/>
  <c r="O38" i="18"/>
  <c r="N38" i="18"/>
  <c r="M38" i="18"/>
  <c r="L38" i="18"/>
  <c r="K38" i="18"/>
  <c r="J38" i="18"/>
  <c r="I38" i="18"/>
  <c r="H38" i="18"/>
  <c r="G38" i="18"/>
  <c r="F38" i="18"/>
  <c r="E38" i="18"/>
  <c r="D38" i="18"/>
  <c r="BZ34" i="18"/>
  <c r="BY34" i="18"/>
  <c r="BX34" i="18"/>
  <c r="BW34" i="18"/>
  <c r="BV34" i="18"/>
  <c r="BU34" i="18"/>
  <c r="BT34" i="18"/>
  <c r="BS34" i="18"/>
  <c r="BR34" i="18"/>
  <c r="BQ34" i="18"/>
  <c r="BP34" i="18"/>
  <c r="BO34" i="18"/>
  <c r="BN34" i="18"/>
  <c r="BM34" i="18"/>
  <c r="BL34" i="18"/>
  <c r="BK34" i="18"/>
  <c r="BJ34" i="18"/>
  <c r="BI34" i="18"/>
  <c r="BH34" i="18"/>
  <c r="BG34" i="18"/>
  <c r="BF34" i="18"/>
  <c r="BE34" i="18"/>
  <c r="BD34" i="18"/>
  <c r="BC34" i="18"/>
  <c r="BB34" i="18"/>
  <c r="BA34" i="18"/>
  <c r="AZ34" i="18"/>
  <c r="AY34" i="18"/>
  <c r="AX34" i="18"/>
  <c r="AW34" i="18"/>
  <c r="AV34" i="18"/>
  <c r="AU34" i="18"/>
  <c r="AT34" i="18"/>
  <c r="AS34" i="18"/>
  <c r="AR34" i="18"/>
  <c r="AQ34" i="18"/>
  <c r="AP34" i="18"/>
  <c r="AO34" i="18"/>
  <c r="AN34" i="18"/>
  <c r="AM34" i="18"/>
  <c r="AL34" i="18"/>
  <c r="AK34" i="18"/>
  <c r="AJ34" i="18"/>
  <c r="AI34" i="18"/>
  <c r="AH34" i="18"/>
  <c r="AG34" i="18"/>
  <c r="AF34" i="18"/>
  <c r="AE34" i="18"/>
  <c r="AD34" i="18"/>
  <c r="AC34" i="18"/>
  <c r="AB34" i="18"/>
  <c r="AA34" i="18"/>
  <c r="Z34" i="18"/>
  <c r="Y34" i="18"/>
  <c r="X34" i="18"/>
  <c r="W34" i="18"/>
  <c r="V34" i="18"/>
  <c r="U34" i="18"/>
  <c r="T34" i="18"/>
  <c r="S34" i="18"/>
  <c r="R34" i="18"/>
  <c r="Q34" i="18"/>
  <c r="P34" i="18"/>
  <c r="O34" i="18"/>
  <c r="N34" i="18"/>
  <c r="M34" i="18"/>
  <c r="L34" i="18"/>
  <c r="K34" i="18"/>
  <c r="J34" i="18"/>
  <c r="I34" i="18"/>
  <c r="H34" i="18"/>
  <c r="G34" i="18"/>
  <c r="F34" i="18"/>
  <c r="E34" i="18"/>
  <c r="D34" i="18"/>
  <c r="BZ30" i="18"/>
  <c r="BY30" i="18"/>
  <c r="BX30" i="18"/>
  <c r="BW30" i="18"/>
  <c r="BV30" i="18"/>
  <c r="BU30" i="18"/>
  <c r="BT30" i="18"/>
  <c r="BS30" i="18"/>
  <c r="BR30" i="18"/>
  <c r="BQ30" i="18"/>
  <c r="BP30" i="18"/>
  <c r="BO30" i="18"/>
  <c r="BN30" i="18"/>
  <c r="BM30" i="18"/>
  <c r="BL30" i="18"/>
  <c r="BK30" i="18"/>
  <c r="BJ30" i="18"/>
  <c r="BI30" i="18"/>
  <c r="BH30" i="18"/>
  <c r="BG30" i="18"/>
  <c r="BF30" i="18"/>
  <c r="BE30" i="18"/>
  <c r="BD30" i="18"/>
  <c r="BC30" i="18"/>
  <c r="BB30" i="18"/>
  <c r="BA30" i="18"/>
  <c r="AZ30" i="18"/>
  <c r="AY30" i="18"/>
  <c r="AX30" i="18"/>
  <c r="AW30" i="18"/>
  <c r="AV30" i="18"/>
  <c r="AU30" i="18"/>
  <c r="AT30" i="18"/>
  <c r="AS30" i="18"/>
  <c r="AR30" i="18"/>
  <c r="AQ30" i="18"/>
  <c r="AP30" i="18"/>
  <c r="AO30" i="18"/>
  <c r="AN30" i="18"/>
  <c r="AM30" i="18"/>
  <c r="AL30" i="18"/>
  <c r="AK30" i="18"/>
  <c r="AJ30" i="18"/>
  <c r="AI30" i="18"/>
  <c r="AH30" i="18"/>
  <c r="AG30" i="18"/>
  <c r="AF30" i="18"/>
  <c r="AE30" i="18"/>
  <c r="AD30" i="18"/>
  <c r="AC30" i="18"/>
  <c r="AB30" i="18"/>
  <c r="AA30" i="18"/>
  <c r="Z30" i="18"/>
  <c r="Y30" i="18"/>
  <c r="X30" i="18"/>
  <c r="W30" i="18"/>
  <c r="V30" i="18"/>
  <c r="U30" i="18"/>
  <c r="T30" i="18"/>
  <c r="S30" i="18"/>
  <c r="R30" i="18"/>
  <c r="Q30" i="18"/>
  <c r="P30" i="18"/>
  <c r="O30" i="18"/>
  <c r="N30" i="18"/>
  <c r="M30" i="18"/>
  <c r="L30" i="18"/>
  <c r="K30" i="18"/>
  <c r="J30" i="18"/>
  <c r="I30" i="18"/>
  <c r="H30" i="18"/>
  <c r="G30" i="18"/>
  <c r="F30" i="18"/>
  <c r="E30" i="18"/>
  <c r="D30" i="18"/>
  <c r="BZ21" i="18"/>
  <c r="BY21" i="18"/>
  <c r="BY38" i="18" s="1"/>
  <c r="BX21" i="18"/>
  <c r="BW21" i="18"/>
  <c r="BV21" i="18"/>
  <c r="BU21" i="18"/>
  <c r="BT21" i="18"/>
  <c r="BS21" i="18"/>
  <c r="BR21" i="18"/>
  <c r="BQ21" i="18"/>
  <c r="BP21" i="18"/>
  <c r="BO21" i="18"/>
  <c r="BN21" i="18"/>
  <c r="BM21" i="18"/>
  <c r="BL21" i="18"/>
  <c r="BK21" i="18"/>
  <c r="BJ21" i="18"/>
  <c r="BI21" i="18"/>
  <c r="BH21" i="18"/>
  <c r="BG21" i="18"/>
  <c r="BF21" i="18"/>
  <c r="BE21" i="18"/>
  <c r="BD21" i="18"/>
  <c r="BC21" i="18"/>
  <c r="BB21" i="18"/>
  <c r="BA21" i="18"/>
  <c r="AZ21" i="18"/>
  <c r="AY21" i="18"/>
  <c r="AX21" i="18"/>
  <c r="AW21" i="18"/>
  <c r="AV21" i="18"/>
  <c r="AU21" i="18"/>
  <c r="AT21" i="18"/>
  <c r="AS21" i="18"/>
  <c r="AR21" i="18"/>
  <c r="AQ21" i="18"/>
  <c r="AP21" i="18"/>
  <c r="AO21" i="18"/>
  <c r="AN21" i="18"/>
  <c r="AM21" i="18"/>
  <c r="AL21" i="18"/>
  <c r="AK21" i="18"/>
  <c r="AJ21" i="18"/>
  <c r="AI21" i="18"/>
  <c r="AH21" i="18"/>
  <c r="AG21" i="18"/>
  <c r="AF21" i="18"/>
  <c r="AE21" i="18"/>
  <c r="AD21" i="18"/>
  <c r="AC21" i="18"/>
  <c r="AB21" i="18"/>
  <c r="AA21" i="18"/>
  <c r="Z21" i="18"/>
  <c r="Y21" i="18"/>
  <c r="X21" i="18"/>
  <c r="W21" i="18"/>
  <c r="V21" i="18"/>
  <c r="U21" i="18"/>
  <c r="T21" i="18"/>
  <c r="S21" i="18"/>
  <c r="R21" i="18"/>
  <c r="Q21" i="18"/>
  <c r="P21" i="18"/>
  <c r="O21" i="18"/>
  <c r="N21" i="18"/>
  <c r="M21" i="18"/>
  <c r="L21" i="18"/>
  <c r="K21" i="18"/>
  <c r="J21" i="18"/>
  <c r="I21" i="18"/>
  <c r="H21" i="18"/>
  <c r="G21" i="18"/>
  <c r="F21" i="18"/>
  <c r="E21" i="18"/>
  <c r="D21" i="18"/>
  <c r="BZ15" i="18"/>
  <c r="BY15" i="18"/>
  <c r="BX15" i="18"/>
  <c r="BW15" i="18"/>
  <c r="BV15" i="18"/>
  <c r="BU15" i="18"/>
  <c r="BT15" i="18"/>
  <c r="BS15" i="18"/>
  <c r="BR15" i="18"/>
  <c r="BQ15" i="18"/>
  <c r="BP15" i="18"/>
  <c r="BO15" i="18"/>
  <c r="BN15" i="18"/>
  <c r="BM15" i="18"/>
  <c r="BL15" i="18"/>
  <c r="BK15" i="18"/>
  <c r="BJ15" i="18"/>
  <c r="BI15" i="18"/>
  <c r="BH15" i="18"/>
  <c r="BG15" i="18"/>
  <c r="BF15" i="18"/>
  <c r="BE15" i="18"/>
  <c r="BD15" i="18"/>
  <c r="BC15" i="18"/>
  <c r="BB15" i="18"/>
  <c r="BA15" i="18"/>
  <c r="AZ15" i="18"/>
  <c r="AY15" i="18"/>
  <c r="AX15" i="18"/>
  <c r="AW15" i="18"/>
  <c r="AV15" i="18"/>
  <c r="AU15" i="18"/>
  <c r="AT15" i="18"/>
  <c r="AS15" i="18"/>
  <c r="AR15" i="18"/>
  <c r="AQ15" i="18"/>
  <c r="AP15" i="18"/>
  <c r="AO15" i="18"/>
  <c r="AN15" i="18"/>
  <c r="AM15" i="18"/>
  <c r="AL15" i="18"/>
  <c r="AK15" i="18"/>
  <c r="AJ15" i="18"/>
  <c r="AI15" i="18"/>
  <c r="AH15" i="18"/>
  <c r="AG15" i="18"/>
  <c r="AF15" i="18"/>
  <c r="AE15" i="18"/>
  <c r="AD15" i="18"/>
  <c r="AC15" i="18"/>
  <c r="AB15" i="18"/>
  <c r="AA15" i="18"/>
  <c r="Z15" i="18"/>
  <c r="Y15" i="18"/>
  <c r="X15" i="18"/>
  <c r="W15" i="18"/>
  <c r="V15" i="18"/>
  <c r="U15" i="18"/>
  <c r="T15" i="18"/>
  <c r="S15" i="18"/>
  <c r="R15" i="18"/>
  <c r="Q15" i="18"/>
  <c r="P15" i="18"/>
  <c r="O15" i="18"/>
  <c r="N15" i="18"/>
  <c r="M15" i="18"/>
  <c r="L15" i="18"/>
  <c r="K15" i="18"/>
  <c r="J15" i="18"/>
  <c r="I15" i="18"/>
  <c r="H15" i="18"/>
  <c r="G15" i="18"/>
  <c r="F15" i="18"/>
  <c r="E15" i="18"/>
  <c r="D15" i="18"/>
  <c r="BZ11" i="18"/>
  <c r="BY11" i="18"/>
  <c r="BX11" i="18"/>
  <c r="BW11" i="18"/>
  <c r="BV11" i="18"/>
  <c r="BU11" i="18"/>
  <c r="BT11" i="18"/>
  <c r="BS11" i="18"/>
  <c r="BR11" i="18"/>
  <c r="BQ11" i="18"/>
  <c r="BP11" i="18"/>
  <c r="BO11" i="18"/>
  <c r="BN11" i="18"/>
  <c r="BM11" i="18"/>
  <c r="BL11" i="18"/>
  <c r="BK11" i="18"/>
  <c r="BJ11" i="18"/>
  <c r="BI11" i="18"/>
  <c r="BH11" i="18"/>
  <c r="BG11" i="18"/>
  <c r="BF11" i="18"/>
  <c r="BE11" i="18"/>
  <c r="BD11" i="18"/>
  <c r="BC11" i="18"/>
  <c r="BB11" i="18"/>
  <c r="BA11" i="18"/>
  <c r="AZ11" i="18"/>
  <c r="AY11" i="18"/>
  <c r="AX11" i="18"/>
  <c r="AW11" i="18"/>
  <c r="AV11" i="18"/>
  <c r="AU11" i="18"/>
  <c r="AT11" i="18"/>
  <c r="AS11" i="18"/>
  <c r="AR11" i="18"/>
  <c r="AQ11" i="18"/>
  <c r="AP11" i="18"/>
  <c r="AO11" i="18"/>
  <c r="AN11" i="18"/>
  <c r="AM11" i="18"/>
  <c r="AL11" i="18"/>
  <c r="AK11" i="18"/>
  <c r="AJ11" i="18"/>
  <c r="AI11" i="18"/>
  <c r="AH11" i="18"/>
  <c r="AG11" i="18"/>
  <c r="AF11" i="18"/>
  <c r="AE11" i="18"/>
  <c r="AD11" i="18"/>
  <c r="AC11" i="18"/>
  <c r="AB11" i="18"/>
  <c r="AA11" i="18"/>
  <c r="Z11" i="18"/>
  <c r="Y11" i="18"/>
  <c r="X11" i="18"/>
  <c r="W11" i="18"/>
  <c r="V11" i="18"/>
  <c r="U11" i="18"/>
  <c r="T11" i="18"/>
  <c r="S11" i="18"/>
  <c r="R11" i="18"/>
  <c r="Q11" i="18"/>
  <c r="P11" i="18"/>
  <c r="O11" i="18"/>
  <c r="N11" i="18"/>
  <c r="M11" i="18"/>
  <c r="L11" i="18"/>
  <c r="K11" i="18"/>
  <c r="J11" i="18"/>
  <c r="I11" i="18"/>
  <c r="H11" i="18"/>
  <c r="G11" i="18"/>
  <c r="F11" i="18"/>
  <c r="E11" i="18"/>
  <c r="D11" i="18"/>
  <c r="L5" i="18"/>
  <c r="C4" i="18"/>
  <c r="A1" i="18"/>
  <c r="BZ42" i="17"/>
  <c r="BY42" i="17"/>
  <c r="BX42" i="17"/>
  <c r="BW42" i="17"/>
  <c r="BV42" i="17"/>
  <c r="BU42" i="17"/>
  <c r="BT42" i="17"/>
  <c r="BS42" i="17"/>
  <c r="BR42" i="17"/>
  <c r="BQ42" i="17"/>
  <c r="BP42" i="17"/>
  <c r="BO42" i="17"/>
  <c r="BN42" i="17"/>
  <c r="BM42" i="17"/>
  <c r="BL42" i="17"/>
  <c r="BK42" i="17"/>
  <c r="BJ42" i="17"/>
  <c r="BI42" i="17"/>
  <c r="BH42" i="17"/>
  <c r="BG42" i="17"/>
  <c r="BF42" i="17"/>
  <c r="BE42" i="17"/>
  <c r="BD42" i="17"/>
  <c r="BC42" i="17"/>
  <c r="BB42" i="17"/>
  <c r="BA42" i="17"/>
  <c r="AZ42" i="17"/>
  <c r="AY42" i="17"/>
  <c r="AX42" i="17"/>
  <c r="AW42" i="17"/>
  <c r="AV42" i="17"/>
  <c r="AU42" i="17"/>
  <c r="AT42" i="17"/>
  <c r="AS42" i="17"/>
  <c r="AR42" i="17"/>
  <c r="AQ42" i="17"/>
  <c r="AP42" i="17"/>
  <c r="AO42" i="17"/>
  <c r="AN42" i="17"/>
  <c r="AM42" i="17"/>
  <c r="AL42" i="17"/>
  <c r="AK42" i="17"/>
  <c r="AJ42" i="17"/>
  <c r="AI42" i="17"/>
  <c r="AH42" i="17"/>
  <c r="AG42" i="17"/>
  <c r="AF42" i="17"/>
  <c r="AE42" i="17"/>
  <c r="AD42" i="17"/>
  <c r="AC42" i="17"/>
  <c r="AB42" i="17"/>
  <c r="AA42" i="17"/>
  <c r="Z42" i="17"/>
  <c r="Y42" i="17"/>
  <c r="X42" i="17"/>
  <c r="W42" i="17"/>
  <c r="V42" i="17"/>
  <c r="U42" i="17"/>
  <c r="T42" i="17"/>
  <c r="S42" i="17"/>
  <c r="R42" i="17"/>
  <c r="Q42" i="17"/>
  <c r="P42" i="17"/>
  <c r="O42" i="17"/>
  <c r="N42" i="17"/>
  <c r="M42" i="17"/>
  <c r="L42" i="17"/>
  <c r="K42" i="17"/>
  <c r="J42" i="17"/>
  <c r="I42" i="17"/>
  <c r="H42" i="17"/>
  <c r="G42" i="17"/>
  <c r="F42" i="17"/>
  <c r="E42" i="17"/>
  <c r="D42" i="17"/>
  <c r="BX38" i="17"/>
  <c r="BW38" i="17"/>
  <c r="BV38" i="17"/>
  <c r="BU38" i="17"/>
  <c r="BT38" i="17"/>
  <c r="BS38" i="17"/>
  <c r="BR38" i="17"/>
  <c r="BQ38" i="17"/>
  <c r="BP38" i="17"/>
  <c r="BO38" i="17"/>
  <c r="BN38" i="17"/>
  <c r="BM38" i="17"/>
  <c r="BL38" i="17"/>
  <c r="BK38" i="17"/>
  <c r="BJ38" i="17"/>
  <c r="BI38" i="17"/>
  <c r="BH38" i="17"/>
  <c r="BG38" i="17"/>
  <c r="BF38" i="17"/>
  <c r="BE38" i="17"/>
  <c r="BD38" i="17"/>
  <c r="BC38" i="17"/>
  <c r="BB38" i="17"/>
  <c r="BA38" i="17"/>
  <c r="AZ38" i="17"/>
  <c r="AY38" i="17"/>
  <c r="AX38" i="17"/>
  <c r="AW38" i="17"/>
  <c r="AV38" i="17"/>
  <c r="AU38" i="17"/>
  <c r="AT38" i="17"/>
  <c r="AS38" i="17"/>
  <c r="AR38" i="17"/>
  <c r="AQ38" i="17"/>
  <c r="AP38" i="17"/>
  <c r="AO38" i="17"/>
  <c r="AN38" i="17"/>
  <c r="AM38" i="17"/>
  <c r="AL38" i="17"/>
  <c r="AK38" i="17"/>
  <c r="AJ38" i="17"/>
  <c r="AI38" i="17"/>
  <c r="AH38" i="17"/>
  <c r="AG38" i="17"/>
  <c r="AF38" i="17"/>
  <c r="AE38" i="17"/>
  <c r="AD38" i="17"/>
  <c r="AC38" i="17"/>
  <c r="AB38" i="17"/>
  <c r="AA38" i="17"/>
  <c r="Z38" i="17"/>
  <c r="Y38" i="17"/>
  <c r="X38" i="17"/>
  <c r="W38" i="17"/>
  <c r="V38" i="17"/>
  <c r="U38" i="17"/>
  <c r="T38" i="17"/>
  <c r="S38" i="17"/>
  <c r="R38" i="17"/>
  <c r="Q38" i="17"/>
  <c r="P38" i="17"/>
  <c r="O38" i="17"/>
  <c r="N38" i="17"/>
  <c r="M38" i="17"/>
  <c r="L38" i="17"/>
  <c r="K38" i="17"/>
  <c r="J38" i="17"/>
  <c r="I38" i="17"/>
  <c r="H38" i="17"/>
  <c r="G38" i="17"/>
  <c r="F38" i="17"/>
  <c r="E38" i="17"/>
  <c r="D38" i="17"/>
  <c r="BZ34" i="17"/>
  <c r="BY34" i="17"/>
  <c r="BX34" i="17"/>
  <c r="BW34" i="17"/>
  <c r="BV34" i="17"/>
  <c r="BU34" i="17"/>
  <c r="BT34" i="17"/>
  <c r="BS34" i="17"/>
  <c r="BR34" i="17"/>
  <c r="BQ34" i="17"/>
  <c r="BP34" i="17"/>
  <c r="BO34" i="17"/>
  <c r="BN34" i="17"/>
  <c r="BM34" i="17"/>
  <c r="BL34" i="17"/>
  <c r="BK34" i="17"/>
  <c r="BJ34" i="17"/>
  <c r="BI34" i="17"/>
  <c r="BH34" i="17"/>
  <c r="BG34" i="17"/>
  <c r="BF34" i="17"/>
  <c r="BE34" i="17"/>
  <c r="BD34" i="17"/>
  <c r="BC34" i="17"/>
  <c r="BB34" i="17"/>
  <c r="BA34" i="17"/>
  <c r="AZ34" i="17"/>
  <c r="AY34" i="17"/>
  <c r="AX34" i="17"/>
  <c r="AW34" i="17"/>
  <c r="AV34" i="17"/>
  <c r="AU34" i="17"/>
  <c r="AT34" i="17"/>
  <c r="AS34" i="17"/>
  <c r="AR34" i="17"/>
  <c r="AQ34" i="17"/>
  <c r="AP34" i="17"/>
  <c r="AO34" i="17"/>
  <c r="AN34" i="17"/>
  <c r="AM34" i="17"/>
  <c r="AL34" i="17"/>
  <c r="AK34" i="17"/>
  <c r="AJ34" i="17"/>
  <c r="AI34" i="17"/>
  <c r="AH34" i="17"/>
  <c r="AG34" i="17"/>
  <c r="AF34" i="17"/>
  <c r="AE34" i="17"/>
  <c r="AD34" i="17"/>
  <c r="AC34" i="17"/>
  <c r="AB34" i="17"/>
  <c r="AA34" i="17"/>
  <c r="Z34" i="17"/>
  <c r="Y34" i="17"/>
  <c r="X34" i="17"/>
  <c r="W34" i="17"/>
  <c r="V34" i="17"/>
  <c r="U34" i="17"/>
  <c r="T34" i="17"/>
  <c r="S34" i="17"/>
  <c r="R34" i="17"/>
  <c r="Q34" i="17"/>
  <c r="P34" i="17"/>
  <c r="O34" i="17"/>
  <c r="N34" i="17"/>
  <c r="M34" i="17"/>
  <c r="L34" i="17"/>
  <c r="K34" i="17"/>
  <c r="J34" i="17"/>
  <c r="I34" i="17"/>
  <c r="H34" i="17"/>
  <c r="G34" i="17"/>
  <c r="F34" i="17"/>
  <c r="E34" i="17"/>
  <c r="D34" i="17"/>
  <c r="BZ30" i="17"/>
  <c r="BY30" i="17"/>
  <c r="BX30" i="17"/>
  <c r="BW30" i="17"/>
  <c r="BV30" i="17"/>
  <c r="BU30" i="17"/>
  <c r="BT30" i="17"/>
  <c r="BS30" i="17"/>
  <c r="BR30" i="17"/>
  <c r="BQ30" i="17"/>
  <c r="BP30" i="17"/>
  <c r="BO30" i="17"/>
  <c r="BN30" i="17"/>
  <c r="BM30" i="17"/>
  <c r="BL30" i="17"/>
  <c r="BK30" i="17"/>
  <c r="BJ30" i="17"/>
  <c r="BI30" i="17"/>
  <c r="BH30" i="17"/>
  <c r="BG30" i="17"/>
  <c r="BF30" i="17"/>
  <c r="BE30" i="17"/>
  <c r="BD30" i="17"/>
  <c r="BC30" i="17"/>
  <c r="BB30" i="17"/>
  <c r="BA30" i="17"/>
  <c r="AZ30" i="17"/>
  <c r="AY30" i="17"/>
  <c r="AX30" i="17"/>
  <c r="AW30" i="17"/>
  <c r="AV30" i="17"/>
  <c r="AU30" i="17"/>
  <c r="AT30" i="17"/>
  <c r="AS30" i="17"/>
  <c r="AR30" i="17"/>
  <c r="AQ30" i="17"/>
  <c r="AP30" i="17"/>
  <c r="AO30" i="17"/>
  <c r="AN30" i="17"/>
  <c r="AM30" i="17"/>
  <c r="AL30" i="17"/>
  <c r="AK30" i="17"/>
  <c r="AJ30" i="17"/>
  <c r="AI30" i="17"/>
  <c r="AH30" i="17"/>
  <c r="AG30" i="17"/>
  <c r="AF30" i="17"/>
  <c r="AE30" i="17"/>
  <c r="AD30" i="17"/>
  <c r="AC30" i="17"/>
  <c r="AB30" i="17"/>
  <c r="AA30" i="17"/>
  <c r="Z30" i="17"/>
  <c r="Y30" i="17"/>
  <c r="X30" i="17"/>
  <c r="W30" i="17"/>
  <c r="V30" i="17"/>
  <c r="U30" i="17"/>
  <c r="T30" i="17"/>
  <c r="S30" i="17"/>
  <c r="R30" i="17"/>
  <c r="Q30" i="17"/>
  <c r="P30" i="17"/>
  <c r="O30" i="17"/>
  <c r="N30" i="17"/>
  <c r="M30" i="17"/>
  <c r="L30" i="17"/>
  <c r="K30" i="17"/>
  <c r="J30" i="17"/>
  <c r="I30" i="17"/>
  <c r="H30" i="17"/>
  <c r="G30" i="17"/>
  <c r="F30" i="17"/>
  <c r="E30" i="17"/>
  <c r="D30" i="17"/>
  <c r="BZ21" i="17"/>
  <c r="BY21" i="17"/>
  <c r="BX21" i="17"/>
  <c r="BW21" i="17"/>
  <c r="BV21" i="17"/>
  <c r="BU21" i="17"/>
  <c r="BT21" i="17"/>
  <c r="BS21" i="17"/>
  <c r="BR21" i="17"/>
  <c r="BQ21" i="17"/>
  <c r="BP21" i="17"/>
  <c r="BO21" i="17"/>
  <c r="BN21" i="17"/>
  <c r="BM21" i="17"/>
  <c r="BL21" i="17"/>
  <c r="BK21" i="17"/>
  <c r="BJ21" i="17"/>
  <c r="BI21" i="17"/>
  <c r="BH21" i="17"/>
  <c r="BG21" i="17"/>
  <c r="BF21" i="17"/>
  <c r="BE21" i="17"/>
  <c r="BD21" i="17"/>
  <c r="BC21" i="17"/>
  <c r="BB21" i="17"/>
  <c r="BA21" i="17"/>
  <c r="AZ21" i="17"/>
  <c r="AY21" i="17"/>
  <c r="AX21" i="17"/>
  <c r="AW21" i="17"/>
  <c r="AV21" i="17"/>
  <c r="AU21" i="17"/>
  <c r="AT21" i="17"/>
  <c r="AS21" i="17"/>
  <c r="AR21" i="17"/>
  <c r="AQ21" i="17"/>
  <c r="AP21" i="17"/>
  <c r="AO21" i="17"/>
  <c r="AN21" i="17"/>
  <c r="AM21" i="17"/>
  <c r="AL21" i="17"/>
  <c r="AK21" i="17"/>
  <c r="AJ21" i="17"/>
  <c r="AI21" i="17"/>
  <c r="AH21" i="17"/>
  <c r="AG21" i="17"/>
  <c r="AF21" i="17"/>
  <c r="AE21" i="17"/>
  <c r="AD21" i="17"/>
  <c r="AC21" i="17"/>
  <c r="AB21" i="17"/>
  <c r="AA21" i="17"/>
  <c r="Z21" i="17"/>
  <c r="Y21" i="17"/>
  <c r="X21" i="17"/>
  <c r="W21" i="17"/>
  <c r="V21" i="17"/>
  <c r="U21" i="17"/>
  <c r="T21" i="17"/>
  <c r="S21" i="17"/>
  <c r="R21" i="17"/>
  <c r="Q21" i="17"/>
  <c r="P21" i="17"/>
  <c r="O21" i="17"/>
  <c r="N21" i="17"/>
  <c r="M21" i="17"/>
  <c r="L21" i="17"/>
  <c r="K21" i="17"/>
  <c r="J21" i="17"/>
  <c r="I21" i="17"/>
  <c r="H21" i="17"/>
  <c r="G21" i="17"/>
  <c r="F21" i="17"/>
  <c r="E21" i="17"/>
  <c r="D21" i="17"/>
  <c r="BZ15" i="17"/>
  <c r="BY15" i="17"/>
  <c r="BX15" i="17"/>
  <c r="BW15" i="17"/>
  <c r="BV15" i="17"/>
  <c r="BU15" i="17"/>
  <c r="BT15" i="17"/>
  <c r="BS15" i="17"/>
  <c r="BR15" i="17"/>
  <c r="BQ15" i="17"/>
  <c r="BP15" i="17"/>
  <c r="BO15" i="17"/>
  <c r="BN15" i="17"/>
  <c r="BM15" i="17"/>
  <c r="BL15" i="17"/>
  <c r="BK15" i="17"/>
  <c r="BJ15" i="17"/>
  <c r="BI15" i="17"/>
  <c r="BH15" i="17"/>
  <c r="BG15" i="17"/>
  <c r="BF15" i="17"/>
  <c r="BE15" i="17"/>
  <c r="BD15" i="17"/>
  <c r="BC15" i="17"/>
  <c r="BB15" i="17"/>
  <c r="BA15" i="17"/>
  <c r="AZ15" i="17"/>
  <c r="AY15" i="17"/>
  <c r="AX15" i="17"/>
  <c r="AW15" i="17"/>
  <c r="AV15" i="17"/>
  <c r="AU15" i="17"/>
  <c r="AT15" i="17"/>
  <c r="AS15" i="17"/>
  <c r="AR15" i="17"/>
  <c r="AQ15" i="17"/>
  <c r="AP15" i="17"/>
  <c r="AO15" i="17"/>
  <c r="AN15" i="17"/>
  <c r="AM15" i="17"/>
  <c r="AL15" i="17"/>
  <c r="AK15" i="17"/>
  <c r="AJ15" i="17"/>
  <c r="AI15" i="17"/>
  <c r="AH15" i="17"/>
  <c r="AG15" i="17"/>
  <c r="AF15" i="17"/>
  <c r="AE15" i="17"/>
  <c r="AD15" i="17"/>
  <c r="AC15" i="17"/>
  <c r="AB15" i="17"/>
  <c r="AA15" i="17"/>
  <c r="Z15" i="17"/>
  <c r="Y15" i="17"/>
  <c r="X15" i="17"/>
  <c r="W15" i="17"/>
  <c r="V15" i="17"/>
  <c r="U15" i="17"/>
  <c r="T15" i="17"/>
  <c r="S15" i="17"/>
  <c r="R15" i="17"/>
  <c r="Q15" i="17"/>
  <c r="P15" i="17"/>
  <c r="O15" i="17"/>
  <c r="N15" i="17"/>
  <c r="M15" i="17"/>
  <c r="L15" i="17"/>
  <c r="K15" i="17"/>
  <c r="J15" i="17"/>
  <c r="I15" i="17"/>
  <c r="H15" i="17"/>
  <c r="G15" i="17"/>
  <c r="F15" i="17"/>
  <c r="E15" i="17"/>
  <c r="D15" i="17"/>
  <c r="BZ11" i="17"/>
  <c r="BY11" i="17"/>
  <c r="BX11" i="17"/>
  <c r="BW11" i="17"/>
  <c r="BV11" i="17"/>
  <c r="BU11" i="17"/>
  <c r="BT11" i="17"/>
  <c r="BS11" i="17"/>
  <c r="BR11" i="17"/>
  <c r="BQ11" i="17"/>
  <c r="BP11" i="17"/>
  <c r="BO11" i="17"/>
  <c r="BN11" i="17"/>
  <c r="BM11" i="17"/>
  <c r="BL11" i="17"/>
  <c r="BK11" i="17"/>
  <c r="BJ11" i="17"/>
  <c r="BI11" i="17"/>
  <c r="BH11" i="17"/>
  <c r="BG11" i="17"/>
  <c r="BF11" i="17"/>
  <c r="BE11" i="17"/>
  <c r="BD11" i="17"/>
  <c r="BC11" i="17"/>
  <c r="BB11" i="17"/>
  <c r="BA11" i="17"/>
  <c r="AZ11" i="17"/>
  <c r="AY11" i="17"/>
  <c r="AX11" i="17"/>
  <c r="AW11" i="17"/>
  <c r="AV11" i="17"/>
  <c r="AU11" i="17"/>
  <c r="AT11" i="17"/>
  <c r="AS11" i="17"/>
  <c r="AR11" i="17"/>
  <c r="AQ11" i="17"/>
  <c r="AP11" i="17"/>
  <c r="AO11" i="17"/>
  <c r="AN11" i="17"/>
  <c r="AM11" i="17"/>
  <c r="AL11" i="17"/>
  <c r="AK11" i="17"/>
  <c r="AJ11" i="17"/>
  <c r="AI11" i="17"/>
  <c r="AH11" i="17"/>
  <c r="AG11" i="17"/>
  <c r="AF11" i="17"/>
  <c r="AE11" i="17"/>
  <c r="AD11" i="17"/>
  <c r="AC11" i="17"/>
  <c r="AB11" i="17"/>
  <c r="AA11" i="17"/>
  <c r="Z11" i="17"/>
  <c r="Y11" i="17"/>
  <c r="X11" i="17"/>
  <c r="W11" i="17"/>
  <c r="V11" i="17"/>
  <c r="U11" i="17"/>
  <c r="T11" i="17"/>
  <c r="S11" i="17"/>
  <c r="R11" i="17"/>
  <c r="Q11" i="17"/>
  <c r="P11" i="17"/>
  <c r="O11" i="17"/>
  <c r="N11" i="17"/>
  <c r="M11" i="17"/>
  <c r="L11" i="17"/>
  <c r="K11" i="17"/>
  <c r="J11" i="17"/>
  <c r="I11" i="17"/>
  <c r="H11" i="17"/>
  <c r="G11" i="17"/>
  <c r="F11" i="17"/>
  <c r="E11" i="17"/>
  <c r="D11" i="17"/>
  <c r="L5" i="17"/>
  <c r="C4" i="17"/>
  <c r="A1" i="17"/>
  <c r="BZ42" i="16"/>
  <c r="BY42" i="16"/>
  <c r="BX42" i="16"/>
  <c r="BW42" i="16"/>
  <c r="BV42" i="16"/>
  <c r="BU42" i="16"/>
  <c r="BT42" i="16"/>
  <c r="BS42" i="16"/>
  <c r="BR42" i="16"/>
  <c r="BQ42" i="16"/>
  <c r="BP42" i="16"/>
  <c r="BO42" i="16"/>
  <c r="BN42" i="16"/>
  <c r="BM42" i="16"/>
  <c r="BL42" i="16"/>
  <c r="BK42" i="16"/>
  <c r="BJ42" i="16"/>
  <c r="BI42" i="16"/>
  <c r="BH42" i="16"/>
  <c r="BG42" i="16"/>
  <c r="BF42" i="16"/>
  <c r="BE42" i="16"/>
  <c r="BD42" i="16"/>
  <c r="BC42" i="16"/>
  <c r="BB42" i="16"/>
  <c r="BA42" i="16"/>
  <c r="AZ42" i="16"/>
  <c r="AY42" i="16"/>
  <c r="AX42" i="16"/>
  <c r="AW42" i="16"/>
  <c r="AV42" i="16"/>
  <c r="AU42" i="16"/>
  <c r="AT42" i="16"/>
  <c r="AS42" i="16"/>
  <c r="AR42" i="16"/>
  <c r="AQ42" i="16"/>
  <c r="AP42" i="16"/>
  <c r="AO42" i="16"/>
  <c r="AN42" i="16"/>
  <c r="AM42" i="16"/>
  <c r="AL42" i="16"/>
  <c r="AK42" i="16"/>
  <c r="AJ42" i="16"/>
  <c r="AI42" i="16"/>
  <c r="AH42" i="16"/>
  <c r="AG42" i="16"/>
  <c r="AF42" i="16"/>
  <c r="AE42" i="16"/>
  <c r="AD42" i="16"/>
  <c r="AC42" i="16"/>
  <c r="AB42" i="16"/>
  <c r="AA42" i="16"/>
  <c r="Z42" i="16"/>
  <c r="Y42" i="16"/>
  <c r="X42" i="16"/>
  <c r="W42" i="16"/>
  <c r="V42" i="16"/>
  <c r="U42" i="16"/>
  <c r="T42" i="16"/>
  <c r="S42" i="16"/>
  <c r="R42" i="16"/>
  <c r="Q42" i="16"/>
  <c r="P42" i="16"/>
  <c r="O42" i="16"/>
  <c r="N42" i="16"/>
  <c r="M42" i="16"/>
  <c r="L42" i="16"/>
  <c r="K42" i="16"/>
  <c r="J42" i="16"/>
  <c r="I42" i="16"/>
  <c r="H42" i="16"/>
  <c r="G42" i="16"/>
  <c r="F42" i="16"/>
  <c r="E42" i="16"/>
  <c r="D42" i="16"/>
  <c r="BX38" i="16"/>
  <c r="BW38" i="16"/>
  <c r="BV38" i="16"/>
  <c r="BU38" i="16"/>
  <c r="BT38" i="16"/>
  <c r="BS38" i="16"/>
  <c r="BR38" i="16"/>
  <c r="BQ38" i="16"/>
  <c r="BP38" i="16"/>
  <c r="BO38" i="16"/>
  <c r="BN38" i="16"/>
  <c r="BM38" i="16"/>
  <c r="BL38" i="16"/>
  <c r="BK38" i="16"/>
  <c r="BJ38" i="16"/>
  <c r="BI38" i="16"/>
  <c r="BH38" i="16"/>
  <c r="BG38" i="16"/>
  <c r="BF38" i="16"/>
  <c r="BE38" i="16"/>
  <c r="BD38" i="16"/>
  <c r="BC38" i="16"/>
  <c r="BB38" i="16"/>
  <c r="BA38" i="16"/>
  <c r="AZ38" i="16"/>
  <c r="AY38" i="16"/>
  <c r="AX38" i="16"/>
  <c r="AW38" i="16"/>
  <c r="AV38" i="16"/>
  <c r="AU38" i="16"/>
  <c r="AT38" i="16"/>
  <c r="AS38" i="16"/>
  <c r="AR38" i="16"/>
  <c r="AQ38" i="16"/>
  <c r="AP38" i="16"/>
  <c r="AO38" i="16"/>
  <c r="AN38" i="16"/>
  <c r="AM38" i="16"/>
  <c r="AL38" i="16"/>
  <c r="AK38" i="16"/>
  <c r="AJ38" i="16"/>
  <c r="AI38" i="16"/>
  <c r="AH38" i="16"/>
  <c r="AG38" i="16"/>
  <c r="AF38" i="16"/>
  <c r="AE38" i="16"/>
  <c r="AD38" i="16"/>
  <c r="AC38" i="16"/>
  <c r="AB38" i="16"/>
  <c r="AA38" i="16"/>
  <c r="Z38" i="16"/>
  <c r="Y38" i="16"/>
  <c r="X38" i="16"/>
  <c r="W38" i="16"/>
  <c r="V38" i="16"/>
  <c r="U38" i="16"/>
  <c r="T38" i="16"/>
  <c r="S38" i="16"/>
  <c r="R38" i="16"/>
  <c r="Q38" i="16"/>
  <c r="P38" i="16"/>
  <c r="O38" i="16"/>
  <c r="N38" i="16"/>
  <c r="M38" i="16"/>
  <c r="L38" i="16"/>
  <c r="K38" i="16"/>
  <c r="J38" i="16"/>
  <c r="I38" i="16"/>
  <c r="H38" i="16"/>
  <c r="G38" i="16"/>
  <c r="F38" i="16"/>
  <c r="E38" i="16"/>
  <c r="D38" i="16"/>
  <c r="BZ34" i="16"/>
  <c r="BY34" i="16"/>
  <c r="BX34" i="16"/>
  <c r="BW34" i="16"/>
  <c r="BV34" i="16"/>
  <c r="BU34" i="16"/>
  <c r="BT34" i="16"/>
  <c r="BS34" i="16"/>
  <c r="BR34" i="16"/>
  <c r="BQ34" i="16"/>
  <c r="BP34" i="16"/>
  <c r="BO34" i="16"/>
  <c r="BN34" i="16"/>
  <c r="BM34" i="16"/>
  <c r="BL34" i="16"/>
  <c r="BK34" i="16"/>
  <c r="BJ34" i="16"/>
  <c r="BI34" i="16"/>
  <c r="BH34" i="16"/>
  <c r="BG34" i="16"/>
  <c r="BF34" i="16"/>
  <c r="BE34" i="16"/>
  <c r="BD34" i="16"/>
  <c r="BC34" i="16"/>
  <c r="BB34" i="16"/>
  <c r="BA34" i="16"/>
  <c r="AZ34" i="16"/>
  <c r="AY34" i="16"/>
  <c r="AX34" i="16"/>
  <c r="AW34" i="16"/>
  <c r="AV34" i="16"/>
  <c r="AU34" i="16"/>
  <c r="AT34" i="16"/>
  <c r="AS34" i="16"/>
  <c r="AR34" i="16"/>
  <c r="AQ34" i="16"/>
  <c r="AP34" i="16"/>
  <c r="AO34" i="16"/>
  <c r="AN34" i="16"/>
  <c r="AM34" i="16"/>
  <c r="AL34" i="16"/>
  <c r="AK34" i="16"/>
  <c r="AJ34" i="16"/>
  <c r="AI34" i="16"/>
  <c r="AH34" i="16"/>
  <c r="AG34" i="16"/>
  <c r="AF34" i="16"/>
  <c r="AE34" i="16"/>
  <c r="AD34" i="16"/>
  <c r="AC34" i="16"/>
  <c r="AB34" i="16"/>
  <c r="AA34" i="16"/>
  <c r="Z34" i="16"/>
  <c r="Y34" i="16"/>
  <c r="X34" i="16"/>
  <c r="W34" i="16"/>
  <c r="V34" i="16"/>
  <c r="U34" i="16"/>
  <c r="T34" i="16"/>
  <c r="S34" i="16"/>
  <c r="R34" i="16"/>
  <c r="Q34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BZ30" i="16"/>
  <c r="BY30" i="16"/>
  <c r="BX30" i="16"/>
  <c r="BW30" i="16"/>
  <c r="BV30" i="16"/>
  <c r="BU30" i="16"/>
  <c r="BT30" i="16"/>
  <c r="BS30" i="16"/>
  <c r="BR30" i="16"/>
  <c r="BQ30" i="16"/>
  <c r="BP30" i="16"/>
  <c r="BO30" i="16"/>
  <c r="BN30" i="16"/>
  <c r="BM30" i="16"/>
  <c r="BL30" i="16"/>
  <c r="BK30" i="16"/>
  <c r="BJ30" i="16"/>
  <c r="BI30" i="16"/>
  <c r="BH30" i="16"/>
  <c r="BG30" i="16"/>
  <c r="BF30" i="16"/>
  <c r="BE30" i="16"/>
  <c r="BD30" i="16"/>
  <c r="BC30" i="16"/>
  <c r="BB30" i="16"/>
  <c r="BA30" i="16"/>
  <c r="AZ30" i="16"/>
  <c r="AY30" i="16"/>
  <c r="AX30" i="16"/>
  <c r="AW30" i="16"/>
  <c r="AV30" i="16"/>
  <c r="AU30" i="16"/>
  <c r="AT30" i="16"/>
  <c r="AS30" i="16"/>
  <c r="AR30" i="16"/>
  <c r="AQ30" i="16"/>
  <c r="AP30" i="16"/>
  <c r="AO30" i="16"/>
  <c r="AN30" i="16"/>
  <c r="AM30" i="16"/>
  <c r="AL30" i="16"/>
  <c r="AK30" i="16"/>
  <c r="AJ30" i="16"/>
  <c r="AI30" i="16"/>
  <c r="AH30" i="16"/>
  <c r="AG30" i="16"/>
  <c r="AF30" i="16"/>
  <c r="AE30" i="16"/>
  <c r="AD30" i="16"/>
  <c r="AC30" i="16"/>
  <c r="AB30" i="16"/>
  <c r="AA30" i="16"/>
  <c r="Z30" i="16"/>
  <c r="Y30" i="16"/>
  <c r="X30" i="16"/>
  <c r="W30" i="16"/>
  <c r="V30" i="16"/>
  <c r="U30" i="16"/>
  <c r="T30" i="16"/>
  <c r="S30" i="16"/>
  <c r="R30" i="16"/>
  <c r="Q30" i="16"/>
  <c r="P30" i="16"/>
  <c r="O30" i="16"/>
  <c r="N30" i="16"/>
  <c r="M30" i="16"/>
  <c r="L30" i="16"/>
  <c r="K30" i="16"/>
  <c r="J30" i="16"/>
  <c r="I30" i="16"/>
  <c r="H30" i="16"/>
  <c r="G30" i="16"/>
  <c r="F30" i="16"/>
  <c r="E30" i="16"/>
  <c r="D30" i="16"/>
  <c r="BZ21" i="16"/>
  <c r="BY21" i="16"/>
  <c r="BX21" i="16"/>
  <c r="BW21" i="16"/>
  <c r="BV21" i="16"/>
  <c r="BU21" i="16"/>
  <c r="BT21" i="16"/>
  <c r="BS21" i="16"/>
  <c r="BR21" i="16"/>
  <c r="BQ21" i="16"/>
  <c r="BP21" i="16"/>
  <c r="BO21" i="16"/>
  <c r="BN21" i="16"/>
  <c r="BM21" i="16"/>
  <c r="BL21" i="16"/>
  <c r="BK21" i="16"/>
  <c r="BJ21" i="16"/>
  <c r="BI21" i="16"/>
  <c r="BH21" i="16"/>
  <c r="BG21" i="16"/>
  <c r="BF21" i="16"/>
  <c r="BE21" i="16"/>
  <c r="BD21" i="16"/>
  <c r="BC21" i="16"/>
  <c r="BB21" i="16"/>
  <c r="BA21" i="16"/>
  <c r="AZ21" i="16"/>
  <c r="AY21" i="16"/>
  <c r="AX21" i="16"/>
  <c r="AW21" i="16"/>
  <c r="AV21" i="16"/>
  <c r="AU21" i="16"/>
  <c r="AT21" i="16"/>
  <c r="AS21" i="16"/>
  <c r="AR21" i="16"/>
  <c r="AQ21" i="16"/>
  <c r="AP21" i="16"/>
  <c r="AO21" i="16"/>
  <c r="AN21" i="16"/>
  <c r="AM21" i="16"/>
  <c r="AL21" i="16"/>
  <c r="AK21" i="16"/>
  <c r="AJ21" i="16"/>
  <c r="AI21" i="16"/>
  <c r="AH21" i="16"/>
  <c r="AG21" i="16"/>
  <c r="AF21" i="16"/>
  <c r="AE21" i="16"/>
  <c r="AD21" i="16"/>
  <c r="AC21" i="16"/>
  <c r="AB21" i="16"/>
  <c r="AA21" i="16"/>
  <c r="Z21" i="16"/>
  <c r="Y21" i="16"/>
  <c r="X21" i="16"/>
  <c r="W21" i="16"/>
  <c r="V21" i="16"/>
  <c r="U21" i="16"/>
  <c r="T21" i="16"/>
  <c r="S21" i="16"/>
  <c r="R21" i="16"/>
  <c r="Q21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BZ15" i="16"/>
  <c r="BY15" i="16"/>
  <c r="BX15" i="16"/>
  <c r="BW15" i="16"/>
  <c r="BV15" i="16"/>
  <c r="BU15" i="16"/>
  <c r="BT15" i="16"/>
  <c r="BS15" i="16"/>
  <c r="BR15" i="16"/>
  <c r="BQ15" i="16"/>
  <c r="BP15" i="16"/>
  <c r="BO15" i="16"/>
  <c r="BN15" i="16"/>
  <c r="BM15" i="16"/>
  <c r="BL15" i="16"/>
  <c r="BK15" i="16"/>
  <c r="BJ15" i="16"/>
  <c r="BI15" i="16"/>
  <c r="BH15" i="16"/>
  <c r="BG15" i="16"/>
  <c r="BF15" i="16"/>
  <c r="BE15" i="16"/>
  <c r="BD15" i="16"/>
  <c r="BC15" i="16"/>
  <c r="BB15" i="16"/>
  <c r="BA15" i="16"/>
  <c r="AZ15" i="16"/>
  <c r="AY15" i="16"/>
  <c r="AX15" i="16"/>
  <c r="AW15" i="16"/>
  <c r="AV15" i="16"/>
  <c r="AU15" i="16"/>
  <c r="AT15" i="16"/>
  <c r="AS15" i="16"/>
  <c r="AR15" i="16"/>
  <c r="AQ15" i="16"/>
  <c r="AP15" i="16"/>
  <c r="AO15" i="16"/>
  <c r="AN15" i="16"/>
  <c r="AM15" i="16"/>
  <c r="AL15" i="16"/>
  <c r="AK15" i="16"/>
  <c r="AJ15" i="16"/>
  <c r="AI15" i="16"/>
  <c r="AH15" i="16"/>
  <c r="AG15" i="16"/>
  <c r="AF15" i="16"/>
  <c r="AE15" i="16"/>
  <c r="AD15" i="16"/>
  <c r="AC15" i="16"/>
  <c r="AB15" i="16"/>
  <c r="AA15" i="16"/>
  <c r="Z15" i="16"/>
  <c r="Y15" i="16"/>
  <c r="X15" i="16"/>
  <c r="W15" i="16"/>
  <c r="V15" i="16"/>
  <c r="U15" i="16"/>
  <c r="T15" i="16"/>
  <c r="S15" i="16"/>
  <c r="R15" i="16"/>
  <c r="Q15" i="16"/>
  <c r="P15" i="16"/>
  <c r="O15" i="16"/>
  <c r="N15" i="16"/>
  <c r="M15" i="16"/>
  <c r="L15" i="16"/>
  <c r="K15" i="16"/>
  <c r="J15" i="16"/>
  <c r="I15" i="16"/>
  <c r="H15" i="16"/>
  <c r="G15" i="16"/>
  <c r="F15" i="16"/>
  <c r="E15" i="16"/>
  <c r="D15" i="16"/>
  <c r="BZ11" i="16"/>
  <c r="BY11" i="16"/>
  <c r="BX11" i="16"/>
  <c r="BW11" i="16"/>
  <c r="BV11" i="16"/>
  <c r="BU11" i="16"/>
  <c r="BT11" i="16"/>
  <c r="BS11" i="16"/>
  <c r="BR11" i="16"/>
  <c r="BQ11" i="16"/>
  <c r="BP11" i="16"/>
  <c r="BO11" i="16"/>
  <c r="BN11" i="16"/>
  <c r="BM11" i="16"/>
  <c r="BL11" i="16"/>
  <c r="BK11" i="16"/>
  <c r="BJ11" i="16"/>
  <c r="BI11" i="16"/>
  <c r="BH11" i="16"/>
  <c r="BG11" i="16"/>
  <c r="BF11" i="16"/>
  <c r="BE11" i="16"/>
  <c r="BD11" i="16"/>
  <c r="BC11" i="16"/>
  <c r="BB11" i="16"/>
  <c r="BA11" i="16"/>
  <c r="AZ11" i="16"/>
  <c r="AY11" i="16"/>
  <c r="AX11" i="16"/>
  <c r="AW11" i="16"/>
  <c r="AV11" i="16"/>
  <c r="AU11" i="16"/>
  <c r="AT11" i="16"/>
  <c r="AS11" i="16"/>
  <c r="AR11" i="16"/>
  <c r="AQ11" i="16"/>
  <c r="AP11" i="16"/>
  <c r="AO11" i="16"/>
  <c r="AN11" i="16"/>
  <c r="AM11" i="16"/>
  <c r="AL11" i="16"/>
  <c r="AK11" i="16"/>
  <c r="AJ11" i="16"/>
  <c r="AI11" i="16"/>
  <c r="AH11" i="16"/>
  <c r="AG11" i="16"/>
  <c r="AF11" i="16"/>
  <c r="AE11" i="16"/>
  <c r="AD11" i="16"/>
  <c r="AC11" i="16"/>
  <c r="AB11" i="16"/>
  <c r="AA11" i="16"/>
  <c r="Z11" i="16"/>
  <c r="Y11" i="16"/>
  <c r="X11" i="16"/>
  <c r="W11" i="16"/>
  <c r="V11" i="16"/>
  <c r="U11" i="16"/>
  <c r="T11" i="16"/>
  <c r="S11" i="16"/>
  <c r="R11" i="16"/>
  <c r="Q11" i="16"/>
  <c r="P11" i="16"/>
  <c r="O11" i="16"/>
  <c r="N11" i="16"/>
  <c r="M11" i="16"/>
  <c r="L11" i="16"/>
  <c r="K11" i="16"/>
  <c r="J11" i="16"/>
  <c r="I11" i="16"/>
  <c r="H11" i="16"/>
  <c r="G11" i="16"/>
  <c r="F11" i="16"/>
  <c r="E11" i="16"/>
  <c r="D11" i="16"/>
  <c r="L5" i="16"/>
  <c r="C4" i="16"/>
  <c r="A1" i="16"/>
  <c r="BX42" i="14"/>
  <c r="BW42" i="14"/>
  <c r="BV42" i="14"/>
  <c r="BU42" i="14"/>
  <c r="BT42" i="14"/>
  <c r="BS42" i="14"/>
  <c r="BR42" i="14"/>
  <c r="BQ42" i="14"/>
  <c r="BP42" i="14"/>
  <c r="BO42" i="14"/>
  <c r="BN42" i="14"/>
  <c r="BM42" i="14"/>
  <c r="BL42" i="14"/>
  <c r="BK42" i="14"/>
  <c r="BJ42" i="14"/>
  <c r="BI42" i="14"/>
  <c r="BH42" i="14"/>
  <c r="BG42" i="14"/>
  <c r="BF42" i="14"/>
  <c r="BE42" i="14"/>
  <c r="BD42" i="14"/>
  <c r="BC42" i="14"/>
  <c r="BB42" i="14"/>
  <c r="BA42" i="14"/>
  <c r="AZ42" i="14"/>
  <c r="AY42" i="14"/>
  <c r="AX42" i="14"/>
  <c r="AW42" i="14"/>
  <c r="AV42" i="14"/>
  <c r="AU42" i="14"/>
  <c r="AT42" i="14"/>
  <c r="AS42" i="14"/>
  <c r="AR42" i="14"/>
  <c r="AQ42" i="14"/>
  <c r="AP42" i="14"/>
  <c r="AO42" i="14"/>
  <c r="AN42" i="14"/>
  <c r="AM42" i="14"/>
  <c r="AL42" i="14"/>
  <c r="AK42" i="14"/>
  <c r="AJ42" i="14"/>
  <c r="AI42" i="14"/>
  <c r="AH42" i="14"/>
  <c r="AG42" i="14"/>
  <c r="AF42" i="14"/>
  <c r="AE42" i="14"/>
  <c r="AD42" i="14"/>
  <c r="AC42" i="14"/>
  <c r="AB42" i="14"/>
  <c r="AA42" i="14"/>
  <c r="Z42" i="14"/>
  <c r="Y42" i="14"/>
  <c r="X42" i="14"/>
  <c r="W42" i="14"/>
  <c r="V42" i="14"/>
  <c r="U42" i="14"/>
  <c r="T42" i="14"/>
  <c r="S42" i="14"/>
  <c r="R42" i="14"/>
  <c r="Q42" i="14"/>
  <c r="P42" i="14"/>
  <c r="O42" i="14"/>
  <c r="N42" i="14"/>
  <c r="M42" i="14"/>
  <c r="L42" i="14"/>
  <c r="K42" i="14"/>
  <c r="J42" i="14"/>
  <c r="I42" i="14"/>
  <c r="H42" i="14"/>
  <c r="G42" i="14"/>
  <c r="F42" i="14"/>
  <c r="E42" i="14"/>
  <c r="D42" i="14"/>
  <c r="BX38" i="14"/>
  <c r="BW38" i="14"/>
  <c r="BV38" i="14"/>
  <c r="BU38" i="14"/>
  <c r="BT38" i="14"/>
  <c r="BS38" i="14"/>
  <c r="BR38" i="14"/>
  <c r="BQ38" i="14"/>
  <c r="BP38" i="14"/>
  <c r="BO38" i="14"/>
  <c r="BN38" i="14"/>
  <c r="BM38" i="14"/>
  <c r="BL38" i="14"/>
  <c r="BK38" i="14"/>
  <c r="BJ38" i="14"/>
  <c r="BI38" i="14"/>
  <c r="BH38" i="14"/>
  <c r="BG38" i="14"/>
  <c r="BF38" i="14"/>
  <c r="BE38" i="14"/>
  <c r="BD38" i="14"/>
  <c r="BC38" i="14"/>
  <c r="BB38" i="14"/>
  <c r="BA38" i="14"/>
  <c r="AZ38" i="14"/>
  <c r="AY38" i="14"/>
  <c r="AX38" i="14"/>
  <c r="AW38" i="14"/>
  <c r="AV38" i="14"/>
  <c r="AU38" i="14"/>
  <c r="AT38" i="14"/>
  <c r="AS38" i="14"/>
  <c r="AR38" i="14"/>
  <c r="AQ38" i="14"/>
  <c r="AP38" i="14"/>
  <c r="AO38" i="14"/>
  <c r="AN38" i="14"/>
  <c r="AM38" i="14"/>
  <c r="AL38" i="14"/>
  <c r="AK38" i="14"/>
  <c r="AJ38" i="14"/>
  <c r="AI38" i="14"/>
  <c r="AH38" i="14"/>
  <c r="AG38" i="14"/>
  <c r="AF38" i="14"/>
  <c r="AE38" i="14"/>
  <c r="AD38" i="14"/>
  <c r="AC38" i="14"/>
  <c r="AB38" i="14"/>
  <c r="AA38" i="14"/>
  <c r="Z38" i="14"/>
  <c r="Y38" i="14"/>
  <c r="X38" i="14"/>
  <c r="W38" i="14"/>
  <c r="V38" i="14"/>
  <c r="U38" i="14"/>
  <c r="T38" i="14"/>
  <c r="S38" i="14"/>
  <c r="R38" i="14"/>
  <c r="Q38" i="14"/>
  <c r="P38" i="14"/>
  <c r="O38" i="14"/>
  <c r="N38" i="14"/>
  <c r="M38" i="14"/>
  <c r="L38" i="14"/>
  <c r="K38" i="14"/>
  <c r="J38" i="14"/>
  <c r="I38" i="14"/>
  <c r="H38" i="14"/>
  <c r="G38" i="14"/>
  <c r="F38" i="14"/>
  <c r="E38" i="14"/>
  <c r="D38" i="14"/>
  <c r="BX34" i="14"/>
  <c r="BW34" i="14"/>
  <c r="BV34" i="14"/>
  <c r="BU34" i="14"/>
  <c r="BT34" i="14"/>
  <c r="BS34" i="14"/>
  <c r="BR34" i="14"/>
  <c r="BQ34" i="14"/>
  <c r="BP34" i="14"/>
  <c r="BO34" i="14"/>
  <c r="BN34" i="14"/>
  <c r="BM34" i="14"/>
  <c r="BL34" i="14"/>
  <c r="BK34" i="14"/>
  <c r="BJ34" i="14"/>
  <c r="BI34" i="14"/>
  <c r="BH34" i="14"/>
  <c r="BG34" i="14"/>
  <c r="BF34" i="14"/>
  <c r="BE34" i="14"/>
  <c r="BD34" i="14"/>
  <c r="BC34" i="14"/>
  <c r="BB34" i="14"/>
  <c r="BA34" i="14"/>
  <c r="AZ34" i="14"/>
  <c r="AY34" i="14"/>
  <c r="AX34" i="14"/>
  <c r="AW34" i="14"/>
  <c r="AV34" i="14"/>
  <c r="AU34" i="14"/>
  <c r="AT34" i="14"/>
  <c r="AS34" i="14"/>
  <c r="AR34" i="14"/>
  <c r="AQ34" i="14"/>
  <c r="AP34" i="14"/>
  <c r="AO34" i="14"/>
  <c r="AN34" i="14"/>
  <c r="AM34" i="14"/>
  <c r="AL34" i="14"/>
  <c r="AK34" i="14"/>
  <c r="AJ34" i="14"/>
  <c r="AI34" i="14"/>
  <c r="AH34" i="14"/>
  <c r="AG34" i="14"/>
  <c r="AF34" i="14"/>
  <c r="AE34" i="14"/>
  <c r="AD34" i="14"/>
  <c r="AC34" i="14"/>
  <c r="AB34" i="14"/>
  <c r="AA34" i="14"/>
  <c r="Z34" i="14"/>
  <c r="Y34" i="14"/>
  <c r="X34" i="14"/>
  <c r="W34" i="14"/>
  <c r="V34" i="14"/>
  <c r="U34" i="14"/>
  <c r="T34" i="14"/>
  <c r="S34" i="14"/>
  <c r="R34" i="14"/>
  <c r="Q34" i="14"/>
  <c r="P34" i="14"/>
  <c r="O34" i="14"/>
  <c r="N34" i="14"/>
  <c r="M34" i="14"/>
  <c r="L34" i="14"/>
  <c r="K34" i="14"/>
  <c r="J34" i="14"/>
  <c r="I34" i="14"/>
  <c r="H34" i="14"/>
  <c r="G34" i="14"/>
  <c r="F34" i="14"/>
  <c r="E34" i="14"/>
  <c r="D34" i="14"/>
  <c r="BX30" i="14"/>
  <c r="BW30" i="14"/>
  <c r="BV30" i="14"/>
  <c r="BU30" i="14"/>
  <c r="BT30" i="14"/>
  <c r="BS30" i="14"/>
  <c r="BR30" i="14"/>
  <c r="BQ30" i="14"/>
  <c r="BP30" i="14"/>
  <c r="BO30" i="14"/>
  <c r="BN30" i="14"/>
  <c r="BM30" i="14"/>
  <c r="BL30" i="14"/>
  <c r="BK30" i="14"/>
  <c r="BJ30" i="14"/>
  <c r="BI30" i="14"/>
  <c r="BH30" i="14"/>
  <c r="BG30" i="14"/>
  <c r="BF30" i="14"/>
  <c r="BE30" i="14"/>
  <c r="BD30" i="14"/>
  <c r="BC30" i="14"/>
  <c r="BB30" i="14"/>
  <c r="BA30" i="14"/>
  <c r="AZ30" i="14"/>
  <c r="AY30" i="14"/>
  <c r="AX30" i="14"/>
  <c r="AW30" i="14"/>
  <c r="AV30" i="14"/>
  <c r="AU30" i="14"/>
  <c r="AT30" i="14"/>
  <c r="AS30" i="14"/>
  <c r="AR30" i="14"/>
  <c r="AQ30" i="14"/>
  <c r="AP30" i="14"/>
  <c r="AO30" i="14"/>
  <c r="AN30" i="14"/>
  <c r="AM30" i="14"/>
  <c r="AL30" i="14"/>
  <c r="AK30" i="14"/>
  <c r="AJ30" i="14"/>
  <c r="AI30" i="14"/>
  <c r="AH30" i="14"/>
  <c r="AG30" i="14"/>
  <c r="AF30" i="14"/>
  <c r="AE30" i="14"/>
  <c r="AD30" i="14"/>
  <c r="AC30" i="14"/>
  <c r="AB30" i="14"/>
  <c r="AA30" i="14"/>
  <c r="Z30" i="14"/>
  <c r="Y30" i="14"/>
  <c r="X30" i="14"/>
  <c r="W30" i="14"/>
  <c r="V30" i="14"/>
  <c r="U30" i="14"/>
  <c r="T30" i="14"/>
  <c r="S30" i="14"/>
  <c r="R30" i="14"/>
  <c r="Q30" i="14"/>
  <c r="P30" i="14"/>
  <c r="O30" i="14"/>
  <c r="N30" i="14"/>
  <c r="M30" i="14"/>
  <c r="L30" i="14"/>
  <c r="K30" i="14"/>
  <c r="J30" i="14"/>
  <c r="I30" i="14"/>
  <c r="H30" i="14"/>
  <c r="G30" i="14"/>
  <c r="F30" i="14"/>
  <c r="E30" i="14"/>
  <c r="D30" i="14"/>
  <c r="BX21" i="14"/>
  <c r="BW21" i="14"/>
  <c r="BV21" i="14"/>
  <c r="BU21" i="14"/>
  <c r="BT21" i="14"/>
  <c r="BS21" i="14"/>
  <c r="BR21" i="14"/>
  <c r="BQ21" i="14"/>
  <c r="BP21" i="14"/>
  <c r="BO21" i="14"/>
  <c r="BN21" i="14"/>
  <c r="BM21" i="14"/>
  <c r="BL21" i="14"/>
  <c r="BK21" i="14"/>
  <c r="BJ21" i="14"/>
  <c r="BI21" i="14"/>
  <c r="BH21" i="14"/>
  <c r="BG21" i="14"/>
  <c r="BF21" i="14"/>
  <c r="BE21" i="14"/>
  <c r="BD21" i="14"/>
  <c r="BC21" i="14"/>
  <c r="BB21" i="14"/>
  <c r="BA21" i="14"/>
  <c r="AZ21" i="14"/>
  <c r="AY21" i="14"/>
  <c r="AX21" i="14"/>
  <c r="AW21" i="14"/>
  <c r="AV21" i="14"/>
  <c r="AU21" i="14"/>
  <c r="AT21" i="14"/>
  <c r="AS21" i="14"/>
  <c r="AR21" i="14"/>
  <c r="AQ21" i="14"/>
  <c r="AP21" i="14"/>
  <c r="AO21" i="14"/>
  <c r="AN21" i="14"/>
  <c r="AM21" i="14"/>
  <c r="AL21" i="14"/>
  <c r="AK21" i="14"/>
  <c r="AJ21" i="14"/>
  <c r="AI21" i="14"/>
  <c r="AH21" i="14"/>
  <c r="AG21" i="14"/>
  <c r="AF21" i="14"/>
  <c r="AE21" i="14"/>
  <c r="AD21" i="14"/>
  <c r="AC21" i="14"/>
  <c r="AB21" i="14"/>
  <c r="AA21" i="14"/>
  <c r="Z21" i="14"/>
  <c r="Y21" i="14"/>
  <c r="X21" i="14"/>
  <c r="W21" i="14"/>
  <c r="V21" i="14"/>
  <c r="U21" i="14"/>
  <c r="T21" i="14"/>
  <c r="S21" i="14"/>
  <c r="R21" i="14"/>
  <c r="Q21" i="14"/>
  <c r="P21" i="14"/>
  <c r="O21" i="14"/>
  <c r="N21" i="14"/>
  <c r="M21" i="14"/>
  <c r="L21" i="14"/>
  <c r="K21" i="14"/>
  <c r="J21" i="14"/>
  <c r="I21" i="14"/>
  <c r="H21" i="14"/>
  <c r="G21" i="14"/>
  <c r="F21" i="14"/>
  <c r="E21" i="14"/>
  <c r="D21" i="14"/>
  <c r="BZ15" i="14"/>
  <c r="BY15" i="14"/>
  <c r="BX15" i="14"/>
  <c r="BW15" i="14"/>
  <c r="BV15" i="14"/>
  <c r="BU15" i="14"/>
  <c r="BT15" i="14"/>
  <c r="BS15" i="14"/>
  <c r="BR15" i="14"/>
  <c r="BQ15" i="14"/>
  <c r="BP15" i="14"/>
  <c r="BO15" i="14"/>
  <c r="BN15" i="14"/>
  <c r="BM15" i="14"/>
  <c r="BL15" i="14"/>
  <c r="BK15" i="14"/>
  <c r="BJ15" i="14"/>
  <c r="BI15" i="14"/>
  <c r="BH15" i="14"/>
  <c r="BG15" i="14"/>
  <c r="BF15" i="14"/>
  <c r="BE15" i="14"/>
  <c r="BD15" i="14"/>
  <c r="BC15" i="14"/>
  <c r="BB15" i="14"/>
  <c r="BA15" i="14"/>
  <c r="AZ15" i="14"/>
  <c r="AY15" i="14"/>
  <c r="AX15" i="14"/>
  <c r="AW15" i="14"/>
  <c r="AV15" i="14"/>
  <c r="AU15" i="14"/>
  <c r="AT15" i="14"/>
  <c r="AS15" i="14"/>
  <c r="AR15" i="14"/>
  <c r="AQ15" i="14"/>
  <c r="AP15" i="14"/>
  <c r="AO15" i="14"/>
  <c r="AN15" i="14"/>
  <c r="AM15" i="14"/>
  <c r="AL15" i="14"/>
  <c r="AK15" i="14"/>
  <c r="AJ15" i="14"/>
  <c r="AI15" i="14"/>
  <c r="AH15" i="14"/>
  <c r="AG15" i="14"/>
  <c r="AF15" i="14"/>
  <c r="AE15" i="14"/>
  <c r="AD15" i="14"/>
  <c r="AC15" i="14"/>
  <c r="AB15" i="14"/>
  <c r="AA15" i="14"/>
  <c r="Z15" i="14"/>
  <c r="Y15" i="14"/>
  <c r="X15" i="14"/>
  <c r="W15" i="14"/>
  <c r="V15" i="14"/>
  <c r="U15" i="14"/>
  <c r="T15" i="14"/>
  <c r="S15" i="14"/>
  <c r="R15" i="14"/>
  <c r="Q15" i="14"/>
  <c r="P15" i="14"/>
  <c r="O15" i="14"/>
  <c r="N15" i="14"/>
  <c r="M15" i="14"/>
  <c r="L15" i="14"/>
  <c r="K15" i="14"/>
  <c r="J15" i="14"/>
  <c r="I15" i="14"/>
  <c r="H15" i="14"/>
  <c r="G15" i="14"/>
  <c r="F15" i="14"/>
  <c r="E15" i="14"/>
  <c r="D15" i="14"/>
  <c r="BZ11" i="14"/>
  <c r="BY11" i="14"/>
  <c r="BX11" i="14"/>
  <c r="BW11" i="14"/>
  <c r="BV11" i="14"/>
  <c r="BU11" i="14"/>
  <c r="BT11" i="14"/>
  <c r="BS11" i="14"/>
  <c r="BR11" i="14"/>
  <c r="BQ11" i="14"/>
  <c r="BP11" i="14"/>
  <c r="BO11" i="14"/>
  <c r="BN11" i="14"/>
  <c r="BM11" i="14"/>
  <c r="BL11" i="14"/>
  <c r="BK11" i="14"/>
  <c r="BJ11" i="14"/>
  <c r="BI11" i="14"/>
  <c r="BH11" i="14"/>
  <c r="BG11" i="14"/>
  <c r="BF11" i="14"/>
  <c r="BE11" i="14"/>
  <c r="BD11" i="14"/>
  <c r="BC11" i="14"/>
  <c r="BB11" i="14"/>
  <c r="BA11" i="14"/>
  <c r="AZ11" i="14"/>
  <c r="AY11" i="14"/>
  <c r="AX11" i="14"/>
  <c r="AW11" i="14"/>
  <c r="AV11" i="14"/>
  <c r="AU11" i="14"/>
  <c r="AT11" i="14"/>
  <c r="AS11" i="14"/>
  <c r="AR11" i="14"/>
  <c r="AQ11" i="14"/>
  <c r="AP11" i="14"/>
  <c r="AO11" i="14"/>
  <c r="AN11" i="14"/>
  <c r="AM11" i="14"/>
  <c r="AL11" i="14"/>
  <c r="AK11" i="14"/>
  <c r="AJ11" i="14"/>
  <c r="AI11" i="14"/>
  <c r="AH11" i="14"/>
  <c r="AG11" i="14"/>
  <c r="AF11" i="14"/>
  <c r="AE11" i="14"/>
  <c r="AD11" i="14"/>
  <c r="AC11" i="14"/>
  <c r="AB11" i="14"/>
  <c r="AA11" i="14"/>
  <c r="Z11" i="14"/>
  <c r="Y11" i="14"/>
  <c r="X11" i="14"/>
  <c r="W11" i="14"/>
  <c r="V11" i="14"/>
  <c r="U11" i="14"/>
  <c r="T11" i="14"/>
  <c r="S11" i="14"/>
  <c r="R11" i="14"/>
  <c r="Q11" i="14"/>
  <c r="P11" i="14"/>
  <c r="O11" i="14"/>
  <c r="N11" i="14"/>
  <c r="M11" i="14"/>
  <c r="L11" i="14"/>
  <c r="K11" i="14"/>
  <c r="J11" i="14"/>
  <c r="I11" i="14"/>
  <c r="H11" i="14"/>
  <c r="G11" i="14"/>
  <c r="F11" i="14"/>
  <c r="E11" i="14"/>
  <c r="D11" i="14"/>
  <c r="K5" i="14"/>
  <c r="C4" i="14"/>
  <c r="A1" i="14"/>
  <c r="BZ42" i="13"/>
  <c r="BY42" i="13"/>
  <c r="BX42" i="13"/>
  <c r="BW42" i="13"/>
  <c r="BV42" i="13"/>
  <c r="BU42" i="13"/>
  <c r="BT42" i="13"/>
  <c r="BS42" i="13"/>
  <c r="BR42" i="13"/>
  <c r="BQ42" i="13"/>
  <c r="BP42" i="13"/>
  <c r="BO42" i="13"/>
  <c r="BN42" i="13"/>
  <c r="BM42" i="13"/>
  <c r="BL42" i="13"/>
  <c r="BK42" i="13"/>
  <c r="BJ42" i="13"/>
  <c r="BI42" i="13"/>
  <c r="BH42" i="13"/>
  <c r="BG42" i="13"/>
  <c r="BF42" i="13"/>
  <c r="BE42" i="13"/>
  <c r="BD42" i="13"/>
  <c r="BC42" i="13"/>
  <c r="BB42" i="13"/>
  <c r="BA42" i="13"/>
  <c r="AZ42" i="13"/>
  <c r="AY42" i="13"/>
  <c r="AX42" i="13"/>
  <c r="AW42" i="13"/>
  <c r="AV42" i="13"/>
  <c r="AU42" i="13"/>
  <c r="AT42" i="13"/>
  <c r="AS42" i="13"/>
  <c r="AR42" i="13"/>
  <c r="AQ42" i="13"/>
  <c r="AP42" i="13"/>
  <c r="AO42" i="13"/>
  <c r="AN42" i="13"/>
  <c r="AM42" i="13"/>
  <c r="AL42" i="13"/>
  <c r="AK42" i="13"/>
  <c r="AJ42" i="13"/>
  <c r="AI42" i="13"/>
  <c r="AH42" i="13"/>
  <c r="AG42" i="13"/>
  <c r="AF42" i="13"/>
  <c r="AE42" i="13"/>
  <c r="AD42" i="13"/>
  <c r="AC42" i="13"/>
  <c r="AB42" i="13"/>
  <c r="AA42" i="13"/>
  <c r="Z42" i="13"/>
  <c r="Y42" i="13"/>
  <c r="X42" i="13"/>
  <c r="W42" i="13"/>
  <c r="V42" i="13"/>
  <c r="U42" i="13"/>
  <c r="T42" i="13"/>
  <c r="S42" i="13"/>
  <c r="R42" i="13"/>
  <c r="Q42" i="13"/>
  <c r="P42" i="13"/>
  <c r="O42" i="13"/>
  <c r="N42" i="13"/>
  <c r="M42" i="13"/>
  <c r="L42" i="13"/>
  <c r="K42" i="13"/>
  <c r="J42" i="13"/>
  <c r="I42" i="13"/>
  <c r="H42" i="13"/>
  <c r="G42" i="13"/>
  <c r="F42" i="13"/>
  <c r="E42" i="13"/>
  <c r="D42" i="13"/>
  <c r="BZ38" i="13"/>
  <c r="BY38" i="13"/>
  <c r="BX38" i="13"/>
  <c r="BW38" i="13"/>
  <c r="BV38" i="13"/>
  <c r="BU38" i="13"/>
  <c r="BT38" i="13"/>
  <c r="BS38" i="13"/>
  <c r="BR38" i="13"/>
  <c r="BQ38" i="13"/>
  <c r="BP38" i="13"/>
  <c r="BO38" i="13"/>
  <c r="BN38" i="13"/>
  <c r="BM38" i="13"/>
  <c r="BL38" i="13"/>
  <c r="BK38" i="13"/>
  <c r="BJ38" i="13"/>
  <c r="BI38" i="13"/>
  <c r="BH38" i="13"/>
  <c r="BG38" i="13"/>
  <c r="BF38" i="13"/>
  <c r="BE38" i="13"/>
  <c r="BD38" i="13"/>
  <c r="BC38" i="13"/>
  <c r="BB38" i="13"/>
  <c r="BA38" i="13"/>
  <c r="AZ38" i="13"/>
  <c r="AY38" i="13"/>
  <c r="AX38" i="13"/>
  <c r="AW38" i="13"/>
  <c r="AV38" i="13"/>
  <c r="AU38" i="13"/>
  <c r="AT38" i="13"/>
  <c r="AS38" i="13"/>
  <c r="AR38" i="13"/>
  <c r="AQ38" i="13"/>
  <c r="AP38" i="13"/>
  <c r="AO38" i="13"/>
  <c r="AN38" i="13"/>
  <c r="AM38" i="13"/>
  <c r="AL38" i="13"/>
  <c r="AK38" i="13"/>
  <c r="AJ38" i="13"/>
  <c r="AI38" i="13"/>
  <c r="AH38" i="13"/>
  <c r="AG38" i="13"/>
  <c r="AF38" i="13"/>
  <c r="AE38" i="13"/>
  <c r="AD38" i="13"/>
  <c r="AC38" i="13"/>
  <c r="AB38" i="13"/>
  <c r="AA38" i="13"/>
  <c r="Z38" i="13"/>
  <c r="Y38" i="13"/>
  <c r="X38" i="13"/>
  <c r="W38" i="13"/>
  <c r="V38" i="13"/>
  <c r="U38" i="13"/>
  <c r="T38" i="13"/>
  <c r="S38" i="13"/>
  <c r="R38" i="13"/>
  <c r="Q38" i="13"/>
  <c r="P38" i="13"/>
  <c r="O38" i="13"/>
  <c r="N38" i="13"/>
  <c r="M38" i="13"/>
  <c r="L38" i="13"/>
  <c r="K38" i="13"/>
  <c r="J38" i="13"/>
  <c r="I38" i="13"/>
  <c r="H38" i="13"/>
  <c r="G38" i="13"/>
  <c r="F38" i="13"/>
  <c r="E38" i="13"/>
  <c r="D38" i="13"/>
  <c r="BZ34" i="13"/>
  <c r="BY34" i="13"/>
  <c r="BX34" i="13"/>
  <c r="BW34" i="13"/>
  <c r="BV34" i="13"/>
  <c r="BU34" i="13"/>
  <c r="BT34" i="13"/>
  <c r="BS34" i="13"/>
  <c r="BR34" i="13"/>
  <c r="BQ34" i="13"/>
  <c r="BP34" i="13"/>
  <c r="BO34" i="13"/>
  <c r="BN34" i="13"/>
  <c r="BM34" i="13"/>
  <c r="BL34" i="13"/>
  <c r="BK34" i="13"/>
  <c r="BJ34" i="13"/>
  <c r="BI34" i="13"/>
  <c r="BH34" i="13"/>
  <c r="BG34" i="13"/>
  <c r="BF34" i="13"/>
  <c r="BE34" i="13"/>
  <c r="BD34" i="13"/>
  <c r="BC34" i="13"/>
  <c r="BB34" i="13"/>
  <c r="BA34" i="13"/>
  <c r="AZ34" i="13"/>
  <c r="AY34" i="13"/>
  <c r="AX34" i="13"/>
  <c r="AW34" i="13"/>
  <c r="AV34" i="13"/>
  <c r="AU34" i="13"/>
  <c r="AT34" i="13"/>
  <c r="AS34" i="13"/>
  <c r="AR34" i="13"/>
  <c r="AQ34" i="13"/>
  <c r="AP34" i="13"/>
  <c r="AO34" i="13"/>
  <c r="AN34" i="13"/>
  <c r="AM34" i="13"/>
  <c r="AL34" i="13"/>
  <c r="AK34" i="13"/>
  <c r="AJ34" i="13"/>
  <c r="AI34" i="13"/>
  <c r="AH34" i="13"/>
  <c r="AG34" i="13"/>
  <c r="AF34" i="13"/>
  <c r="AE34" i="13"/>
  <c r="AD34" i="13"/>
  <c r="AC34" i="13"/>
  <c r="AB34" i="13"/>
  <c r="AA34" i="13"/>
  <c r="Z34" i="13"/>
  <c r="Y34" i="13"/>
  <c r="X34" i="13"/>
  <c r="W34" i="13"/>
  <c r="V34" i="13"/>
  <c r="U34" i="13"/>
  <c r="T34" i="13"/>
  <c r="S34" i="13"/>
  <c r="R34" i="13"/>
  <c r="Q34" i="13"/>
  <c r="P34" i="13"/>
  <c r="O34" i="13"/>
  <c r="N34" i="13"/>
  <c r="M34" i="13"/>
  <c r="L34" i="13"/>
  <c r="K34" i="13"/>
  <c r="J34" i="13"/>
  <c r="I34" i="13"/>
  <c r="H34" i="13"/>
  <c r="G34" i="13"/>
  <c r="F34" i="13"/>
  <c r="E34" i="13"/>
  <c r="D34" i="13"/>
  <c r="BZ30" i="13"/>
  <c r="BY30" i="13"/>
  <c r="BX30" i="13"/>
  <c r="BW30" i="13"/>
  <c r="BV30" i="13"/>
  <c r="BU30" i="13"/>
  <c r="BT30" i="13"/>
  <c r="BS30" i="13"/>
  <c r="BR30" i="13"/>
  <c r="BQ30" i="13"/>
  <c r="BP30" i="13"/>
  <c r="BO30" i="13"/>
  <c r="BN30" i="13"/>
  <c r="BM30" i="13"/>
  <c r="BL30" i="13"/>
  <c r="BK30" i="13"/>
  <c r="BJ30" i="13"/>
  <c r="BI30" i="13"/>
  <c r="BH30" i="13"/>
  <c r="BG30" i="13"/>
  <c r="BF30" i="13"/>
  <c r="BE30" i="13"/>
  <c r="BD30" i="13"/>
  <c r="BC30" i="13"/>
  <c r="BB30" i="13"/>
  <c r="BA30" i="13"/>
  <c r="AZ30" i="13"/>
  <c r="AY30" i="13"/>
  <c r="AX30" i="13"/>
  <c r="AW30" i="13"/>
  <c r="AV30" i="13"/>
  <c r="AU30" i="13"/>
  <c r="AT30" i="13"/>
  <c r="AS30" i="13"/>
  <c r="AR30" i="13"/>
  <c r="AQ30" i="13"/>
  <c r="AP30" i="13"/>
  <c r="AO30" i="13"/>
  <c r="AN30" i="13"/>
  <c r="AM30" i="13"/>
  <c r="AL30" i="13"/>
  <c r="AK30" i="13"/>
  <c r="AJ30" i="13"/>
  <c r="AI30" i="13"/>
  <c r="AH30" i="13"/>
  <c r="AG30" i="13"/>
  <c r="AF30" i="13"/>
  <c r="AE30" i="13"/>
  <c r="AD30" i="13"/>
  <c r="AC30" i="13"/>
  <c r="AB30" i="13"/>
  <c r="AA30" i="13"/>
  <c r="Z30" i="13"/>
  <c r="Y30" i="13"/>
  <c r="X30" i="13"/>
  <c r="W30" i="13"/>
  <c r="V30" i="13"/>
  <c r="U30" i="13"/>
  <c r="T30" i="13"/>
  <c r="S30" i="13"/>
  <c r="R30" i="13"/>
  <c r="Q30" i="13"/>
  <c r="P30" i="13"/>
  <c r="O30" i="13"/>
  <c r="N30" i="13"/>
  <c r="M30" i="13"/>
  <c r="L30" i="13"/>
  <c r="K30" i="13"/>
  <c r="J30" i="13"/>
  <c r="I30" i="13"/>
  <c r="H30" i="13"/>
  <c r="G30" i="13"/>
  <c r="F30" i="13"/>
  <c r="E30" i="13"/>
  <c r="D30" i="13"/>
  <c r="BZ21" i="13"/>
  <c r="BY21" i="13"/>
  <c r="BX21" i="13"/>
  <c r="BW21" i="13"/>
  <c r="BV21" i="13"/>
  <c r="BU21" i="13"/>
  <c r="BT21" i="13"/>
  <c r="BS21" i="13"/>
  <c r="BR21" i="13"/>
  <c r="BQ21" i="13"/>
  <c r="BP21" i="13"/>
  <c r="BO21" i="13"/>
  <c r="BN21" i="13"/>
  <c r="BM21" i="13"/>
  <c r="BL21" i="13"/>
  <c r="BK21" i="13"/>
  <c r="BJ21" i="13"/>
  <c r="BI21" i="13"/>
  <c r="BH21" i="13"/>
  <c r="BG21" i="13"/>
  <c r="BF21" i="13"/>
  <c r="BE21" i="13"/>
  <c r="BD21" i="13"/>
  <c r="BC21" i="13"/>
  <c r="BB21" i="13"/>
  <c r="BA21" i="13"/>
  <c r="AZ21" i="13"/>
  <c r="AY21" i="13"/>
  <c r="AX21" i="13"/>
  <c r="AW21" i="13"/>
  <c r="AV21" i="13"/>
  <c r="AU21" i="13"/>
  <c r="AT21" i="13"/>
  <c r="AS21" i="13"/>
  <c r="AR21" i="13"/>
  <c r="AQ21" i="13"/>
  <c r="AP21" i="13"/>
  <c r="AO21" i="13"/>
  <c r="AN21" i="13"/>
  <c r="AM21" i="13"/>
  <c r="AL21" i="13"/>
  <c r="AK21" i="13"/>
  <c r="AJ21" i="13"/>
  <c r="AI21" i="13"/>
  <c r="AH21" i="13"/>
  <c r="AG21" i="13"/>
  <c r="AF21" i="13"/>
  <c r="AE21" i="13"/>
  <c r="AD21" i="13"/>
  <c r="AC21" i="13"/>
  <c r="AB21" i="13"/>
  <c r="AA21" i="13"/>
  <c r="Z21" i="13"/>
  <c r="Y21" i="13"/>
  <c r="X21" i="13"/>
  <c r="W21" i="13"/>
  <c r="V21" i="13"/>
  <c r="U21" i="13"/>
  <c r="T21" i="13"/>
  <c r="S21" i="13"/>
  <c r="R21" i="13"/>
  <c r="Q21" i="13"/>
  <c r="P21" i="13"/>
  <c r="O21" i="13"/>
  <c r="N21" i="13"/>
  <c r="M21" i="13"/>
  <c r="L21" i="13"/>
  <c r="K21" i="13"/>
  <c r="J21" i="13"/>
  <c r="I21" i="13"/>
  <c r="H21" i="13"/>
  <c r="G21" i="13"/>
  <c r="F21" i="13"/>
  <c r="E21" i="13"/>
  <c r="D21" i="13"/>
  <c r="BZ15" i="13"/>
  <c r="BY15" i="13"/>
  <c r="BX15" i="13"/>
  <c r="BW15" i="13"/>
  <c r="BV15" i="13"/>
  <c r="BU15" i="13"/>
  <c r="BT15" i="13"/>
  <c r="BS15" i="13"/>
  <c r="BR15" i="13"/>
  <c r="BQ15" i="13"/>
  <c r="BP15" i="13"/>
  <c r="BO15" i="13"/>
  <c r="BN15" i="13"/>
  <c r="BM15" i="13"/>
  <c r="BL15" i="13"/>
  <c r="BK15" i="13"/>
  <c r="BJ15" i="13"/>
  <c r="BI15" i="13"/>
  <c r="BH15" i="13"/>
  <c r="BG15" i="13"/>
  <c r="BF15" i="13"/>
  <c r="BE15" i="13"/>
  <c r="BD15" i="13"/>
  <c r="BC15" i="13"/>
  <c r="BB15" i="13"/>
  <c r="BA15" i="13"/>
  <c r="AZ15" i="13"/>
  <c r="AY15" i="13"/>
  <c r="AX15" i="13"/>
  <c r="AW15" i="13"/>
  <c r="AV15" i="13"/>
  <c r="AU15" i="13"/>
  <c r="AT15" i="13"/>
  <c r="AS15" i="13"/>
  <c r="AR15" i="13"/>
  <c r="AQ15" i="13"/>
  <c r="AP15" i="13"/>
  <c r="AO15" i="13"/>
  <c r="AN15" i="13"/>
  <c r="AM15" i="13"/>
  <c r="AL15" i="13"/>
  <c r="AK15" i="13"/>
  <c r="AJ15" i="13"/>
  <c r="AI15" i="13"/>
  <c r="AH15" i="13"/>
  <c r="AG15" i="13"/>
  <c r="AF15" i="13"/>
  <c r="AE15" i="13"/>
  <c r="AD15" i="13"/>
  <c r="AC15" i="13"/>
  <c r="AB15" i="13"/>
  <c r="AA15" i="13"/>
  <c r="Z15" i="13"/>
  <c r="Y15" i="13"/>
  <c r="X15" i="13"/>
  <c r="W15" i="13"/>
  <c r="V15" i="13"/>
  <c r="U15" i="13"/>
  <c r="T15" i="13"/>
  <c r="S15" i="13"/>
  <c r="R15" i="13"/>
  <c r="Q15" i="13"/>
  <c r="P15" i="13"/>
  <c r="O15" i="13"/>
  <c r="N15" i="13"/>
  <c r="M15" i="13"/>
  <c r="L15" i="13"/>
  <c r="K15" i="13"/>
  <c r="J15" i="13"/>
  <c r="I15" i="13"/>
  <c r="H15" i="13"/>
  <c r="G15" i="13"/>
  <c r="F15" i="13"/>
  <c r="E15" i="13"/>
  <c r="D15" i="13"/>
  <c r="BZ11" i="13"/>
  <c r="BY11" i="13"/>
  <c r="BX11" i="13"/>
  <c r="BW11" i="13"/>
  <c r="BV11" i="13"/>
  <c r="BU11" i="13"/>
  <c r="BT11" i="13"/>
  <c r="BS11" i="13"/>
  <c r="BR11" i="13"/>
  <c r="BQ11" i="13"/>
  <c r="BP11" i="13"/>
  <c r="BO11" i="13"/>
  <c r="BN11" i="13"/>
  <c r="BM11" i="13"/>
  <c r="BL11" i="13"/>
  <c r="BK11" i="13"/>
  <c r="BJ11" i="13"/>
  <c r="BI11" i="13"/>
  <c r="BH11" i="13"/>
  <c r="BG11" i="13"/>
  <c r="BF11" i="13"/>
  <c r="BE11" i="13"/>
  <c r="BD11" i="13"/>
  <c r="BC11" i="13"/>
  <c r="BB11" i="13"/>
  <c r="BA11" i="13"/>
  <c r="AZ11" i="13"/>
  <c r="AY11" i="13"/>
  <c r="AX11" i="13"/>
  <c r="AW11" i="13"/>
  <c r="AV11" i="13"/>
  <c r="AU11" i="13"/>
  <c r="AT11" i="13"/>
  <c r="AS11" i="13"/>
  <c r="AR11" i="13"/>
  <c r="AQ11" i="13"/>
  <c r="AP11" i="13"/>
  <c r="AO11" i="13"/>
  <c r="AN11" i="13"/>
  <c r="AM11" i="13"/>
  <c r="AL11" i="13"/>
  <c r="AK11" i="13"/>
  <c r="AJ11" i="13"/>
  <c r="AI11" i="13"/>
  <c r="AH11" i="13"/>
  <c r="AG11" i="13"/>
  <c r="AF11" i="13"/>
  <c r="AE11" i="13"/>
  <c r="AD11" i="13"/>
  <c r="AC11" i="13"/>
  <c r="AB11" i="13"/>
  <c r="AA11" i="13"/>
  <c r="Z11" i="13"/>
  <c r="Y11" i="13"/>
  <c r="X11" i="13"/>
  <c r="W11" i="13"/>
  <c r="V11" i="13"/>
  <c r="U11" i="13"/>
  <c r="T11" i="13"/>
  <c r="S11" i="13"/>
  <c r="R11" i="13"/>
  <c r="Q11" i="13"/>
  <c r="P11" i="13"/>
  <c r="O11" i="13"/>
  <c r="N11" i="13"/>
  <c r="M11" i="13"/>
  <c r="L11" i="13"/>
  <c r="K11" i="13"/>
  <c r="J11" i="13"/>
  <c r="I11" i="13"/>
  <c r="H11" i="13"/>
  <c r="G11" i="13"/>
  <c r="F11" i="13"/>
  <c r="E11" i="13"/>
  <c r="D11" i="13"/>
  <c r="M5" i="13"/>
  <c r="C4" i="13"/>
  <c r="A1" i="13"/>
  <c r="BY29" i="12"/>
  <c r="BX29" i="12"/>
  <c r="BW29" i="12"/>
  <c r="BV29" i="12"/>
  <c r="BU29" i="12"/>
  <c r="BT29" i="12"/>
  <c r="BS29" i="12"/>
  <c r="BR29" i="12"/>
  <c r="BQ29" i="12"/>
  <c r="BP29" i="12"/>
  <c r="BO29" i="12"/>
  <c r="BN29" i="12"/>
  <c r="BM29" i="12"/>
  <c r="BL29" i="12"/>
  <c r="BK29" i="12"/>
  <c r="BJ29" i="12"/>
  <c r="BI29" i="12"/>
  <c r="BH29" i="12"/>
  <c r="BG29" i="12"/>
  <c r="BF29" i="12"/>
  <c r="BE29" i="12"/>
  <c r="BD29" i="12"/>
  <c r="BC29" i="12"/>
  <c r="BB29" i="12"/>
  <c r="BA29" i="12"/>
  <c r="AZ29" i="12"/>
  <c r="AY29" i="12"/>
  <c r="AX29" i="12"/>
  <c r="AW29" i="12"/>
  <c r="AV29" i="12"/>
  <c r="AU29" i="12"/>
  <c r="AT29" i="12"/>
  <c r="AS29" i="12"/>
  <c r="AR29" i="12"/>
  <c r="AQ29" i="12"/>
  <c r="AP29" i="12"/>
  <c r="AO29" i="12"/>
  <c r="AN29" i="12"/>
  <c r="AM29" i="12"/>
  <c r="AL29" i="12"/>
  <c r="AK29" i="12"/>
  <c r="AJ29" i="12"/>
  <c r="AI29" i="12"/>
  <c r="AH29" i="12"/>
  <c r="AG29" i="12"/>
  <c r="AF29" i="12"/>
  <c r="AE29" i="12"/>
  <c r="AD29" i="12"/>
  <c r="AC29" i="12"/>
  <c r="AB29" i="12"/>
  <c r="AA29" i="12"/>
  <c r="Z29" i="12"/>
  <c r="Y29" i="12"/>
  <c r="X29" i="12"/>
  <c r="W29" i="12"/>
  <c r="V29" i="12"/>
  <c r="U29" i="12"/>
  <c r="T29" i="12"/>
  <c r="S29" i="12"/>
  <c r="R29" i="12"/>
  <c r="Q29" i="12"/>
  <c r="P29" i="12"/>
  <c r="O29" i="12"/>
  <c r="N29" i="12"/>
  <c r="M29" i="12"/>
  <c r="L29" i="12"/>
  <c r="K29" i="12"/>
  <c r="J29" i="12"/>
  <c r="I29" i="12"/>
  <c r="H29" i="12"/>
  <c r="G29" i="12"/>
  <c r="F29" i="12"/>
  <c r="E29" i="12"/>
  <c r="D29" i="12"/>
  <c r="BY25" i="12"/>
  <c r="BX25" i="12"/>
  <c r="BW25" i="12"/>
  <c r="BV25" i="12"/>
  <c r="BU25" i="12"/>
  <c r="BT25" i="12"/>
  <c r="BS25" i="12"/>
  <c r="BR25" i="12"/>
  <c r="BQ25" i="12"/>
  <c r="BP25" i="12"/>
  <c r="BO25" i="12"/>
  <c r="BN25" i="12"/>
  <c r="BM25" i="12"/>
  <c r="BL25" i="12"/>
  <c r="BK25" i="12"/>
  <c r="BJ25" i="12"/>
  <c r="BI25" i="12"/>
  <c r="BH25" i="12"/>
  <c r="BG25" i="12"/>
  <c r="BF25" i="12"/>
  <c r="BE25" i="12"/>
  <c r="BD25" i="12"/>
  <c r="BC25" i="12"/>
  <c r="BB25" i="12"/>
  <c r="BA25" i="12"/>
  <c r="AZ25" i="12"/>
  <c r="AY25" i="12"/>
  <c r="AX25" i="12"/>
  <c r="AW25" i="12"/>
  <c r="AV25" i="12"/>
  <c r="AU25" i="12"/>
  <c r="AT25" i="12"/>
  <c r="AS25" i="12"/>
  <c r="AR25" i="12"/>
  <c r="AQ25" i="12"/>
  <c r="AP25" i="12"/>
  <c r="AO25" i="12"/>
  <c r="AN25" i="12"/>
  <c r="AM25" i="12"/>
  <c r="AL25" i="12"/>
  <c r="AK25" i="12"/>
  <c r="AJ25" i="12"/>
  <c r="AI25" i="12"/>
  <c r="AH25" i="12"/>
  <c r="AG25" i="12"/>
  <c r="AF25" i="12"/>
  <c r="AE25" i="12"/>
  <c r="AD25" i="12"/>
  <c r="AC25" i="12"/>
  <c r="AB25" i="12"/>
  <c r="AA25" i="12"/>
  <c r="Z25" i="12"/>
  <c r="Y25" i="12"/>
  <c r="X25" i="12"/>
  <c r="W25" i="12"/>
  <c r="V25" i="12"/>
  <c r="U25" i="12"/>
  <c r="T25" i="12"/>
  <c r="S25" i="12"/>
  <c r="R25" i="12"/>
  <c r="Q25" i="12"/>
  <c r="P25" i="12"/>
  <c r="O25" i="12"/>
  <c r="N25" i="12"/>
  <c r="M25" i="12"/>
  <c r="L25" i="12"/>
  <c r="K25" i="12"/>
  <c r="J25" i="12"/>
  <c r="I25" i="12"/>
  <c r="H25" i="12"/>
  <c r="G25" i="12"/>
  <c r="F25" i="12"/>
  <c r="E25" i="12"/>
  <c r="D25" i="12"/>
  <c r="BY21" i="12"/>
  <c r="BX21" i="12"/>
  <c r="BW21" i="12"/>
  <c r="BV21" i="12"/>
  <c r="BU21" i="12"/>
  <c r="BT21" i="12"/>
  <c r="BS21" i="12"/>
  <c r="BR21" i="12"/>
  <c r="BQ21" i="12"/>
  <c r="BP21" i="12"/>
  <c r="BO21" i="12"/>
  <c r="BN21" i="12"/>
  <c r="BM21" i="12"/>
  <c r="BL21" i="12"/>
  <c r="BK21" i="12"/>
  <c r="BJ21" i="12"/>
  <c r="BI21" i="12"/>
  <c r="BH21" i="12"/>
  <c r="BG21" i="12"/>
  <c r="BF21" i="12"/>
  <c r="BE21" i="12"/>
  <c r="BD21" i="12"/>
  <c r="BC21" i="12"/>
  <c r="BB21" i="12"/>
  <c r="BA21" i="12"/>
  <c r="AZ21" i="12"/>
  <c r="AY21" i="12"/>
  <c r="AX21" i="12"/>
  <c r="AW21" i="12"/>
  <c r="AV21" i="12"/>
  <c r="AU21" i="12"/>
  <c r="AT21" i="12"/>
  <c r="AS21" i="12"/>
  <c r="AR21" i="12"/>
  <c r="AQ21" i="12"/>
  <c r="AP21" i="12"/>
  <c r="AO21" i="12"/>
  <c r="AN21" i="12"/>
  <c r="AM21" i="12"/>
  <c r="AL21" i="12"/>
  <c r="AK21" i="12"/>
  <c r="AJ21" i="12"/>
  <c r="AI21" i="12"/>
  <c r="AH21" i="12"/>
  <c r="AG21" i="12"/>
  <c r="AF21" i="12"/>
  <c r="AE21" i="12"/>
  <c r="AD21" i="12"/>
  <c r="AC21" i="12"/>
  <c r="AB21" i="12"/>
  <c r="AA21" i="12"/>
  <c r="Z21" i="12"/>
  <c r="Y21" i="12"/>
  <c r="X21" i="12"/>
  <c r="W21" i="12"/>
  <c r="V21" i="12"/>
  <c r="U21" i="12"/>
  <c r="T21" i="12"/>
  <c r="S21" i="12"/>
  <c r="R21" i="12"/>
  <c r="Q21" i="12"/>
  <c r="P21" i="12"/>
  <c r="O21" i="12"/>
  <c r="N21" i="12"/>
  <c r="M21" i="12"/>
  <c r="L21" i="12"/>
  <c r="K21" i="12"/>
  <c r="J21" i="12"/>
  <c r="I21" i="12"/>
  <c r="H21" i="12"/>
  <c r="G21" i="12"/>
  <c r="F21" i="12"/>
  <c r="E21" i="12"/>
  <c r="D21" i="12"/>
  <c r="BY17" i="12"/>
  <c r="BX17" i="12"/>
  <c r="BW17" i="12"/>
  <c r="BV17" i="12"/>
  <c r="BU17" i="12"/>
  <c r="BT17" i="12"/>
  <c r="BS17" i="12"/>
  <c r="BR17" i="12"/>
  <c r="BQ17" i="12"/>
  <c r="BP17" i="12"/>
  <c r="BO17" i="12"/>
  <c r="BN17" i="12"/>
  <c r="BM17" i="12"/>
  <c r="BL17" i="12"/>
  <c r="BK17" i="12"/>
  <c r="BJ17" i="12"/>
  <c r="BI17" i="12"/>
  <c r="BH17" i="12"/>
  <c r="BG17" i="12"/>
  <c r="BF17" i="12"/>
  <c r="BE17" i="12"/>
  <c r="BD17" i="12"/>
  <c r="BC17" i="12"/>
  <c r="BB17" i="12"/>
  <c r="BA17" i="12"/>
  <c r="AZ17" i="12"/>
  <c r="AY17" i="12"/>
  <c r="AX17" i="12"/>
  <c r="AW17" i="12"/>
  <c r="AV17" i="12"/>
  <c r="AU17" i="12"/>
  <c r="AT17" i="12"/>
  <c r="AS17" i="12"/>
  <c r="AR17" i="12"/>
  <c r="AQ17" i="12"/>
  <c r="AP17" i="12"/>
  <c r="AO17" i="12"/>
  <c r="AN17" i="12"/>
  <c r="AM17" i="12"/>
  <c r="AL17" i="12"/>
  <c r="AK17" i="12"/>
  <c r="AJ17" i="12"/>
  <c r="AI17" i="12"/>
  <c r="AH17" i="12"/>
  <c r="AG17" i="12"/>
  <c r="AF17" i="12"/>
  <c r="AE17" i="12"/>
  <c r="AD17" i="12"/>
  <c r="AC17" i="12"/>
  <c r="AB17" i="12"/>
  <c r="AA17" i="12"/>
  <c r="Z17" i="12"/>
  <c r="Y17" i="12"/>
  <c r="X17" i="12"/>
  <c r="W17" i="12"/>
  <c r="V17" i="12"/>
  <c r="U17" i="12"/>
  <c r="T17" i="12"/>
  <c r="S17" i="12"/>
  <c r="R17" i="12"/>
  <c r="Q17" i="12"/>
  <c r="P17" i="12"/>
  <c r="O17" i="12"/>
  <c r="N17" i="12"/>
  <c r="M17" i="12"/>
  <c r="L17" i="12"/>
  <c r="K17" i="12"/>
  <c r="J17" i="12"/>
  <c r="I17" i="12"/>
  <c r="H17" i="12"/>
  <c r="G17" i="12"/>
  <c r="F17" i="12"/>
  <c r="E17" i="12"/>
  <c r="D17" i="12"/>
  <c r="BY8" i="12"/>
  <c r="BX8" i="12"/>
  <c r="BW8" i="12"/>
  <c r="BV8" i="12"/>
  <c r="BU8" i="12"/>
  <c r="BT8" i="12"/>
  <c r="BS8" i="12"/>
  <c r="BR8" i="12"/>
  <c r="BQ8" i="12"/>
  <c r="BP8" i="12"/>
  <c r="BO8" i="12"/>
  <c r="BN8" i="12"/>
  <c r="BM8" i="12"/>
  <c r="BL8" i="12"/>
  <c r="BK8" i="12"/>
  <c r="BJ8" i="12"/>
  <c r="BI8" i="12"/>
  <c r="BH8" i="12"/>
  <c r="BG8" i="12"/>
  <c r="BF8" i="12"/>
  <c r="BE8" i="12"/>
  <c r="BD8" i="12"/>
  <c r="BC8" i="12"/>
  <c r="BB8" i="12"/>
  <c r="BA8" i="12"/>
  <c r="AZ8" i="12"/>
  <c r="AY8" i="12"/>
  <c r="AX8" i="12"/>
  <c r="AW8" i="12"/>
  <c r="AV8" i="12"/>
  <c r="AU8" i="12"/>
  <c r="AT8" i="12"/>
  <c r="AS8" i="12"/>
  <c r="AR8" i="12"/>
  <c r="AQ8" i="12"/>
  <c r="AP8" i="12"/>
  <c r="AO8" i="12"/>
  <c r="AN8" i="12"/>
  <c r="AM8" i="12"/>
  <c r="AL8" i="12"/>
  <c r="AK8" i="12"/>
  <c r="AJ8" i="12"/>
  <c r="AI8" i="12"/>
  <c r="AH8" i="12"/>
  <c r="AG8" i="12"/>
  <c r="AF8" i="12"/>
  <c r="AE8" i="12"/>
  <c r="AD8" i="12"/>
  <c r="AC8" i="12"/>
  <c r="AB8" i="12"/>
  <c r="AA8" i="12"/>
  <c r="Z8" i="12"/>
  <c r="Y8" i="12"/>
  <c r="X8" i="12"/>
  <c r="W8" i="12"/>
  <c r="V8" i="12"/>
  <c r="U8" i="12"/>
  <c r="T8" i="12"/>
  <c r="S8" i="12"/>
  <c r="R8" i="12"/>
  <c r="Q8" i="12"/>
  <c r="P8" i="12"/>
  <c r="O8" i="12"/>
  <c r="N8" i="12"/>
  <c r="M8" i="12"/>
  <c r="L8" i="12"/>
  <c r="K8" i="12"/>
  <c r="J8" i="12"/>
  <c r="I8" i="12"/>
  <c r="H8" i="12"/>
  <c r="G8" i="12"/>
  <c r="F8" i="12"/>
  <c r="E8" i="12"/>
  <c r="D8" i="12"/>
  <c r="L5" i="12"/>
  <c r="C4" i="12"/>
  <c r="A1" i="12"/>
  <c r="BX41" i="11"/>
  <c r="BW41" i="11"/>
  <c r="BV41" i="11"/>
  <c r="BU41" i="11"/>
  <c r="BT41" i="11"/>
  <c r="BS41" i="11"/>
  <c r="BR41" i="11"/>
  <c r="BQ41" i="11"/>
  <c r="BP41" i="11"/>
  <c r="BO41" i="11"/>
  <c r="BN41" i="11"/>
  <c r="BM41" i="11"/>
  <c r="BL41" i="11"/>
  <c r="BK41" i="11"/>
  <c r="BJ41" i="11"/>
  <c r="BI41" i="11"/>
  <c r="BH41" i="11"/>
  <c r="BG41" i="11"/>
  <c r="BF41" i="11"/>
  <c r="BE41" i="11"/>
  <c r="BD41" i="11"/>
  <c r="BC41" i="11"/>
  <c r="BB41" i="11"/>
  <c r="BA41" i="11"/>
  <c r="AZ41" i="11"/>
  <c r="AY41" i="11"/>
  <c r="AX41" i="11"/>
  <c r="AW41" i="11"/>
  <c r="AV41" i="11"/>
  <c r="AU41" i="11"/>
  <c r="AT41" i="11"/>
  <c r="AS41" i="11"/>
  <c r="AR41" i="11"/>
  <c r="AQ41" i="11"/>
  <c r="AP41" i="11"/>
  <c r="AO41" i="11"/>
  <c r="AN41" i="11"/>
  <c r="AM41" i="11"/>
  <c r="AL41" i="11"/>
  <c r="AK41" i="11"/>
  <c r="AJ41" i="11"/>
  <c r="AI41" i="11"/>
  <c r="AH41" i="11"/>
  <c r="AG41" i="11"/>
  <c r="AF41" i="11"/>
  <c r="AE41" i="11"/>
  <c r="AD41" i="11"/>
  <c r="AC41" i="11"/>
  <c r="AB41" i="11"/>
  <c r="AA41" i="11"/>
  <c r="Z41" i="11"/>
  <c r="Y41" i="11"/>
  <c r="X41" i="11"/>
  <c r="W41" i="11"/>
  <c r="V41" i="11"/>
  <c r="U41" i="11"/>
  <c r="T41" i="11"/>
  <c r="S41" i="11"/>
  <c r="R41" i="11"/>
  <c r="Q41" i="11"/>
  <c r="P41" i="11"/>
  <c r="O41" i="11"/>
  <c r="N41" i="11"/>
  <c r="M41" i="11"/>
  <c r="L41" i="11"/>
  <c r="K41" i="11"/>
  <c r="J41" i="11"/>
  <c r="I41" i="11"/>
  <c r="H41" i="11"/>
  <c r="G41" i="11"/>
  <c r="F41" i="11"/>
  <c r="E41" i="11"/>
  <c r="D41" i="11"/>
  <c r="BX37" i="11"/>
  <c r="BW37" i="11"/>
  <c r="BV37" i="11"/>
  <c r="BU37" i="11"/>
  <c r="BT37" i="11"/>
  <c r="BS37" i="11"/>
  <c r="BR37" i="11"/>
  <c r="BQ37" i="11"/>
  <c r="BP37" i="11"/>
  <c r="BO37" i="11"/>
  <c r="BN37" i="11"/>
  <c r="BM37" i="11"/>
  <c r="BL37" i="11"/>
  <c r="BK37" i="11"/>
  <c r="BJ37" i="11"/>
  <c r="BI37" i="11"/>
  <c r="BH37" i="11"/>
  <c r="BG37" i="11"/>
  <c r="BF37" i="11"/>
  <c r="BE37" i="11"/>
  <c r="BD37" i="11"/>
  <c r="BC37" i="11"/>
  <c r="BB37" i="11"/>
  <c r="BA37" i="11"/>
  <c r="AZ37" i="11"/>
  <c r="AY37" i="11"/>
  <c r="AX37" i="11"/>
  <c r="AW37" i="11"/>
  <c r="AV37" i="11"/>
  <c r="AU37" i="11"/>
  <c r="AT37" i="11"/>
  <c r="AS37" i="11"/>
  <c r="AR37" i="11"/>
  <c r="AQ37" i="11"/>
  <c r="AP37" i="11"/>
  <c r="AO37" i="11"/>
  <c r="AN37" i="11"/>
  <c r="AM37" i="11"/>
  <c r="AL37" i="11"/>
  <c r="AK37" i="11"/>
  <c r="AJ37" i="11"/>
  <c r="AI37" i="11"/>
  <c r="AH37" i="11"/>
  <c r="AG37" i="11"/>
  <c r="AF37" i="11"/>
  <c r="AE37" i="11"/>
  <c r="AD37" i="11"/>
  <c r="AC37" i="11"/>
  <c r="AB37" i="11"/>
  <c r="AA37" i="11"/>
  <c r="Z37" i="11"/>
  <c r="Y37" i="11"/>
  <c r="X37" i="11"/>
  <c r="W37" i="11"/>
  <c r="V37" i="11"/>
  <c r="U37" i="11"/>
  <c r="T37" i="11"/>
  <c r="S37" i="11"/>
  <c r="R37" i="11"/>
  <c r="Q37" i="11"/>
  <c r="P37" i="11"/>
  <c r="O37" i="11"/>
  <c r="N37" i="11"/>
  <c r="M37" i="11"/>
  <c r="L37" i="11"/>
  <c r="K37" i="11"/>
  <c r="J37" i="11"/>
  <c r="I37" i="11"/>
  <c r="H37" i="11"/>
  <c r="G37" i="11"/>
  <c r="F37" i="11"/>
  <c r="E37" i="11"/>
  <c r="D37" i="11"/>
  <c r="BZ33" i="11"/>
  <c r="BY33" i="11"/>
  <c r="BX33" i="11"/>
  <c r="BW33" i="11"/>
  <c r="BV33" i="11"/>
  <c r="BU33" i="11"/>
  <c r="BT33" i="11"/>
  <c r="BS33" i="11"/>
  <c r="BR33" i="11"/>
  <c r="BQ33" i="11"/>
  <c r="BP33" i="11"/>
  <c r="BO33" i="11"/>
  <c r="BN33" i="11"/>
  <c r="BM33" i="11"/>
  <c r="BL33" i="11"/>
  <c r="BK33" i="11"/>
  <c r="BJ33" i="11"/>
  <c r="BI33" i="11"/>
  <c r="BH33" i="11"/>
  <c r="BG33" i="11"/>
  <c r="BF33" i="11"/>
  <c r="BE33" i="11"/>
  <c r="BD33" i="11"/>
  <c r="BC33" i="11"/>
  <c r="BB33" i="11"/>
  <c r="BA33" i="11"/>
  <c r="AZ33" i="11"/>
  <c r="AY33" i="11"/>
  <c r="AX33" i="11"/>
  <c r="AW33" i="11"/>
  <c r="AV33" i="11"/>
  <c r="AU33" i="11"/>
  <c r="AT33" i="11"/>
  <c r="AS33" i="11"/>
  <c r="AR33" i="11"/>
  <c r="AQ33" i="11"/>
  <c r="AP33" i="11"/>
  <c r="AO33" i="11"/>
  <c r="AN33" i="11"/>
  <c r="AM33" i="11"/>
  <c r="AL33" i="11"/>
  <c r="AK33" i="11"/>
  <c r="AJ33" i="11"/>
  <c r="AI33" i="11"/>
  <c r="AH33" i="11"/>
  <c r="AG33" i="11"/>
  <c r="AF33" i="11"/>
  <c r="AE33" i="11"/>
  <c r="AD33" i="11"/>
  <c r="AC33" i="11"/>
  <c r="AB33" i="11"/>
  <c r="AA33" i="11"/>
  <c r="Z33" i="11"/>
  <c r="Y33" i="11"/>
  <c r="X33" i="11"/>
  <c r="W33" i="11"/>
  <c r="V33" i="11"/>
  <c r="U33" i="11"/>
  <c r="T33" i="11"/>
  <c r="S33" i="11"/>
  <c r="R33" i="11"/>
  <c r="Q33" i="11"/>
  <c r="P33" i="11"/>
  <c r="O33" i="11"/>
  <c r="N33" i="11"/>
  <c r="M33" i="11"/>
  <c r="L33" i="11"/>
  <c r="K33" i="11"/>
  <c r="J33" i="11"/>
  <c r="I33" i="11"/>
  <c r="H33" i="11"/>
  <c r="G33" i="11"/>
  <c r="F33" i="11"/>
  <c r="E33" i="11"/>
  <c r="D33" i="11"/>
  <c r="BZ29" i="11"/>
  <c r="BY29" i="11"/>
  <c r="BX29" i="11"/>
  <c r="BW29" i="11"/>
  <c r="BV29" i="11"/>
  <c r="BU29" i="11"/>
  <c r="BT29" i="11"/>
  <c r="BS29" i="11"/>
  <c r="BR29" i="11"/>
  <c r="BQ29" i="11"/>
  <c r="BP29" i="11"/>
  <c r="BO29" i="11"/>
  <c r="BN29" i="11"/>
  <c r="BM29" i="11"/>
  <c r="BL29" i="11"/>
  <c r="BK29" i="11"/>
  <c r="BJ29" i="11"/>
  <c r="BI29" i="11"/>
  <c r="BH29" i="11"/>
  <c r="BG29" i="11"/>
  <c r="BF29" i="11"/>
  <c r="BE29" i="11"/>
  <c r="BD29" i="11"/>
  <c r="BC29" i="11"/>
  <c r="BB29" i="11"/>
  <c r="BA29" i="11"/>
  <c r="AZ29" i="11"/>
  <c r="AY29" i="11"/>
  <c r="AX29" i="11"/>
  <c r="AW29" i="11"/>
  <c r="AV29" i="11"/>
  <c r="AU29" i="11"/>
  <c r="AT29" i="11"/>
  <c r="AS29" i="11"/>
  <c r="AR29" i="11"/>
  <c r="AQ29" i="11"/>
  <c r="AP29" i="11"/>
  <c r="AO29" i="11"/>
  <c r="AN29" i="11"/>
  <c r="AM29" i="11"/>
  <c r="AL29" i="11"/>
  <c r="AK29" i="11"/>
  <c r="AJ29" i="11"/>
  <c r="AI29" i="11"/>
  <c r="AH29" i="11"/>
  <c r="AG29" i="11"/>
  <c r="AF29" i="11"/>
  <c r="AE29" i="11"/>
  <c r="AD29" i="11"/>
  <c r="AC29" i="11"/>
  <c r="AB29" i="11"/>
  <c r="AA29" i="1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BZ20" i="11"/>
  <c r="BY20" i="11"/>
  <c r="BX20" i="11"/>
  <c r="BW20" i="11"/>
  <c r="BV20" i="11"/>
  <c r="BU20" i="11"/>
  <c r="BT20" i="11"/>
  <c r="BS20" i="11"/>
  <c r="BR20" i="11"/>
  <c r="BQ20" i="11"/>
  <c r="BP20" i="11"/>
  <c r="BO20" i="11"/>
  <c r="BN20" i="11"/>
  <c r="BM20" i="11"/>
  <c r="BL20" i="11"/>
  <c r="BK20" i="11"/>
  <c r="BJ20" i="11"/>
  <c r="BI20" i="11"/>
  <c r="BH20" i="11"/>
  <c r="BG20" i="11"/>
  <c r="BF20" i="11"/>
  <c r="BE20" i="11"/>
  <c r="BD20" i="11"/>
  <c r="BC20" i="11"/>
  <c r="BB20" i="11"/>
  <c r="BA20" i="11"/>
  <c r="AZ20" i="11"/>
  <c r="AY20" i="11"/>
  <c r="AX20" i="11"/>
  <c r="AW20" i="11"/>
  <c r="AV20" i="11"/>
  <c r="AU20" i="11"/>
  <c r="AT20" i="11"/>
  <c r="AS20" i="11"/>
  <c r="AR20" i="11"/>
  <c r="AQ20" i="11"/>
  <c r="AP20" i="11"/>
  <c r="AO20" i="11"/>
  <c r="AN20" i="11"/>
  <c r="AM20" i="11"/>
  <c r="AL20" i="11"/>
  <c r="AK20" i="11"/>
  <c r="AJ20" i="11"/>
  <c r="AI20" i="11"/>
  <c r="AH20" i="11"/>
  <c r="AG20" i="11"/>
  <c r="AF20" i="11"/>
  <c r="AE20" i="11"/>
  <c r="AD20" i="11"/>
  <c r="AC20" i="11"/>
  <c r="AB20" i="11"/>
  <c r="AA20" i="11"/>
  <c r="Z20" i="11"/>
  <c r="Y20" i="11"/>
  <c r="X20" i="11"/>
  <c r="W20" i="11"/>
  <c r="V20" i="11"/>
  <c r="U20" i="11"/>
  <c r="T20" i="11"/>
  <c r="S20" i="11"/>
  <c r="R20" i="11"/>
  <c r="Q20" i="11"/>
  <c r="P20" i="11"/>
  <c r="O20" i="11"/>
  <c r="N20" i="11"/>
  <c r="M20" i="11"/>
  <c r="L20" i="11"/>
  <c r="K20" i="11"/>
  <c r="J20" i="11"/>
  <c r="I20" i="11"/>
  <c r="H20" i="11"/>
  <c r="G20" i="11"/>
  <c r="F20" i="11"/>
  <c r="E20" i="11"/>
  <c r="D20" i="11"/>
  <c r="BZ14" i="11"/>
  <c r="BY14" i="11"/>
  <c r="BX14" i="11"/>
  <c r="BW14" i="11"/>
  <c r="BV14" i="11"/>
  <c r="BU14" i="11"/>
  <c r="BT14" i="11"/>
  <c r="BS14" i="11"/>
  <c r="BR14" i="11"/>
  <c r="BQ14" i="11"/>
  <c r="BP14" i="11"/>
  <c r="BO14" i="11"/>
  <c r="BN14" i="11"/>
  <c r="BM14" i="11"/>
  <c r="BL14" i="11"/>
  <c r="BK14" i="11"/>
  <c r="BJ14" i="11"/>
  <c r="BI14" i="11"/>
  <c r="BH14" i="11"/>
  <c r="BG14" i="11"/>
  <c r="BF14" i="11"/>
  <c r="BE14" i="11"/>
  <c r="BD14" i="11"/>
  <c r="BC14" i="11"/>
  <c r="BB14" i="11"/>
  <c r="BA14" i="11"/>
  <c r="AZ14" i="11"/>
  <c r="AY14" i="11"/>
  <c r="AX14" i="11"/>
  <c r="AW14" i="11"/>
  <c r="AV14" i="11"/>
  <c r="AU14" i="11"/>
  <c r="AT14" i="11"/>
  <c r="AS14" i="11"/>
  <c r="AR14" i="11"/>
  <c r="AQ14" i="11"/>
  <c r="AP14" i="11"/>
  <c r="AO14" i="11"/>
  <c r="AN14" i="11"/>
  <c r="AM14" i="11"/>
  <c r="AL14" i="11"/>
  <c r="AK14" i="11"/>
  <c r="AJ14" i="11"/>
  <c r="AI14" i="11"/>
  <c r="AH14" i="11"/>
  <c r="AG14" i="11"/>
  <c r="AF14" i="11"/>
  <c r="AE14" i="11"/>
  <c r="AD14" i="11"/>
  <c r="AC14" i="11"/>
  <c r="AB14" i="11"/>
  <c r="AA14" i="11"/>
  <c r="Z14" i="11"/>
  <c r="Y14" i="11"/>
  <c r="X14" i="11"/>
  <c r="W14" i="11"/>
  <c r="V14" i="11"/>
  <c r="U14" i="11"/>
  <c r="T14" i="11"/>
  <c r="S14" i="11"/>
  <c r="R14" i="11"/>
  <c r="Q14" i="11"/>
  <c r="P14" i="11"/>
  <c r="O14" i="11"/>
  <c r="N14" i="11"/>
  <c r="M14" i="11"/>
  <c r="L14" i="11"/>
  <c r="K14" i="11"/>
  <c r="J14" i="11"/>
  <c r="I14" i="11"/>
  <c r="H14" i="11"/>
  <c r="G14" i="11"/>
  <c r="F14" i="11"/>
  <c r="E14" i="11"/>
  <c r="D14" i="11"/>
  <c r="BZ10" i="11"/>
  <c r="BY10" i="11"/>
  <c r="BX10" i="11"/>
  <c r="BW10" i="11"/>
  <c r="BV10" i="11"/>
  <c r="BU10" i="11"/>
  <c r="BT10" i="11"/>
  <c r="BS10" i="11"/>
  <c r="BR10" i="11"/>
  <c r="BQ10" i="11"/>
  <c r="BP10" i="11"/>
  <c r="BO10" i="11"/>
  <c r="BN10" i="11"/>
  <c r="BM10" i="11"/>
  <c r="BK10" i="11"/>
  <c r="BJ10" i="11"/>
  <c r="BI10" i="11"/>
  <c r="BH10" i="11"/>
  <c r="BG10" i="11"/>
  <c r="BF10" i="11"/>
  <c r="BE10" i="11"/>
  <c r="BD10" i="11"/>
  <c r="BC10" i="11"/>
  <c r="BB10" i="11"/>
  <c r="BA10" i="11"/>
  <c r="AZ10" i="11"/>
  <c r="AY10" i="11"/>
  <c r="AX10" i="11"/>
  <c r="AW10" i="11"/>
  <c r="AV10" i="11"/>
  <c r="AU10" i="11"/>
  <c r="AT10" i="11"/>
  <c r="AS10" i="11"/>
  <c r="AR10" i="11"/>
  <c r="AQ10" i="11"/>
  <c r="AP10" i="11"/>
  <c r="AO10" i="11"/>
  <c r="AN10" i="11"/>
  <c r="AM10" i="11"/>
  <c r="AL10" i="11"/>
  <c r="AK10" i="11"/>
  <c r="AJ10" i="11"/>
  <c r="AI10" i="11"/>
  <c r="AH10" i="11"/>
  <c r="AG10" i="11"/>
  <c r="AF10" i="11"/>
  <c r="AE10" i="11"/>
  <c r="AD10" i="11"/>
  <c r="AC10" i="11"/>
  <c r="AB10" i="11"/>
  <c r="AA10" i="11"/>
  <c r="Z10" i="11"/>
  <c r="Y10" i="11"/>
  <c r="X10" i="11"/>
  <c r="W10" i="11"/>
  <c r="V10" i="11"/>
  <c r="U10" i="11"/>
  <c r="T10" i="11"/>
  <c r="S10" i="11"/>
  <c r="R10" i="11"/>
  <c r="Q10" i="11"/>
  <c r="P10" i="11"/>
  <c r="O10" i="11"/>
  <c r="N10" i="11"/>
  <c r="M10" i="11"/>
  <c r="L10" i="11"/>
  <c r="K10" i="11"/>
  <c r="J10" i="11"/>
  <c r="I10" i="11"/>
  <c r="H10" i="11"/>
  <c r="G10" i="11"/>
  <c r="F10" i="11"/>
  <c r="E10" i="11"/>
  <c r="D10" i="11"/>
  <c r="L5" i="11"/>
  <c r="C4" i="11"/>
  <c r="A1" i="11"/>
  <c r="BX42" i="10"/>
  <c r="BW42" i="10"/>
  <c r="BV42" i="10"/>
  <c r="BU42" i="10"/>
  <c r="BT42" i="10"/>
  <c r="BS42" i="10"/>
  <c r="BR42" i="10"/>
  <c r="BQ42" i="10"/>
  <c r="BP42" i="10"/>
  <c r="BO42" i="10"/>
  <c r="BN42" i="10"/>
  <c r="BM42" i="10"/>
  <c r="BL42" i="10"/>
  <c r="BK42" i="10"/>
  <c r="BJ42" i="10"/>
  <c r="BI42" i="10"/>
  <c r="BH42" i="10"/>
  <c r="BG42" i="10"/>
  <c r="BF42" i="10"/>
  <c r="BE42" i="10"/>
  <c r="BD42" i="10"/>
  <c r="BC42" i="10"/>
  <c r="BB42" i="10"/>
  <c r="BA42" i="10"/>
  <c r="AZ42" i="10"/>
  <c r="AY42" i="10"/>
  <c r="AX42" i="10"/>
  <c r="AW42" i="10"/>
  <c r="AV42" i="10"/>
  <c r="AU42" i="10"/>
  <c r="AT42" i="10"/>
  <c r="AS42" i="10"/>
  <c r="AR42" i="10"/>
  <c r="AQ42" i="10"/>
  <c r="AP42" i="10"/>
  <c r="AO42" i="10"/>
  <c r="AN42" i="10"/>
  <c r="AM42" i="10"/>
  <c r="AL42" i="10"/>
  <c r="AK42" i="10"/>
  <c r="AJ42" i="10"/>
  <c r="AI42" i="10"/>
  <c r="AH42" i="10"/>
  <c r="AG42" i="10"/>
  <c r="AF42" i="10"/>
  <c r="AE42" i="10"/>
  <c r="AD42" i="10"/>
  <c r="AC42" i="10"/>
  <c r="AB42" i="10"/>
  <c r="AA42" i="10"/>
  <c r="Z42" i="10"/>
  <c r="Y42" i="10"/>
  <c r="X42" i="10"/>
  <c r="W42" i="10"/>
  <c r="V42" i="10"/>
  <c r="U42" i="10"/>
  <c r="T42" i="10"/>
  <c r="S42" i="10"/>
  <c r="R42" i="10"/>
  <c r="Q42" i="10"/>
  <c r="P42" i="10"/>
  <c r="O42" i="10"/>
  <c r="N42" i="10"/>
  <c r="M42" i="10"/>
  <c r="L42" i="10"/>
  <c r="K42" i="10"/>
  <c r="J42" i="10"/>
  <c r="I42" i="10"/>
  <c r="H42" i="10"/>
  <c r="G42" i="10"/>
  <c r="F42" i="10"/>
  <c r="E42" i="10"/>
  <c r="D42" i="10"/>
  <c r="C40" i="10"/>
  <c r="C39" i="10" s="1"/>
  <c r="D39" i="10" s="1"/>
  <c r="E39" i="10" s="1"/>
  <c r="F39" i="10" s="1"/>
  <c r="G39" i="10" s="1"/>
  <c r="H39" i="10" s="1"/>
  <c r="I39" i="10" s="1"/>
  <c r="J39" i="10" s="1"/>
  <c r="K39" i="10" s="1"/>
  <c r="L39" i="10" s="1"/>
  <c r="M39" i="10" s="1"/>
  <c r="N39" i="10" s="1"/>
  <c r="O39" i="10" s="1"/>
  <c r="P39" i="10" s="1"/>
  <c r="Q39" i="10" s="1"/>
  <c r="BX38" i="10"/>
  <c r="BW38" i="10"/>
  <c r="BV38" i="10"/>
  <c r="BU38" i="10"/>
  <c r="BT38" i="10"/>
  <c r="BS38" i="10"/>
  <c r="BR38" i="10"/>
  <c r="BQ38" i="10"/>
  <c r="BP38" i="10"/>
  <c r="BO38" i="10"/>
  <c r="BN38" i="10"/>
  <c r="BM38" i="10"/>
  <c r="BL38" i="10"/>
  <c r="BK38" i="10"/>
  <c r="BJ38" i="10"/>
  <c r="BI38" i="10"/>
  <c r="BH38" i="10"/>
  <c r="BG38" i="10"/>
  <c r="BF38" i="10"/>
  <c r="BE38" i="10"/>
  <c r="BD38" i="10"/>
  <c r="BC38" i="10"/>
  <c r="BB38" i="10"/>
  <c r="BA38" i="10"/>
  <c r="AZ38" i="10"/>
  <c r="AY38" i="10"/>
  <c r="AX38" i="10"/>
  <c r="AW38" i="10"/>
  <c r="AV38" i="10"/>
  <c r="AU38" i="10"/>
  <c r="AT38" i="10"/>
  <c r="AS38" i="10"/>
  <c r="AR38" i="10"/>
  <c r="AQ38" i="10"/>
  <c r="AP38" i="10"/>
  <c r="AO38" i="10"/>
  <c r="AN38" i="10"/>
  <c r="AM38" i="10"/>
  <c r="AL38" i="10"/>
  <c r="AK38" i="10"/>
  <c r="AJ38" i="10"/>
  <c r="AI38" i="10"/>
  <c r="AH38" i="10"/>
  <c r="AG38" i="10"/>
  <c r="AF38" i="10"/>
  <c r="AE38" i="10"/>
  <c r="AD38" i="10"/>
  <c r="AC38" i="10"/>
  <c r="AB38" i="10"/>
  <c r="AA38" i="10"/>
  <c r="Z38" i="10"/>
  <c r="Y38" i="10"/>
  <c r="X38" i="10"/>
  <c r="W38" i="10"/>
  <c r="V38" i="10"/>
  <c r="U38" i="10"/>
  <c r="T38" i="10"/>
  <c r="S38" i="10"/>
  <c r="R38" i="10"/>
  <c r="Q38" i="10"/>
  <c r="P38" i="10"/>
  <c r="O38" i="10"/>
  <c r="N38" i="10"/>
  <c r="M38" i="10"/>
  <c r="L38" i="10"/>
  <c r="K38" i="10"/>
  <c r="J38" i="10"/>
  <c r="I38" i="10"/>
  <c r="H38" i="10"/>
  <c r="G38" i="10"/>
  <c r="F38" i="10"/>
  <c r="E38" i="10"/>
  <c r="D38" i="10"/>
  <c r="BX34" i="10"/>
  <c r="BW34" i="10"/>
  <c r="BV34" i="10"/>
  <c r="BU34" i="10"/>
  <c r="BT34" i="10"/>
  <c r="BS34" i="10"/>
  <c r="BR34" i="10"/>
  <c r="BQ34" i="10"/>
  <c r="BP34" i="10"/>
  <c r="BO34" i="10"/>
  <c r="BN34" i="10"/>
  <c r="BM34" i="10"/>
  <c r="BL34" i="10"/>
  <c r="BK34" i="10"/>
  <c r="BJ34" i="10"/>
  <c r="BI34" i="10"/>
  <c r="BH34" i="10"/>
  <c r="BG34" i="10"/>
  <c r="BF34" i="10"/>
  <c r="BE34" i="10"/>
  <c r="BD34" i="10"/>
  <c r="BC34" i="10"/>
  <c r="BB34" i="10"/>
  <c r="BA34" i="10"/>
  <c r="AZ34" i="10"/>
  <c r="AY34" i="10"/>
  <c r="AX34" i="10"/>
  <c r="AW34" i="10"/>
  <c r="AV34" i="10"/>
  <c r="AU34" i="10"/>
  <c r="AT34" i="10"/>
  <c r="AS34" i="10"/>
  <c r="AR34" i="10"/>
  <c r="AQ34" i="10"/>
  <c r="AP34" i="10"/>
  <c r="AO34" i="10"/>
  <c r="AN34" i="10"/>
  <c r="AM34" i="10"/>
  <c r="AL34" i="10"/>
  <c r="AK34" i="10"/>
  <c r="AJ34" i="10"/>
  <c r="AI34" i="10"/>
  <c r="AH34" i="10"/>
  <c r="AG34" i="10"/>
  <c r="AF34" i="10"/>
  <c r="AE34" i="10"/>
  <c r="AD34" i="10"/>
  <c r="AC34" i="10"/>
  <c r="AB34" i="10"/>
  <c r="AA34" i="10"/>
  <c r="Z34" i="10"/>
  <c r="Y34" i="10"/>
  <c r="X34" i="10"/>
  <c r="W34" i="10"/>
  <c r="V34" i="10"/>
  <c r="U34" i="10"/>
  <c r="T34" i="10"/>
  <c r="S34" i="10"/>
  <c r="R34" i="10"/>
  <c r="Q34" i="10"/>
  <c r="P34" i="10"/>
  <c r="O34" i="10"/>
  <c r="N34" i="10"/>
  <c r="M34" i="10"/>
  <c r="L34" i="10"/>
  <c r="K34" i="10"/>
  <c r="J34" i="10"/>
  <c r="I34" i="10"/>
  <c r="H34" i="10"/>
  <c r="G34" i="10"/>
  <c r="F34" i="10"/>
  <c r="E34" i="10"/>
  <c r="D34" i="10"/>
  <c r="BX30" i="10"/>
  <c r="BW30" i="10"/>
  <c r="BV30" i="10"/>
  <c r="BU30" i="10"/>
  <c r="BT30" i="10"/>
  <c r="BS30" i="10"/>
  <c r="BR30" i="10"/>
  <c r="BQ30" i="10"/>
  <c r="BP30" i="10"/>
  <c r="BO30" i="10"/>
  <c r="BN30" i="10"/>
  <c r="BM30" i="10"/>
  <c r="BL30" i="10"/>
  <c r="BK30" i="10"/>
  <c r="BJ30" i="10"/>
  <c r="BI30" i="10"/>
  <c r="BH30" i="10"/>
  <c r="BG30" i="10"/>
  <c r="BF30" i="10"/>
  <c r="BE30" i="10"/>
  <c r="BD30" i="10"/>
  <c r="BC30" i="10"/>
  <c r="BB30" i="10"/>
  <c r="BA30" i="10"/>
  <c r="AZ30" i="10"/>
  <c r="AY30" i="10"/>
  <c r="AX30" i="10"/>
  <c r="AW30" i="10"/>
  <c r="AV30" i="10"/>
  <c r="AU30" i="10"/>
  <c r="AT30" i="10"/>
  <c r="AS30" i="10"/>
  <c r="AR30" i="10"/>
  <c r="AQ30" i="10"/>
  <c r="AP30" i="10"/>
  <c r="AO30" i="10"/>
  <c r="AN30" i="10"/>
  <c r="AM30" i="10"/>
  <c r="AL30" i="10"/>
  <c r="AK30" i="10"/>
  <c r="AJ30" i="10"/>
  <c r="AI30" i="10"/>
  <c r="AH30" i="10"/>
  <c r="AG30" i="10"/>
  <c r="AF30" i="10"/>
  <c r="AE30" i="10"/>
  <c r="AD30" i="10"/>
  <c r="AC30" i="10"/>
  <c r="AB30" i="10"/>
  <c r="AA30" i="10"/>
  <c r="Z30" i="10"/>
  <c r="Y30" i="10"/>
  <c r="X30" i="10"/>
  <c r="W30" i="10"/>
  <c r="V30" i="10"/>
  <c r="U30" i="10"/>
  <c r="T30" i="10"/>
  <c r="S30" i="10"/>
  <c r="R30" i="10"/>
  <c r="Q30" i="10"/>
  <c r="P30" i="10"/>
  <c r="O30" i="10"/>
  <c r="N30" i="10"/>
  <c r="M30" i="10"/>
  <c r="L30" i="10"/>
  <c r="K30" i="10"/>
  <c r="J30" i="10"/>
  <c r="I30" i="10"/>
  <c r="H30" i="10"/>
  <c r="G30" i="10"/>
  <c r="F30" i="10"/>
  <c r="E30" i="10"/>
  <c r="D30" i="10"/>
  <c r="BX21" i="10"/>
  <c r="BW21" i="10"/>
  <c r="BV21" i="10"/>
  <c r="BU21" i="10"/>
  <c r="BT21" i="10"/>
  <c r="BS21" i="10"/>
  <c r="BR21" i="10"/>
  <c r="BQ21" i="10"/>
  <c r="BP21" i="10"/>
  <c r="BO21" i="10"/>
  <c r="BN21" i="10"/>
  <c r="BM21" i="10"/>
  <c r="BL21" i="10"/>
  <c r="BK21" i="10"/>
  <c r="BJ21" i="10"/>
  <c r="BI21" i="10"/>
  <c r="BH21" i="10"/>
  <c r="BG21" i="10"/>
  <c r="BF21" i="10"/>
  <c r="BE21" i="10"/>
  <c r="BD21" i="10"/>
  <c r="BC21" i="10"/>
  <c r="BB21" i="10"/>
  <c r="BA21" i="10"/>
  <c r="AZ21" i="10"/>
  <c r="AY21" i="10"/>
  <c r="AX21" i="10"/>
  <c r="AW21" i="10"/>
  <c r="AV21" i="10"/>
  <c r="AU21" i="10"/>
  <c r="AT21" i="10"/>
  <c r="AS21" i="10"/>
  <c r="AR21" i="10"/>
  <c r="AQ21" i="10"/>
  <c r="AP21" i="10"/>
  <c r="AO21" i="10"/>
  <c r="AN21" i="10"/>
  <c r="AM21" i="10"/>
  <c r="AL21" i="10"/>
  <c r="AK21" i="10"/>
  <c r="AJ21" i="10"/>
  <c r="AI21" i="10"/>
  <c r="AH21" i="10"/>
  <c r="AG21" i="10"/>
  <c r="AF21" i="10"/>
  <c r="AE21" i="10"/>
  <c r="AD21" i="10"/>
  <c r="AC21" i="10"/>
  <c r="AB21" i="10"/>
  <c r="AA21" i="10"/>
  <c r="Z21" i="10"/>
  <c r="Y21" i="10"/>
  <c r="X21" i="10"/>
  <c r="W21" i="10"/>
  <c r="V21" i="10"/>
  <c r="U21" i="10"/>
  <c r="T21" i="10"/>
  <c r="S21" i="10"/>
  <c r="R21" i="10"/>
  <c r="Q21" i="10"/>
  <c r="P21" i="10"/>
  <c r="O21" i="10"/>
  <c r="N21" i="10"/>
  <c r="M21" i="10"/>
  <c r="L21" i="10"/>
  <c r="K21" i="10"/>
  <c r="J21" i="10"/>
  <c r="I21" i="10"/>
  <c r="H21" i="10"/>
  <c r="G21" i="10"/>
  <c r="F21" i="10"/>
  <c r="E21" i="10"/>
  <c r="D21" i="10"/>
  <c r="BZ15" i="10"/>
  <c r="BY15" i="10"/>
  <c r="BX15" i="10"/>
  <c r="BW15" i="10"/>
  <c r="BV15" i="10"/>
  <c r="BU15" i="10"/>
  <c r="BT15" i="10"/>
  <c r="BS15" i="10"/>
  <c r="BR15" i="10"/>
  <c r="BQ15" i="10"/>
  <c r="BP15" i="10"/>
  <c r="BO15" i="10"/>
  <c r="BN15" i="10"/>
  <c r="BM15" i="10"/>
  <c r="BL15" i="10"/>
  <c r="BK15" i="10"/>
  <c r="BJ15" i="10"/>
  <c r="BI15" i="10"/>
  <c r="BH15" i="10"/>
  <c r="BG15" i="10"/>
  <c r="BF15" i="10"/>
  <c r="BE15" i="10"/>
  <c r="BD15" i="10"/>
  <c r="BC15" i="10"/>
  <c r="BB15" i="10"/>
  <c r="BA15" i="10"/>
  <c r="AZ15" i="10"/>
  <c r="AY15" i="10"/>
  <c r="AX15" i="10"/>
  <c r="AW15" i="10"/>
  <c r="AV15" i="10"/>
  <c r="AU15" i="10"/>
  <c r="AT15" i="10"/>
  <c r="AS15" i="10"/>
  <c r="AR15" i="10"/>
  <c r="AQ15" i="10"/>
  <c r="AP15" i="10"/>
  <c r="AO15" i="10"/>
  <c r="AN15" i="10"/>
  <c r="AM15" i="10"/>
  <c r="AL15" i="10"/>
  <c r="AK15" i="10"/>
  <c r="AJ15" i="10"/>
  <c r="AI15" i="10"/>
  <c r="AH15" i="10"/>
  <c r="AG15" i="10"/>
  <c r="AF15" i="10"/>
  <c r="AE15" i="10"/>
  <c r="AD15" i="10"/>
  <c r="AC15" i="10"/>
  <c r="AB15" i="10"/>
  <c r="AA15" i="10"/>
  <c r="Z15" i="10"/>
  <c r="Y15" i="10"/>
  <c r="X15" i="10"/>
  <c r="W15" i="10"/>
  <c r="V15" i="10"/>
  <c r="U15" i="10"/>
  <c r="T15" i="10"/>
  <c r="S15" i="10"/>
  <c r="R15" i="10"/>
  <c r="Q15" i="10"/>
  <c r="P15" i="10"/>
  <c r="O15" i="10"/>
  <c r="N15" i="10"/>
  <c r="M15" i="10"/>
  <c r="L15" i="10"/>
  <c r="K15" i="10"/>
  <c r="J15" i="10"/>
  <c r="I15" i="10"/>
  <c r="H15" i="10"/>
  <c r="G15" i="10"/>
  <c r="F15" i="10"/>
  <c r="E15" i="10"/>
  <c r="D15" i="10"/>
  <c r="BZ11" i="10"/>
  <c r="BY11" i="10"/>
  <c r="BX11" i="10"/>
  <c r="BW11" i="10"/>
  <c r="BV11" i="10"/>
  <c r="BU11" i="10"/>
  <c r="BT11" i="10"/>
  <c r="BS11" i="10"/>
  <c r="BR11" i="10"/>
  <c r="BQ11" i="10"/>
  <c r="BP11" i="10"/>
  <c r="BO11" i="10"/>
  <c r="BN11" i="10"/>
  <c r="BM11" i="10"/>
  <c r="BL11" i="10"/>
  <c r="BK11" i="10"/>
  <c r="BJ11" i="10"/>
  <c r="BI11" i="10"/>
  <c r="BH11" i="10"/>
  <c r="BG11" i="10"/>
  <c r="BF11" i="10"/>
  <c r="BE11" i="10"/>
  <c r="BD11" i="10"/>
  <c r="BC11" i="10"/>
  <c r="BB11" i="10"/>
  <c r="BA11" i="10"/>
  <c r="AZ11" i="10"/>
  <c r="AY11" i="10"/>
  <c r="AX11" i="10"/>
  <c r="AW11" i="10"/>
  <c r="AV11" i="10"/>
  <c r="AU11" i="10"/>
  <c r="AT11" i="10"/>
  <c r="AS11" i="10"/>
  <c r="AR11" i="10"/>
  <c r="AQ11" i="10"/>
  <c r="AP11" i="10"/>
  <c r="AO11" i="10"/>
  <c r="AN11" i="10"/>
  <c r="AM11" i="10"/>
  <c r="AL11" i="10"/>
  <c r="AK11" i="10"/>
  <c r="AJ11" i="10"/>
  <c r="AI11" i="10"/>
  <c r="AH11" i="10"/>
  <c r="AG11" i="10"/>
  <c r="AF11" i="10"/>
  <c r="AE11" i="10"/>
  <c r="AD11" i="10"/>
  <c r="AC11" i="10"/>
  <c r="AB11" i="10"/>
  <c r="AA11" i="10"/>
  <c r="Z11" i="10"/>
  <c r="Y11" i="10"/>
  <c r="X11" i="10"/>
  <c r="W11" i="10"/>
  <c r="V11" i="10"/>
  <c r="U11" i="10"/>
  <c r="T11" i="10"/>
  <c r="S11" i="10"/>
  <c r="R11" i="10"/>
  <c r="Q11" i="10"/>
  <c r="P11" i="10"/>
  <c r="O11" i="10"/>
  <c r="N11" i="10"/>
  <c r="M11" i="10"/>
  <c r="L11" i="10"/>
  <c r="K11" i="10"/>
  <c r="J11" i="10"/>
  <c r="I11" i="10"/>
  <c r="H11" i="10"/>
  <c r="G11" i="10"/>
  <c r="F11" i="10"/>
  <c r="E11" i="10"/>
  <c r="D11" i="10"/>
  <c r="L5" i="10"/>
  <c r="C4" i="10"/>
  <c r="A1" i="10"/>
  <c r="A1" i="9"/>
  <c r="C4" i="9"/>
  <c r="L5" i="9"/>
  <c r="D11" i="9"/>
  <c r="E11" i="9"/>
  <c r="F11" i="9"/>
  <c r="G11" i="9"/>
  <c r="H11" i="9"/>
  <c r="I11" i="9"/>
  <c r="J11" i="9"/>
  <c r="K11" i="9"/>
  <c r="L11" i="9"/>
  <c r="M11" i="9"/>
  <c r="N11" i="9"/>
  <c r="O11" i="9"/>
  <c r="P11" i="9"/>
  <c r="Q11" i="9"/>
  <c r="R11" i="9"/>
  <c r="S11" i="9"/>
  <c r="T11" i="9"/>
  <c r="U11" i="9"/>
  <c r="V11" i="9"/>
  <c r="W11" i="9"/>
  <c r="X11" i="9"/>
  <c r="Y11" i="9"/>
  <c r="Z11" i="9"/>
  <c r="AA11" i="9"/>
  <c r="AB11" i="9"/>
  <c r="AC11" i="9"/>
  <c r="AD11" i="9"/>
  <c r="AE11" i="9"/>
  <c r="AF11" i="9"/>
  <c r="AG11" i="9"/>
  <c r="AH11" i="9"/>
  <c r="AI11" i="9"/>
  <c r="AJ11" i="9"/>
  <c r="AK11" i="9"/>
  <c r="AL11" i="9"/>
  <c r="AM11" i="9"/>
  <c r="AN11" i="9"/>
  <c r="AO11" i="9"/>
  <c r="AP11" i="9"/>
  <c r="AQ11" i="9"/>
  <c r="AR11" i="9"/>
  <c r="AS11" i="9"/>
  <c r="AT11" i="9"/>
  <c r="AU11" i="9"/>
  <c r="AV11" i="9"/>
  <c r="AW11" i="9"/>
  <c r="AX11" i="9"/>
  <c r="AY11" i="9"/>
  <c r="AZ11" i="9"/>
  <c r="BA11" i="9"/>
  <c r="BB11" i="9"/>
  <c r="BC11" i="9"/>
  <c r="BD11" i="9"/>
  <c r="BE11" i="9"/>
  <c r="BF11" i="9"/>
  <c r="BG11" i="9"/>
  <c r="BH11" i="9"/>
  <c r="BI11" i="9"/>
  <c r="BJ11" i="9"/>
  <c r="BK11" i="9"/>
  <c r="BL11" i="9"/>
  <c r="BM11" i="9"/>
  <c r="BN11" i="9"/>
  <c r="BO11" i="9"/>
  <c r="BP11" i="9"/>
  <c r="BQ11" i="9"/>
  <c r="BR11" i="9"/>
  <c r="BS11" i="9"/>
  <c r="BT11" i="9"/>
  <c r="BU11" i="9"/>
  <c r="BV11" i="9"/>
  <c r="BW11" i="9"/>
  <c r="BX11" i="9"/>
  <c r="BY11" i="9"/>
  <c r="BZ11" i="9"/>
  <c r="D15" i="9"/>
  <c r="E15" i="9"/>
  <c r="F15" i="9"/>
  <c r="G15" i="9"/>
  <c r="H15" i="9"/>
  <c r="I15" i="9"/>
  <c r="J15" i="9"/>
  <c r="K15" i="9"/>
  <c r="L15" i="9"/>
  <c r="M15" i="9"/>
  <c r="N15" i="9"/>
  <c r="O15" i="9"/>
  <c r="P15" i="9"/>
  <c r="Q15" i="9"/>
  <c r="R15" i="9"/>
  <c r="S15" i="9"/>
  <c r="T15" i="9"/>
  <c r="U15" i="9"/>
  <c r="V15" i="9"/>
  <c r="W15" i="9"/>
  <c r="X15" i="9"/>
  <c r="Y15" i="9"/>
  <c r="Z15" i="9"/>
  <c r="AA15" i="9"/>
  <c r="AB15" i="9"/>
  <c r="AC15" i="9"/>
  <c r="AD15" i="9"/>
  <c r="AE15" i="9"/>
  <c r="AF15" i="9"/>
  <c r="AG15" i="9"/>
  <c r="AH15" i="9"/>
  <c r="AI15" i="9"/>
  <c r="AJ15" i="9"/>
  <c r="AK15" i="9"/>
  <c r="AL15" i="9"/>
  <c r="AM15" i="9"/>
  <c r="AN15" i="9"/>
  <c r="AO15" i="9"/>
  <c r="AP15" i="9"/>
  <c r="AQ15" i="9"/>
  <c r="AR15" i="9"/>
  <c r="AS15" i="9"/>
  <c r="AT15" i="9"/>
  <c r="AU15" i="9"/>
  <c r="AV15" i="9"/>
  <c r="AW15" i="9"/>
  <c r="AX15" i="9"/>
  <c r="AY15" i="9"/>
  <c r="AZ15" i="9"/>
  <c r="BA15" i="9"/>
  <c r="BB15" i="9"/>
  <c r="BC15" i="9"/>
  <c r="BD15" i="9"/>
  <c r="BE15" i="9"/>
  <c r="BF15" i="9"/>
  <c r="BG15" i="9"/>
  <c r="BH15" i="9"/>
  <c r="BI15" i="9"/>
  <c r="BJ15" i="9"/>
  <c r="BK15" i="9"/>
  <c r="BL15" i="9"/>
  <c r="BM15" i="9"/>
  <c r="BN15" i="9"/>
  <c r="BO15" i="9"/>
  <c r="BP15" i="9"/>
  <c r="BQ15" i="9"/>
  <c r="BR15" i="9"/>
  <c r="BS15" i="9"/>
  <c r="BT15" i="9"/>
  <c r="BU15" i="9"/>
  <c r="BV15" i="9"/>
  <c r="BW15" i="9"/>
  <c r="BX15" i="9"/>
  <c r="BY15" i="9"/>
  <c r="BZ15" i="9"/>
  <c r="D21" i="9"/>
  <c r="E21" i="9"/>
  <c r="F21" i="9"/>
  <c r="G21" i="9"/>
  <c r="H21" i="9"/>
  <c r="I21" i="9"/>
  <c r="J21" i="9"/>
  <c r="K21" i="9"/>
  <c r="L21" i="9"/>
  <c r="M21" i="9"/>
  <c r="N21" i="9"/>
  <c r="O21" i="9"/>
  <c r="P21" i="9"/>
  <c r="Q21" i="9"/>
  <c r="R21" i="9"/>
  <c r="S21" i="9"/>
  <c r="T21" i="9"/>
  <c r="U21" i="9"/>
  <c r="V21" i="9"/>
  <c r="W21" i="9"/>
  <c r="X21" i="9"/>
  <c r="Y21" i="9"/>
  <c r="Z21" i="9"/>
  <c r="AA21" i="9"/>
  <c r="AB21" i="9"/>
  <c r="AC21" i="9"/>
  <c r="AD21" i="9"/>
  <c r="AE21" i="9"/>
  <c r="AF21" i="9"/>
  <c r="AG21" i="9"/>
  <c r="AH21" i="9"/>
  <c r="AI21" i="9"/>
  <c r="AJ21" i="9"/>
  <c r="AK21" i="9"/>
  <c r="AL21" i="9"/>
  <c r="AM21" i="9"/>
  <c r="AN21" i="9"/>
  <c r="AO21" i="9"/>
  <c r="AP21" i="9"/>
  <c r="AQ21" i="9"/>
  <c r="AR21" i="9"/>
  <c r="AS21" i="9"/>
  <c r="AT21" i="9"/>
  <c r="AU21" i="9"/>
  <c r="AV21" i="9"/>
  <c r="AW21" i="9"/>
  <c r="AX21" i="9"/>
  <c r="AY21" i="9"/>
  <c r="AZ21" i="9"/>
  <c r="BA21" i="9"/>
  <c r="BB21" i="9"/>
  <c r="BC21" i="9"/>
  <c r="BD21" i="9"/>
  <c r="BE21" i="9"/>
  <c r="BF21" i="9"/>
  <c r="BG21" i="9"/>
  <c r="BH21" i="9"/>
  <c r="BI21" i="9"/>
  <c r="BJ21" i="9"/>
  <c r="BK21" i="9"/>
  <c r="BL21" i="9"/>
  <c r="BM21" i="9"/>
  <c r="BN21" i="9"/>
  <c r="BO21" i="9"/>
  <c r="BP21" i="9"/>
  <c r="BQ21" i="9"/>
  <c r="BR21" i="9"/>
  <c r="BS21" i="9"/>
  <c r="BT21" i="9"/>
  <c r="BU21" i="9"/>
  <c r="BV21" i="9"/>
  <c r="BW21" i="9"/>
  <c r="BX21" i="9"/>
  <c r="D30" i="9"/>
  <c r="E30" i="9"/>
  <c r="F30" i="9"/>
  <c r="G30" i="9"/>
  <c r="H30" i="9"/>
  <c r="I30" i="9"/>
  <c r="J30" i="9"/>
  <c r="K30" i="9"/>
  <c r="L30" i="9"/>
  <c r="M30" i="9"/>
  <c r="N30" i="9"/>
  <c r="O30" i="9"/>
  <c r="P30" i="9"/>
  <c r="Q30" i="9"/>
  <c r="R30" i="9"/>
  <c r="S30" i="9"/>
  <c r="T30" i="9"/>
  <c r="U30" i="9"/>
  <c r="V30" i="9"/>
  <c r="W30" i="9"/>
  <c r="X30" i="9"/>
  <c r="Y30" i="9"/>
  <c r="Z30" i="9"/>
  <c r="AA30" i="9"/>
  <c r="AB30" i="9"/>
  <c r="AC30" i="9"/>
  <c r="AD30" i="9"/>
  <c r="AE30" i="9"/>
  <c r="AF30" i="9"/>
  <c r="AG30" i="9"/>
  <c r="AH30" i="9"/>
  <c r="AI30" i="9"/>
  <c r="AJ30" i="9"/>
  <c r="AK30" i="9"/>
  <c r="AL30" i="9"/>
  <c r="AM30" i="9"/>
  <c r="AN30" i="9"/>
  <c r="AO30" i="9"/>
  <c r="AP30" i="9"/>
  <c r="AQ30" i="9"/>
  <c r="AR30" i="9"/>
  <c r="AS30" i="9"/>
  <c r="AT30" i="9"/>
  <c r="AU30" i="9"/>
  <c r="AV30" i="9"/>
  <c r="AW30" i="9"/>
  <c r="AX30" i="9"/>
  <c r="AY30" i="9"/>
  <c r="AZ30" i="9"/>
  <c r="BA30" i="9"/>
  <c r="BB30" i="9"/>
  <c r="BC30" i="9"/>
  <c r="BD30" i="9"/>
  <c r="BE30" i="9"/>
  <c r="BF30" i="9"/>
  <c r="BG30" i="9"/>
  <c r="BH30" i="9"/>
  <c r="BI30" i="9"/>
  <c r="BJ30" i="9"/>
  <c r="BK30" i="9"/>
  <c r="BL30" i="9"/>
  <c r="BM30" i="9"/>
  <c r="BN30" i="9"/>
  <c r="BO30" i="9"/>
  <c r="BP30" i="9"/>
  <c r="BQ30" i="9"/>
  <c r="BR30" i="9"/>
  <c r="BS30" i="9"/>
  <c r="BT30" i="9"/>
  <c r="BU30" i="9"/>
  <c r="BV30" i="9"/>
  <c r="BW30" i="9"/>
  <c r="BX30" i="9"/>
  <c r="D34" i="9"/>
  <c r="E34" i="9"/>
  <c r="F34" i="9"/>
  <c r="G34" i="9"/>
  <c r="H34" i="9"/>
  <c r="I34" i="9"/>
  <c r="J34" i="9"/>
  <c r="K34" i="9"/>
  <c r="L34" i="9"/>
  <c r="M34" i="9"/>
  <c r="N34" i="9"/>
  <c r="O34" i="9"/>
  <c r="P34" i="9"/>
  <c r="Q34" i="9"/>
  <c r="R34" i="9"/>
  <c r="S34" i="9"/>
  <c r="T34" i="9"/>
  <c r="U34" i="9"/>
  <c r="V34" i="9"/>
  <c r="W34" i="9"/>
  <c r="X34" i="9"/>
  <c r="Y34" i="9"/>
  <c r="Z34" i="9"/>
  <c r="AA34" i="9"/>
  <c r="AB34" i="9"/>
  <c r="AC34" i="9"/>
  <c r="AD34" i="9"/>
  <c r="AE34" i="9"/>
  <c r="AF34" i="9"/>
  <c r="AG34" i="9"/>
  <c r="AH34" i="9"/>
  <c r="AI34" i="9"/>
  <c r="AJ34" i="9"/>
  <c r="AK34" i="9"/>
  <c r="AL34" i="9"/>
  <c r="AM34" i="9"/>
  <c r="AN34" i="9"/>
  <c r="AO34" i="9"/>
  <c r="AP34" i="9"/>
  <c r="AQ34" i="9"/>
  <c r="AR34" i="9"/>
  <c r="AS34" i="9"/>
  <c r="AT34" i="9"/>
  <c r="AU34" i="9"/>
  <c r="AV34" i="9"/>
  <c r="AW34" i="9"/>
  <c r="AX34" i="9"/>
  <c r="AY34" i="9"/>
  <c r="AZ34" i="9"/>
  <c r="BA34" i="9"/>
  <c r="BB34" i="9"/>
  <c r="BC34" i="9"/>
  <c r="BD34" i="9"/>
  <c r="BE34" i="9"/>
  <c r="BF34" i="9"/>
  <c r="BG34" i="9"/>
  <c r="BH34" i="9"/>
  <c r="BI34" i="9"/>
  <c r="BJ34" i="9"/>
  <c r="BK34" i="9"/>
  <c r="BL34" i="9"/>
  <c r="BM34" i="9"/>
  <c r="BN34" i="9"/>
  <c r="BO34" i="9"/>
  <c r="BP34" i="9"/>
  <c r="BQ34" i="9"/>
  <c r="BR34" i="9"/>
  <c r="BS34" i="9"/>
  <c r="BT34" i="9"/>
  <c r="BU34" i="9"/>
  <c r="BV34" i="9"/>
  <c r="BW34" i="9"/>
  <c r="BX34" i="9"/>
  <c r="D38" i="9"/>
  <c r="E38" i="9"/>
  <c r="F38" i="9"/>
  <c r="G38" i="9"/>
  <c r="H38" i="9"/>
  <c r="I38" i="9"/>
  <c r="J38" i="9"/>
  <c r="K38" i="9"/>
  <c r="L38" i="9"/>
  <c r="M38" i="9"/>
  <c r="N38" i="9"/>
  <c r="O38" i="9"/>
  <c r="P38" i="9"/>
  <c r="Q38" i="9"/>
  <c r="R38" i="9"/>
  <c r="S38" i="9"/>
  <c r="T38" i="9"/>
  <c r="U38" i="9"/>
  <c r="V38" i="9"/>
  <c r="W38" i="9"/>
  <c r="X38" i="9"/>
  <c r="Y38" i="9"/>
  <c r="Z38" i="9"/>
  <c r="AA38" i="9"/>
  <c r="AB38" i="9"/>
  <c r="AC38" i="9"/>
  <c r="AD38" i="9"/>
  <c r="AE38" i="9"/>
  <c r="AF38" i="9"/>
  <c r="AG38" i="9"/>
  <c r="AH38" i="9"/>
  <c r="AI38" i="9"/>
  <c r="AJ38" i="9"/>
  <c r="AK38" i="9"/>
  <c r="AL38" i="9"/>
  <c r="AM38" i="9"/>
  <c r="AN38" i="9"/>
  <c r="AO38" i="9"/>
  <c r="AP38" i="9"/>
  <c r="AQ38" i="9"/>
  <c r="AR38" i="9"/>
  <c r="AS38" i="9"/>
  <c r="AT38" i="9"/>
  <c r="AU38" i="9"/>
  <c r="AV38" i="9"/>
  <c r="AW38" i="9"/>
  <c r="AX38" i="9"/>
  <c r="AY38" i="9"/>
  <c r="AZ38" i="9"/>
  <c r="BA38" i="9"/>
  <c r="BB38" i="9"/>
  <c r="BC38" i="9"/>
  <c r="BD38" i="9"/>
  <c r="BE38" i="9"/>
  <c r="BF38" i="9"/>
  <c r="BG38" i="9"/>
  <c r="BH38" i="9"/>
  <c r="BI38" i="9"/>
  <c r="BJ38" i="9"/>
  <c r="BK38" i="9"/>
  <c r="BL38" i="9"/>
  <c r="BM38" i="9"/>
  <c r="BN38" i="9"/>
  <c r="BO38" i="9"/>
  <c r="BP38" i="9"/>
  <c r="BQ38" i="9"/>
  <c r="BR38" i="9"/>
  <c r="BS38" i="9"/>
  <c r="BT38" i="9"/>
  <c r="BU38" i="9"/>
  <c r="BV38" i="9"/>
  <c r="BW38" i="9"/>
  <c r="BX38" i="9"/>
  <c r="D42" i="9"/>
  <c r="E42" i="9"/>
  <c r="F42" i="9"/>
  <c r="G42" i="9"/>
  <c r="H42" i="9"/>
  <c r="I42" i="9"/>
  <c r="J42" i="9"/>
  <c r="K42" i="9"/>
  <c r="L42" i="9"/>
  <c r="M42" i="9"/>
  <c r="N42" i="9"/>
  <c r="O42" i="9"/>
  <c r="P42" i="9"/>
  <c r="Q42" i="9"/>
  <c r="R42" i="9"/>
  <c r="S42" i="9"/>
  <c r="T42" i="9"/>
  <c r="U42" i="9"/>
  <c r="V42" i="9"/>
  <c r="W42" i="9"/>
  <c r="X42" i="9"/>
  <c r="Y42" i="9"/>
  <c r="Z42" i="9"/>
  <c r="AA42" i="9"/>
  <c r="AB42" i="9"/>
  <c r="AC42" i="9"/>
  <c r="AD42" i="9"/>
  <c r="AE42" i="9"/>
  <c r="AF42" i="9"/>
  <c r="AG42" i="9"/>
  <c r="AH42" i="9"/>
  <c r="AI42" i="9"/>
  <c r="AJ42" i="9"/>
  <c r="AK42" i="9"/>
  <c r="AL42" i="9"/>
  <c r="AM42" i="9"/>
  <c r="AN42" i="9"/>
  <c r="AO42" i="9"/>
  <c r="AP42" i="9"/>
  <c r="AQ42" i="9"/>
  <c r="AR42" i="9"/>
  <c r="AS42" i="9"/>
  <c r="AT42" i="9"/>
  <c r="AU42" i="9"/>
  <c r="AV42" i="9"/>
  <c r="AW42" i="9"/>
  <c r="AX42" i="9"/>
  <c r="AY42" i="9"/>
  <c r="AZ42" i="9"/>
  <c r="BA42" i="9"/>
  <c r="BB42" i="9"/>
  <c r="BC42" i="9"/>
  <c r="BD42" i="9"/>
  <c r="BE42" i="9"/>
  <c r="BF42" i="9"/>
  <c r="BG42" i="9"/>
  <c r="BH42" i="9"/>
  <c r="BI42" i="9"/>
  <c r="BJ42" i="9"/>
  <c r="BK42" i="9"/>
  <c r="BL42" i="9"/>
  <c r="BM42" i="9"/>
  <c r="BN42" i="9"/>
  <c r="BO42" i="9"/>
  <c r="BP42" i="9"/>
  <c r="BQ42" i="9"/>
  <c r="BR42" i="9"/>
  <c r="BS42" i="9"/>
  <c r="BT42" i="9"/>
  <c r="BU42" i="9"/>
  <c r="BV42" i="9"/>
  <c r="BW42" i="9"/>
  <c r="BX42" i="9"/>
  <c r="BX59" i="8"/>
  <c r="BW59" i="8"/>
  <c r="BV59" i="8"/>
  <c r="BU59" i="8"/>
  <c r="BT59" i="8"/>
  <c r="BS59" i="8"/>
  <c r="BR59" i="8"/>
  <c r="BQ59" i="8"/>
  <c r="BP59" i="8"/>
  <c r="BO59" i="8"/>
  <c r="BN59" i="8"/>
  <c r="BM59" i="8"/>
  <c r="BL59" i="8"/>
  <c r="BK59" i="8"/>
  <c r="BJ59" i="8"/>
  <c r="BI59" i="8"/>
  <c r="BH59" i="8"/>
  <c r="BG59" i="8"/>
  <c r="BF59" i="8"/>
  <c r="BE59" i="8"/>
  <c r="BD59" i="8"/>
  <c r="BC59" i="8"/>
  <c r="BB59" i="8"/>
  <c r="BA59" i="8"/>
  <c r="AZ59" i="8"/>
  <c r="AY59" i="8"/>
  <c r="AX59" i="8"/>
  <c r="AW59" i="8"/>
  <c r="AV59" i="8"/>
  <c r="AU59" i="8"/>
  <c r="AT59" i="8"/>
  <c r="AS59" i="8"/>
  <c r="AR59" i="8"/>
  <c r="AQ59" i="8"/>
  <c r="AP59" i="8"/>
  <c r="AO59" i="8"/>
  <c r="AN59" i="8"/>
  <c r="AM59" i="8"/>
  <c r="AL59" i="8"/>
  <c r="AK59" i="8"/>
  <c r="AJ59" i="8"/>
  <c r="AI59" i="8"/>
  <c r="AH59" i="8"/>
  <c r="AG59" i="8"/>
  <c r="AF59" i="8"/>
  <c r="AE59" i="8"/>
  <c r="AD59" i="8"/>
  <c r="AC59" i="8"/>
  <c r="AB59" i="8"/>
  <c r="AA59" i="8"/>
  <c r="Z59" i="8"/>
  <c r="Y59" i="8"/>
  <c r="X59" i="8"/>
  <c r="W59" i="8"/>
  <c r="V59" i="8"/>
  <c r="U59" i="8"/>
  <c r="T59" i="8"/>
  <c r="S59" i="8"/>
  <c r="R59" i="8"/>
  <c r="Q59" i="8"/>
  <c r="P59" i="8"/>
  <c r="O59" i="8"/>
  <c r="N59" i="8"/>
  <c r="M59" i="8"/>
  <c r="L59" i="8"/>
  <c r="K59" i="8"/>
  <c r="J59" i="8"/>
  <c r="I59" i="8"/>
  <c r="H59" i="8"/>
  <c r="G59" i="8"/>
  <c r="F59" i="8"/>
  <c r="E59" i="8"/>
  <c r="D59" i="8"/>
  <c r="E56" i="8"/>
  <c r="F56" i="8" s="1"/>
  <c r="G56" i="8" s="1"/>
  <c r="H56" i="8" s="1"/>
  <c r="H58" i="8" s="1"/>
  <c r="H60" i="8" s="1"/>
  <c r="C56" i="8"/>
  <c r="D56" i="8" s="1"/>
  <c r="BX55" i="8"/>
  <c r="BW55" i="8"/>
  <c r="BV55" i="8"/>
  <c r="BU55" i="8"/>
  <c r="BT55" i="8"/>
  <c r="BS55" i="8"/>
  <c r="BR55" i="8"/>
  <c r="BQ55" i="8"/>
  <c r="BP55" i="8"/>
  <c r="BO55" i="8"/>
  <c r="BN55" i="8"/>
  <c r="BM55" i="8"/>
  <c r="BL55" i="8"/>
  <c r="BK55" i="8"/>
  <c r="BJ55" i="8"/>
  <c r="BI55" i="8"/>
  <c r="BH55" i="8"/>
  <c r="BG55" i="8"/>
  <c r="BF55" i="8"/>
  <c r="BE55" i="8"/>
  <c r="BD55" i="8"/>
  <c r="BC55" i="8"/>
  <c r="BB55" i="8"/>
  <c r="BA55" i="8"/>
  <c r="AZ55" i="8"/>
  <c r="AY55" i="8"/>
  <c r="AX55" i="8"/>
  <c r="AW55" i="8"/>
  <c r="AV55" i="8"/>
  <c r="AU55" i="8"/>
  <c r="AT55" i="8"/>
  <c r="AS55" i="8"/>
  <c r="AR55" i="8"/>
  <c r="AQ55" i="8"/>
  <c r="AP55" i="8"/>
  <c r="AO55" i="8"/>
  <c r="AN55" i="8"/>
  <c r="AM55" i="8"/>
  <c r="AL55" i="8"/>
  <c r="AK55" i="8"/>
  <c r="AJ55" i="8"/>
  <c r="AI55" i="8"/>
  <c r="AH55" i="8"/>
  <c r="AG55" i="8"/>
  <c r="AF55" i="8"/>
  <c r="AE55" i="8"/>
  <c r="AD55" i="8"/>
  <c r="AC55" i="8"/>
  <c r="AB55" i="8"/>
  <c r="AA55" i="8"/>
  <c r="Z55" i="8"/>
  <c r="Y55" i="8"/>
  <c r="X55" i="8"/>
  <c r="W55" i="8"/>
  <c r="V55" i="8"/>
  <c r="U55" i="8"/>
  <c r="T55" i="8"/>
  <c r="S55" i="8"/>
  <c r="R55" i="8"/>
  <c r="Q55" i="8"/>
  <c r="P55" i="8"/>
  <c r="O55" i="8"/>
  <c r="N55" i="8"/>
  <c r="M55" i="8"/>
  <c r="L55" i="8"/>
  <c r="K55" i="8"/>
  <c r="J55" i="8"/>
  <c r="I55" i="8"/>
  <c r="H55" i="8"/>
  <c r="G55" i="8"/>
  <c r="F55" i="8"/>
  <c r="E55" i="8"/>
  <c r="D55" i="8"/>
  <c r="D58" i="8" s="1"/>
  <c r="D60" i="8" s="1"/>
  <c r="BX51" i="8"/>
  <c r="BW51" i="8"/>
  <c r="BV51" i="8"/>
  <c r="BU51" i="8"/>
  <c r="BT51" i="8"/>
  <c r="BS51" i="8"/>
  <c r="BR51" i="8"/>
  <c r="BQ51" i="8"/>
  <c r="BP51" i="8"/>
  <c r="BO51" i="8"/>
  <c r="BN51" i="8"/>
  <c r="BM51" i="8"/>
  <c r="BL51" i="8"/>
  <c r="BK51" i="8"/>
  <c r="BJ51" i="8"/>
  <c r="BI51" i="8"/>
  <c r="BH51" i="8"/>
  <c r="BG51" i="8"/>
  <c r="BF51" i="8"/>
  <c r="BE51" i="8"/>
  <c r="BD51" i="8"/>
  <c r="BC51" i="8"/>
  <c r="BB51" i="8"/>
  <c r="BA51" i="8"/>
  <c r="AZ51" i="8"/>
  <c r="AY51" i="8"/>
  <c r="AX51" i="8"/>
  <c r="AW51" i="8"/>
  <c r="AV51" i="8"/>
  <c r="AU51" i="8"/>
  <c r="AT51" i="8"/>
  <c r="AS51" i="8"/>
  <c r="AR51" i="8"/>
  <c r="AQ51" i="8"/>
  <c r="AP51" i="8"/>
  <c r="AO51" i="8"/>
  <c r="AN51" i="8"/>
  <c r="AM51" i="8"/>
  <c r="AL51" i="8"/>
  <c r="AK51" i="8"/>
  <c r="AJ51" i="8"/>
  <c r="AI51" i="8"/>
  <c r="AH51" i="8"/>
  <c r="AG51" i="8"/>
  <c r="AF51" i="8"/>
  <c r="AE51" i="8"/>
  <c r="AD51" i="8"/>
  <c r="AC51" i="8"/>
  <c r="AB51" i="8"/>
  <c r="AA51" i="8"/>
  <c r="Z51" i="8"/>
  <c r="Y51" i="8"/>
  <c r="X51" i="8"/>
  <c r="W51" i="8"/>
  <c r="V51" i="8"/>
  <c r="U51" i="8"/>
  <c r="T51" i="8"/>
  <c r="S51" i="8"/>
  <c r="R51" i="8"/>
  <c r="Q51" i="8"/>
  <c r="P51" i="8"/>
  <c r="O51" i="8"/>
  <c r="N51" i="8"/>
  <c r="M51" i="8"/>
  <c r="L51" i="8"/>
  <c r="K51" i="8"/>
  <c r="J51" i="8"/>
  <c r="I51" i="8"/>
  <c r="H51" i="8"/>
  <c r="G51" i="8"/>
  <c r="F51" i="8"/>
  <c r="E51" i="8"/>
  <c r="D51" i="8"/>
  <c r="D48" i="8"/>
  <c r="E48" i="8" s="1"/>
  <c r="F48" i="8" s="1"/>
  <c r="G48" i="8" s="1"/>
  <c r="H48" i="8" s="1"/>
  <c r="I48" i="8" s="1"/>
  <c r="I50" i="8" s="1"/>
  <c r="I52" i="8" s="1"/>
  <c r="C48" i="8"/>
  <c r="BX47" i="8"/>
  <c r="BW47" i="8"/>
  <c r="BV47" i="8"/>
  <c r="BU47" i="8"/>
  <c r="BT47" i="8"/>
  <c r="BS47" i="8"/>
  <c r="BR47" i="8"/>
  <c r="BQ47" i="8"/>
  <c r="BP47" i="8"/>
  <c r="BO47" i="8"/>
  <c r="BN47" i="8"/>
  <c r="BM47" i="8"/>
  <c r="BL47" i="8"/>
  <c r="BK47" i="8"/>
  <c r="BJ47" i="8"/>
  <c r="BI47" i="8"/>
  <c r="BH47" i="8"/>
  <c r="BG47" i="8"/>
  <c r="BF47" i="8"/>
  <c r="BE47" i="8"/>
  <c r="BD47" i="8"/>
  <c r="BC47" i="8"/>
  <c r="BB47" i="8"/>
  <c r="BA47" i="8"/>
  <c r="AZ47" i="8"/>
  <c r="AY47" i="8"/>
  <c r="AX47" i="8"/>
  <c r="AW47" i="8"/>
  <c r="AV47" i="8"/>
  <c r="AU47" i="8"/>
  <c r="AT47" i="8"/>
  <c r="AS47" i="8"/>
  <c r="AR47" i="8"/>
  <c r="AQ47" i="8"/>
  <c r="AP47" i="8"/>
  <c r="AO47" i="8"/>
  <c r="AN47" i="8"/>
  <c r="AM47" i="8"/>
  <c r="AL47" i="8"/>
  <c r="AK47" i="8"/>
  <c r="AJ47" i="8"/>
  <c r="AI47" i="8"/>
  <c r="AH47" i="8"/>
  <c r="AG47" i="8"/>
  <c r="AF47" i="8"/>
  <c r="AE47" i="8"/>
  <c r="AD47" i="8"/>
  <c r="AC47" i="8"/>
  <c r="AB47" i="8"/>
  <c r="AA47" i="8"/>
  <c r="Z47" i="8"/>
  <c r="Y47" i="8"/>
  <c r="X47" i="8"/>
  <c r="W47" i="8"/>
  <c r="V47" i="8"/>
  <c r="U47" i="8"/>
  <c r="T47" i="8"/>
  <c r="S47" i="8"/>
  <c r="R47" i="8"/>
  <c r="Q47" i="8"/>
  <c r="P47" i="8"/>
  <c r="O47" i="8"/>
  <c r="N47" i="8"/>
  <c r="M47" i="8"/>
  <c r="L47" i="8"/>
  <c r="K47" i="8"/>
  <c r="J47" i="8"/>
  <c r="I47" i="8"/>
  <c r="H47" i="8"/>
  <c r="G47" i="8"/>
  <c r="F47" i="8"/>
  <c r="F50" i="8" s="1"/>
  <c r="F52" i="8" s="1"/>
  <c r="E47" i="8"/>
  <c r="D47" i="8"/>
  <c r="BX38" i="8"/>
  <c r="BW38" i="8"/>
  <c r="BV38" i="8"/>
  <c r="BU38" i="8"/>
  <c r="BT38" i="8"/>
  <c r="BS38" i="8"/>
  <c r="BR38" i="8"/>
  <c r="BQ38" i="8"/>
  <c r="BP38" i="8"/>
  <c r="BO38" i="8"/>
  <c r="BN38" i="8"/>
  <c r="BM38" i="8"/>
  <c r="BL38" i="8"/>
  <c r="BK38" i="8"/>
  <c r="BJ38" i="8"/>
  <c r="BI38" i="8"/>
  <c r="BH38" i="8"/>
  <c r="BG38" i="8"/>
  <c r="BF38" i="8"/>
  <c r="BE38" i="8"/>
  <c r="BD38" i="8"/>
  <c r="BC38" i="8"/>
  <c r="BB38" i="8"/>
  <c r="BA38" i="8"/>
  <c r="AZ38" i="8"/>
  <c r="AY38" i="8"/>
  <c r="AX38" i="8"/>
  <c r="AW38" i="8"/>
  <c r="AV38" i="8"/>
  <c r="AU38" i="8"/>
  <c r="AT38" i="8"/>
  <c r="AS38" i="8"/>
  <c r="AR38" i="8"/>
  <c r="AQ38" i="8"/>
  <c r="AP38" i="8"/>
  <c r="AO38" i="8"/>
  <c r="AN38" i="8"/>
  <c r="AM38" i="8"/>
  <c r="AL38" i="8"/>
  <c r="AK38" i="8"/>
  <c r="AJ38" i="8"/>
  <c r="AI38" i="8"/>
  <c r="AH38" i="8"/>
  <c r="AG38" i="8"/>
  <c r="AF38" i="8"/>
  <c r="AE38" i="8"/>
  <c r="AD38" i="8"/>
  <c r="AC38" i="8"/>
  <c r="AB38" i="8"/>
  <c r="AA38" i="8"/>
  <c r="Z38" i="8"/>
  <c r="Y38" i="8"/>
  <c r="X38" i="8"/>
  <c r="W38" i="8"/>
  <c r="V38" i="8"/>
  <c r="U38" i="8"/>
  <c r="T38" i="8"/>
  <c r="S38" i="8"/>
  <c r="R38" i="8"/>
  <c r="Q38" i="8"/>
  <c r="P38" i="8"/>
  <c r="O38" i="8"/>
  <c r="N38" i="8"/>
  <c r="M38" i="8"/>
  <c r="L38" i="8"/>
  <c r="K38" i="8"/>
  <c r="J38" i="8"/>
  <c r="I38" i="8"/>
  <c r="H38" i="8"/>
  <c r="G38" i="8"/>
  <c r="F38" i="8"/>
  <c r="E38" i="8"/>
  <c r="D38" i="8"/>
  <c r="BZ41" i="7"/>
  <c r="BY41" i="7"/>
  <c r="BX41" i="7"/>
  <c r="BW41" i="7"/>
  <c r="BV41" i="7"/>
  <c r="BU41" i="7"/>
  <c r="BT41" i="7"/>
  <c r="BS41" i="7"/>
  <c r="BR41" i="7"/>
  <c r="BQ41" i="7"/>
  <c r="BP41" i="7"/>
  <c r="BO41" i="7"/>
  <c r="BN41" i="7"/>
  <c r="BM41" i="7"/>
  <c r="BL41" i="7"/>
  <c r="BK41" i="7"/>
  <c r="BJ41" i="7"/>
  <c r="BI41" i="7"/>
  <c r="BH41" i="7"/>
  <c r="BG41" i="7"/>
  <c r="BF41" i="7"/>
  <c r="BE41" i="7"/>
  <c r="BD41" i="7"/>
  <c r="BC41" i="7"/>
  <c r="BB41" i="7"/>
  <c r="BA41" i="7"/>
  <c r="AZ41" i="7"/>
  <c r="AY41" i="7"/>
  <c r="AX41" i="7"/>
  <c r="AW41" i="7"/>
  <c r="AV41" i="7"/>
  <c r="AU41" i="7"/>
  <c r="AT41" i="7"/>
  <c r="AS41" i="7"/>
  <c r="AR41" i="7"/>
  <c r="AQ41" i="7"/>
  <c r="AP41" i="7"/>
  <c r="AO41" i="7"/>
  <c r="AN41" i="7"/>
  <c r="AM41" i="7"/>
  <c r="AL41" i="7"/>
  <c r="AK41" i="7"/>
  <c r="AJ41" i="7"/>
  <c r="AI41" i="7"/>
  <c r="AH41" i="7"/>
  <c r="AG41" i="7"/>
  <c r="AF41" i="7"/>
  <c r="AE41" i="7"/>
  <c r="AD41" i="7"/>
  <c r="AC41" i="7"/>
  <c r="AB41" i="7"/>
  <c r="AA41" i="7"/>
  <c r="Z41" i="7"/>
  <c r="Y41" i="7"/>
  <c r="X41" i="7"/>
  <c r="W41" i="7"/>
  <c r="V41" i="7"/>
  <c r="U41" i="7"/>
  <c r="T41" i="7"/>
  <c r="S41" i="7"/>
  <c r="R41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BZ37" i="7"/>
  <c r="BY37" i="7"/>
  <c r="BX37" i="7"/>
  <c r="BW37" i="7"/>
  <c r="BV37" i="7"/>
  <c r="BU37" i="7"/>
  <c r="BT37" i="7"/>
  <c r="BS37" i="7"/>
  <c r="BR37" i="7"/>
  <c r="BQ37" i="7"/>
  <c r="BP37" i="7"/>
  <c r="BO37" i="7"/>
  <c r="BN37" i="7"/>
  <c r="BM37" i="7"/>
  <c r="BL37" i="7"/>
  <c r="BK37" i="7"/>
  <c r="BJ37" i="7"/>
  <c r="BI37" i="7"/>
  <c r="BH37" i="7"/>
  <c r="BG37" i="7"/>
  <c r="BF37" i="7"/>
  <c r="BE37" i="7"/>
  <c r="BD37" i="7"/>
  <c r="BC37" i="7"/>
  <c r="BB37" i="7"/>
  <c r="BA37" i="7"/>
  <c r="AZ37" i="7"/>
  <c r="AY37" i="7"/>
  <c r="AX37" i="7"/>
  <c r="AW37" i="7"/>
  <c r="AV37" i="7"/>
  <c r="AU37" i="7"/>
  <c r="AT37" i="7"/>
  <c r="AS37" i="7"/>
  <c r="AR37" i="7"/>
  <c r="AQ37" i="7"/>
  <c r="AP37" i="7"/>
  <c r="AO37" i="7"/>
  <c r="AN37" i="7"/>
  <c r="AM37" i="7"/>
  <c r="AL37" i="7"/>
  <c r="AK37" i="7"/>
  <c r="AJ37" i="7"/>
  <c r="AI37" i="7"/>
  <c r="AH37" i="7"/>
  <c r="AG37" i="7"/>
  <c r="AF37" i="7"/>
  <c r="AE37" i="7"/>
  <c r="AD37" i="7"/>
  <c r="AC37" i="7"/>
  <c r="AB37" i="7"/>
  <c r="AA37" i="7"/>
  <c r="Z37" i="7"/>
  <c r="Y37" i="7"/>
  <c r="X37" i="7"/>
  <c r="W37" i="7"/>
  <c r="V37" i="7"/>
  <c r="U37" i="7"/>
  <c r="T37" i="7"/>
  <c r="S37" i="7"/>
  <c r="R37" i="7"/>
  <c r="Q37" i="7"/>
  <c r="P37" i="7"/>
  <c r="O37" i="7"/>
  <c r="N37" i="7"/>
  <c r="M37" i="7"/>
  <c r="L37" i="7"/>
  <c r="K37" i="7"/>
  <c r="J37" i="7"/>
  <c r="I37" i="7"/>
  <c r="H37" i="7"/>
  <c r="G37" i="7"/>
  <c r="F37" i="7"/>
  <c r="E37" i="7"/>
  <c r="D37" i="7"/>
  <c r="BZ33" i="7"/>
  <c r="BY33" i="7"/>
  <c r="BX33" i="7"/>
  <c r="BW33" i="7"/>
  <c r="BV33" i="7"/>
  <c r="BU33" i="7"/>
  <c r="BT33" i="7"/>
  <c r="BS33" i="7"/>
  <c r="BR33" i="7"/>
  <c r="BQ33" i="7"/>
  <c r="BP33" i="7"/>
  <c r="BO33" i="7"/>
  <c r="BN33" i="7"/>
  <c r="BM33" i="7"/>
  <c r="BL33" i="7"/>
  <c r="BK33" i="7"/>
  <c r="BJ33" i="7"/>
  <c r="BI33" i="7"/>
  <c r="BH33" i="7"/>
  <c r="BG33" i="7"/>
  <c r="BF33" i="7"/>
  <c r="BE33" i="7"/>
  <c r="BD33" i="7"/>
  <c r="BC33" i="7"/>
  <c r="BB33" i="7"/>
  <c r="BA33" i="7"/>
  <c r="AZ33" i="7"/>
  <c r="AY33" i="7"/>
  <c r="AX33" i="7"/>
  <c r="AW33" i="7"/>
  <c r="AV33" i="7"/>
  <c r="AU33" i="7"/>
  <c r="AT33" i="7"/>
  <c r="AS33" i="7"/>
  <c r="AR33" i="7"/>
  <c r="AQ33" i="7"/>
  <c r="AP33" i="7"/>
  <c r="AO33" i="7"/>
  <c r="AN33" i="7"/>
  <c r="AM33" i="7"/>
  <c r="AL33" i="7"/>
  <c r="AK33" i="7"/>
  <c r="AJ33" i="7"/>
  <c r="AI33" i="7"/>
  <c r="AH33" i="7"/>
  <c r="AG33" i="7"/>
  <c r="AF33" i="7"/>
  <c r="AE33" i="7"/>
  <c r="AD33" i="7"/>
  <c r="AC33" i="7"/>
  <c r="AB33" i="7"/>
  <c r="AA33" i="7"/>
  <c r="Z33" i="7"/>
  <c r="Y33" i="7"/>
  <c r="X33" i="7"/>
  <c r="W33" i="7"/>
  <c r="V33" i="7"/>
  <c r="U33" i="7"/>
  <c r="T33" i="7"/>
  <c r="S33" i="7"/>
  <c r="R33" i="7"/>
  <c r="Q33" i="7"/>
  <c r="P33" i="7"/>
  <c r="O33" i="7"/>
  <c r="N33" i="7"/>
  <c r="M33" i="7"/>
  <c r="L33" i="7"/>
  <c r="K33" i="7"/>
  <c r="J33" i="7"/>
  <c r="I33" i="7"/>
  <c r="H33" i="7"/>
  <c r="G33" i="7"/>
  <c r="F33" i="7"/>
  <c r="E33" i="7"/>
  <c r="D33" i="7"/>
  <c r="BZ29" i="7"/>
  <c r="BY29" i="7"/>
  <c r="BX29" i="7"/>
  <c r="BW29" i="7"/>
  <c r="BV29" i="7"/>
  <c r="BU29" i="7"/>
  <c r="BT29" i="7"/>
  <c r="BS29" i="7"/>
  <c r="BR29" i="7"/>
  <c r="BQ29" i="7"/>
  <c r="BP29" i="7"/>
  <c r="BO29" i="7"/>
  <c r="BN29" i="7"/>
  <c r="BM29" i="7"/>
  <c r="BL29" i="7"/>
  <c r="BK29" i="7"/>
  <c r="BJ29" i="7"/>
  <c r="BI29" i="7"/>
  <c r="BH29" i="7"/>
  <c r="BG29" i="7"/>
  <c r="BF29" i="7"/>
  <c r="BE29" i="7"/>
  <c r="BD29" i="7"/>
  <c r="BC29" i="7"/>
  <c r="BB29" i="7"/>
  <c r="BA29" i="7"/>
  <c r="AZ29" i="7"/>
  <c r="AY29" i="7"/>
  <c r="AX29" i="7"/>
  <c r="AW29" i="7"/>
  <c r="AV29" i="7"/>
  <c r="AU29" i="7"/>
  <c r="AT29" i="7"/>
  <c r="AS29" i="7"/>
  <c r="AR29" i="7"/>
  <c r="AQ29" i="7"/>
  <c r="AP29" i="7"/>
  <c r="AO29" i="7"/>
  <c r="AN29" i="7"/>
  <c r="AM29" i="7"/>
  <c r="AL29" i="7"/>
  <c r="AK29" i="7"/>
  <c r="AJ29" i="7"/>
  <c r="AI29" i="7"/>
  <c r="AH29" i="7"/>
  <c r="AG29" i="7"/>
  <c r="AF29" i="7"/>
  <c r="AE29" i="7"/>
  <c r="AD29" i="7"/>
  <c r="AC29" i="7"/>
  <c r="AB29" i="7"/>
  <c r="AA29" i="7"/>
  <c r="Z29" i="7"/>
  <c r="Y29" i="7"/>
  <c r="X29" i="7"/>
  <c r="W29" i="7"/>
  <c r="V29" i="7"/>
  <c r="U29" i="7"/>
  <c r="T29" i="7"/>
  <c r="S29" i="7"/>
  <c r="R29" i="7"/>
  <c r="Q29" i="7"/>
  <c r="P29" i="7"/>
  <c r="O29" i="7"/>
  <c r="N29" i="7"/>
  <c r="M29" i="7"/>
  <c r="L29" i="7"/>
  <c r="K29" i="7"/>
  <c r="J29" i="7"/>
  <c r="I29" i="7"/>
  <c r="H29" i="7"/>
  <c r="G29" i="7"/>
  <c r="F29" i="7"/>
  <c r="E29" i="7"/>
  <c r="D29" i="7"/>
  <c r="BZ20" i="7"/>
  <c r="BY20" i="7"/>
  <c r="BX20" i="7"/>
  <c r="BW20" i="7"/>
  <c r="BV20" i="7"/>
  <c r="BU20" i="7"/>
  <c r="BT20" i="7"/>
  <c r="BS20" i="7"/>
  <c r="BR20" i="7"/>
  <c r="BQ20" i="7"/>
  <c r="BP20" i="7"/>
  <c r="BO20" i="7"/>
  <c r="BN20" i="7"/>
  <c r="BM20" i="7"/>
  <c r="BL20" i="7"/>
  <c r="BK20" i="7"/>
  <c r="BJ20" i="7"/>
  <c r="BI20" i="7"/>
  <c r="BH20" i="7"/>
  <c r="BG20" i="7"/>
  <c r="BF20" i="7"/>
  <c r="BE20" i="7"/>
  <c r="BD20" i="7"/>
  <c r="BC20" i="7"/>
  <c r="BB20" i="7"/>
  <c r="BA20" i="7"/>
  <c r="AZ20" i="7"/>
  <c r="AY20" i="7"/>
  <c r="AX20" i="7"/>
  <c r="AW20" i="7"/>
  <c r="AV20" i="7"/>
  <c r="AU20" i="7"/>
  <c r="AT20" i="7"/>
  <c r="AS20" i="7"/>
  <c r="AR20" i="7"/>
  <c r="AQ20" i="7"/>
  <c r="AP20" i="7"/>
  <c r="AO20" i="7"/>
  <c r="AN20" i="7"/>
  <c r="AM20" i="7"/>
  <c r="AL20" i="7"/>
  <c r="AK20" i="7"/>
  <c r="AJ20" i="7"/>
  <c r="AI20" i="7"/>
  <c r="AH20" i="7"/>
  <c r="AG20" i="7"/>
  <c r="AF20" i="7"/>
  <c r="AE20" i="7"/>
  <c r="AD20" i="7"/>
  <c r="AC20" i="7"/>
  <c r="AB20" i="7"/>
  <c r="AA20" i="7"/>
  <c r="Z20" i="7"/>
  <c r="Y20" i="7"/>
  <c r="X20" i="7"/>
  <c r="W20" i="7"/>
  <c r="V20" i="7"/>
  <c r="U20" i="7"/>
  <c r="T20" i="7"/>
  <c r="S20" i="7"/>
  <c r="R20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BZ14" i="7"/>
  <c r="BY14" i="7"/>
  <c r="BX14" i="7"/>
  <c r="BW14" i="7"/>
  <c r="BV14" i="7"/>
  <c r="BU14" i="7"/>
  <c r="BT14" i="7"/>
  <c r="BS14" i="7"/>
  <c r="BR14" i="7"/>
  <c r="BQ14" i="7"/>
  <c r="BP14" i="7"/>
  <c r="BO14" i="7"/>
  <c r="BN14" i="7"/>
  <c r="BM14" i="7"/>
  <c r="BL14" i="7"/>
  <c r="BK14" i="7"/>
  <c r="BJ14" i="7"/>
  <c r="BI14" i="7"/>
  <c r="BH14" i="7"/>
  <c r="BG14" i="7"/>
  <c r="BF14" i="7"/>
  <c r="BE14" i="7"/>
  <c r="BD14" i="7"/>
  <c r="BC14" i="7"/>
  <c r="BB14" i="7"/>
  <c r="BA14" i="7"/>
  <c r="AZ14" i="7"/>
  <c r="AY14" i="7"/>
  <c r="AX14" i="7"/>
  <c r="AW14" i="7"/>
  <c r="AV14" i="7"/>
  <c r="AU14" i="7"/>
  <c r="AT14" i="7"/>
  <c r="AS14" i="7"/>
  <c r="AR14" i="7"/>
  <c r="AQ14" i="7"/>
  <c r="AP14" i="7"/>
  <c r="AO14" i="7"/>
  <c r="AN14" i="7"/>
  <c r="AM14" i="7"/>
  <c r="AL14" i="7"/>
  <c r="AK14" i="7"/>
  <c r="AJ14" i="7"/>
  <c r="AI14" i="7"/>
  <c r="AH14" i="7"/>
  <c r="AG14" i="7"/>
  <c r="AF14" i="7"/>
  <c r="AE14" i="7"/>
  <c r="AD14" i="7"/>
  <c r="AC14" i="7"/>
  <c r="AB14" i="7"/>
  <c r="AA14" i="7"/>
  <c r="Z14" i="7"/>
  <c r="Y14" i="7"/>
  <c r="X14" i="7"/>
  <c r="W14" i="7"/>
  <c r="V14" i="7"/>
  <c r="U14" i="7"/>
  <c r="T14" i="7"/>
  <c r="S14" i="7"/>
  <c r="R14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BZ10" i="7"/>
  <c r="BY10" i="7"/>
  <c r="BX10" i="7"/>
  <c r="BW10" i="7"/>
  <c r="BV10" i="7"/>
  <c r="BU10" i="7"/>
  <c r="BT10" i="7"/>
  <c r="BS10" i="7"/>
  <c r="BR10" i="7"/>
  <c r="BQ10" i="7"/>
  <c r="BP10" i="7"/>
  <c r="BO10" i="7"/>
  <c r="BN10" i="7"/>
  <c r="BM10" i="7"/>
  <c r="BL10" i="7"/>
  <c r="BK10" i="7"/>
  <c r="BJ10" i="7"/>
  <c r="BI10" i="7"/>
  <c r="BH10" i="7"/>
  <c r="BG10" i="7"/>
  <c r="BF10" i="7"/>
  <c r="BE10" i="7"/>
  <c r="BD10" i="7"/>
  <c r="BC10" i="7"/>
  <c r="BB10" i="7"/>
  <c r="BA10" i="7"/>
  <c r="AZ10" i="7"/>
  <c r="AY10" i="7"/>
  <c r="AX10" i="7"/>
  <c r="AW10" i="7"/>
  <c r="AV10" i="7"/>
  <c r="AU10" i="7"/>
  <c r="AT10" i="7"/>
  <c r="AS10" i="7"/>
  <c r="AR10" i="7"/>
  <c r="AQ10" i="7"/>
  <c r="AP10" i="7"/>
  <c r="AO10" i="7"/>
  <c r="AN10" i="7"/>
  <c r="AM10" i="7"/>
  <c r="AL10" i="7"/>
  <c r="AK10" i="7"/>
  <c r="AJ10" i="7"/>
  <c r="AI10" i="7"/>
  <c r="AH10" i="7"/>
  <c r="AG10" i="7"/>
  <c r="AF10" i="7"/>
  <c r="AE10" i="7"/>
  <c r="AD10" i="7"/>
  <c r="AC10" i="7"/>
  <c r="AB10" i="7"/>
  <c r="AA10" i="7"/>
  <c r="Z10" i="7"/>
  <c r="Y10" i="7"/>
  <c r="X10" i="7"/>
  <c r="W10" i="7"/>
  <c r="V10" i="7"/>
  <c r="U10" i="7"/>
  <c r="T10" i="7"/>
  <c r="S10" i="7"/>
  <c r="R10" i="7"/>
  <c r="Q10" i="7"/>
  <c r="P10" i="7"/>
  <c r="O10" i="7"/>
  <c r="N10" i="7"/>
  <c r="M10" i="7"/>
  <c r="L10" i="7"/>
  <c r="K10" i="7"/>
  <c r="J10" i="7"/>
  <c r="I10" i="7"/>
  <c r="H10" i="7"/>
  <c r="G10" i="7"/>
  <c r="F10" i="7"/>
  <c r="E10" i="7"/>
  <c r="D10" i="7"/>
  <c r="L5" i="7"/>
  <c r="C4" i="7"/>
  <c r="A1" i="7"/>
  <c r="BX42" i="6"/>
  <c r="BW42" i="6"/>
  <c r="BV42" i="6"/>
  <c r="BU42" i="6"/>
  <c r="BT42" i="6"/>
  <c r="BS42" i="6"/>
  <c r="BR42" i="6"/>
  <c r="BQ42" i="6"/>
  <c r="BP42" i="6"/>
  <c r="BO42" i="6"/>
  <c r="BN42" i="6"/>
  <c r="BM42" i="6"/>
  <c r="BL42" i="6"/>
  <c r="BK42" i="6"/>
  <c r="BJ42" i="6"/>
  <c r="BI42" i="6"/>
  <c r="BH42" i="6"/>
  <c r="BG42" i="6"/>
  <c r="BF42" i="6"/>
  <c r="BE42" i="6"/>
  <c r="BD42" i="6"/>
  <c r="BC42" i="6"/>
  <c r="BB42" i="6"/>
  <c r="BA42" i="6"/>
  <c r="AZ42" i="6"/>
  <c r="AY42" i="6"/>
  <c r="AX42" i="6"/>
  <c r="AW42" i="6"/>
  <c r="AV42" i="6"/>
  <c r="AU42" i="6"/>
  <c r="AT42" i="6"/>
  <c r="AS42" i="6"/>
  <c r="AR42" i="6"/>
  <c r="AQ42" i="6"/>
  <c r="AP42" i="6"/>
  <c r="AO42" i="6"/>
  <c r="AN42" i="6"/>
  <c r="AM42" i="6"/>
  <c r="AL42" i="6"/>
  <c r="AK42" i="6"/>
  <c r="AJ42" i="6"/>
  <c r="AI42" i="6"/>
  <c r="AH42" i="6"/>
  <c r="AG42" i="6"/>
  <c r="AF42" i="6"/>
  <c r="AE42" i="6"/>
  <c r="AD42" i="6"/>
  <c r="AC42" i="6"/>
  <c r="AB42" i="6"/>
  <c r="AA42" i="6"/>
  <c r="Z42" i="6"/>
  <c r="Y42" i="6"/>
  <c r="X42" i="6"/>
  <c r="W42" i="6"/>
  <c r="V42" i="6"/>
  <c r="U42" i="6"/>
  <c r="T42" i="6"/>
  <c r="S42" i="6"/>
  <c r="R42" i="6"/>
  <c r="Q42" i="6"/>
  <c r="P42" i="6"/>
  <c r="O42" i="6"/>
  <c r="N42" i="6"/>
  <c r="M42" i="6"/>
  <c r="L42" i="6"/>
  <c r="K42" i="6"/>
  <c r="J42" i="6"/>
  <c r="I42" i="6"/>
  <c r="H42" i="6"/>
  <c r="G42" i="6"/>
  <c r="F42" i="6"/>
  <c r="E42" i="6"/>
  <c r="D42" i="6"/>
  <c r="C40" i="6"/>
  <c r="C39" i="6" s="1"/>
  <c r="D39" i="6" s="1"/>
  <c r="E39" i="6" s="1"/>
  <c r="F39" i="6" s="1"/>
  <c r="G39" i="6" s="1"/>
  <c r="H39" i="6" s="1"/>
  <c r="I39" i="6" s="1"/>
  <c r="J39" i="6" s="1"/>
  <c r="K39" i="6" s="1"/>
  <c r="L39" i="6" s="1"/>
  <c r="M39" i="6" s="1"/>
  <c r="N39" i="6" s="1"/>
  <c r="O39" i="6" s="1"/>
  <c r="P39" i="6" s="1"/>
  <c r="Q39" i="6" s="1"/>
  <c r="R39" i="6" s="1"/>
  <c r="S39" i="6" s="1"/>
  <c r="T39" i="6" s="1"/>
  <c r="U39" i="6" s="1"/>
  <c r="V39" i="6" s="1"/>
  <c r="W39" i="6" s="1"/>
  <c r="X39" i="6" s="1"/>
  <c r="Y39" i="6" s="1"/>
  <c r="Z39" i="6" s="1"/>
  <c r="AA39" i="6" s="1"/>
  <c r="AB39" i="6" s="1"/>
  <c r="AC39" i="6" s="1"/>
  <c r="AD39" i="6" s="1"/>
  <c r="AE39" i="6" s="1"/>
  <c r="AF39" i="6" s="1"/>
  <c r="AG39" i="6" s="1"/>
  <c r="AH39" i="6" s="1"/>
  <c r="AI39" i="6" s="1"/>
  <c r="AJ39" i="6" s="1"/>
  <c r="AK39" i="6" s="1"/>
  <c r="AL39" i="6" s="1"/>
  <c r="AM39" i="6" s="1"/>
  <c r="AN39" i="6" s="1"/>
  <c r="AO39" i="6" s="1"/>
  <c r="AP39" i="6" s="1"/>
  <c r="AQ39" i="6" s="1"/>
  <c r="AR39" i="6" s="1"/>
  <c r="AS39" i="6" s="1"/>
  <c r="AT39" i="6" s="1"/>
  <c r="AU39" i="6" s="1"/>
  <c r="AV39" i="6" s="1"/>
  <c r="AW39" i="6" s="1"/>
  <c r="AX39" i="6" s="1"/>
  <c r="AY39" i="6" s="1"/>
  <c r="AZ39" i="6" s="1"/>
  <c r="BA39" i="6" s="1"/>
  <c r="BB39" i="6" s="1"/>
  <c r="BC39" i="6" s="1"/>
  <c r="BD39" i="6" s="1"/>
  <c r="BE39" i="6" s="1"/>
  <c r="BF39" i="6" s="1"/>
  <c r="BG39" i="6" s="1"/>
  <c r="BH39" i="6" s="1"/>
  <c r="BI39" i="6" s="1"/>
  <c r="BJ39" i="6" s="1"/>
  <c r="BK39" i="6" s="1"/>
  <c r="BL39" i="6" s="1"/>
  <c r="BM39" i="6" s="1"/>
  <c r="BN39" i="6" s="1"/>
  <c r="BO39" i="6" s="1"/>
  <c r="BP39" i="6" s="1"/>
  <c r="BQ39" i="6" s="1"/>
  <c r="BR39" i="6" s="1"/>
  <c r="BS39" i="6" s="1"/>
  <c r="BT39" i="6" s="1"/>
  <c r="BU39" i="6" s="1"/>
  <c r="BV39" i="6" s="1"/>
  <c r="BW39" i="6" s="1"/>
  <c r="BX39" i="6" s="1"/>
  <c r="BX38" i="6"/>
  <c r="BW38" i="6"/>
  <c r="BV38" i="6"/>
  <c r="BU38" i="6"/>
  <c r="BT38" i="6"/>
  <c r="BS38" i="6"/>
  <c r="BR38" i="6"/>
  <c r="BQ38" i="6"/>
  <c r="BP38" i="6"/>
  <c r="BO38" i="6"/>
  <c r="BN38" i="6"/>
  <c r="BM38" i="6"/>
  <c r="BL38" i="6"/>
  <c r="BK38" i="6"/>
  <c r="BJ38" i="6"/>
  <c r="BI38" i="6"/>
  <c r="BH38" i="6"/>
  <c r="BG38" i="6"/>
  <c r="BF38" i="6"/>
  <c r="BE38" i="6"/>
  <c r="BD38" i="6"/>
  <c r="BC38" i="6"/>
  <c r="BB38" i="6"/>
  <c r="BA38" i="6"/>
  <c r="AZ38" i="6"/>
  <c r="AY38" i="6"/>
  <c r="AX38" i="6"/>
  <c r="AW38" i="6"/>
  <c r="AV38" i="6"/>
  <c r="AU38" i="6"/>
  <c r="AT38" i="6"/>
  <c r="AS38" i="6"/>
  <c r="AR38" i="6"/>
  <c r="AQ38" i="6"/>
  <c r="AP38" i="6"/>
  <c r="AO38" i="6"/>
  <c r="AN38" i="6"/>
  <c r="AM38" i="6"/>
  <c r="AL38" i="6"/>
  <c r="AK38" i="6"/>
  <c r="AJ38" i="6"/>
  <c r="AI38" i="6"/>
  <c r="AH38" i="6"/>
  <c r="AG38" i="6"/>
  <c r="AF38" i="6"/>
  <c r="AE38" i="6"/>
  <c r="AD38" i="6"/>
  <c r="AC38" i="6"/>
  <c r="AB38" i="6"/>
  <c r="AA38" i="6"/>
  <c r="Z38" i="6"/>
  <c r="Y38" i="6"/>
  <c r="X38" i="6"/>
  <c r="W38" i="6"/>
  <c r="V38" i="6"/>
  <c r="U38" i="6"/>
  <c r="T38" i="6"/>
  <c r="S38" i="6"/>
  <c r="R38" i="6"/>
  <c r="Q38" i="6"/>
  <c r="P38" i="6"/>
  <c r="O38" i="6"/>
  <c r="N38" i="6"/>
  <c r="M38" i="6"/>
  <c r="L38" i="6"/>
  <c r="K38" i="6"/>
  <c r="J38" i="6"/>
  <c r="I38" i="6"/>
  <c r="H38" i="6"/>
  <c r="G38" i="6"/>
  <c r="F38" i="6"/>
  <c r="E38" i="6"/>
  <c r="D38" i="6"/>
  <c r="BX34" i="6"/>
  <c r="BW34" i="6"/>
  <c r="BV34" i="6"/>
  <c r="BU34" i="6"/>
  <c r="BT34" i="6"/>
  <c r="BS34" i="6"/>
  <c r="BR34" i="6"/>
  <c r="BQ34" i="6"/>
  <c r="BP34" i="6"/>
  <c r="BO34" i="6"/>
  <c r="BN34" i="6"/>
  <c r="BM34" i="6"/>
  <c r="BL34" i="6"/>
  <c r="BK34" i="6"/>
  <c r="BJ34" i="6"/>
  <c r="BI34" i="6"/>
  <c r="BH34" i="6"/>
  <c r="BG34" i="6"/>
  <c r="BF34" i="6"/>
  <c r="BE34" i="6"/>
  <c r="BD34" i="6"/>
  <c r="BC34" i="6"/>
  <c r="BB34" i="6"/>
  <c r="BA34" i="6"/>
  <c r="AZ34" i="6"/>
  <c r="AY34" i="6"/>
  <c r="AX34" i="6"/>
  <c r="AW34" i="6"/>
  <c r="AV34" i="6"/>
  <c r="AU34" i="6"/>
  <c r="AT34" i="6"/>
  <c r="AS34" i="6"/>
  <c r="AR34" i="6"/>
  <c r="AQ34" i="6"/>
  <c r="AP34" i="6"/>
  <c r="AO34" i="6"/>
  <c r="AN34" i="6"/>
  <c r="AM34" i="6"/>
  <c r="AL34" i="6"/>
  <c r="AK34" i="6"/>
  <c r="AJ34" i="6"/>
  <c r="AI34" i="6"/>
  <c r="AH34" i="6"/>
  <c r="AG34" i="6"/>
  <c r="AF34" i="6"/>
  <c r="AE34" i="6"/>
  <c r="AD34" i="6"/>
  <c r="AC34" i="6"/>
  <c r="AB34" i="6"/>
  <c r="AA34" i="6"/>
  <c r="Z34" i="6"/>
  <c r="Y34" i="6"/>
  <c r="X34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BX30" i="6"/>
  <c r="BW30" i="6"/>
  <c r="BV30" i="6"/>
  <c r="BU30" i="6"/>
  <c r="BT30" i="6"/>
  <c r="BS30" i="6"/>
  <c r="BR30" i="6"/>
  <c r="BQ30" i="6"/>
  <c r="BP30" i="6"/>
  <c r="BO30" i="6"/>
  <c r="BN30" i="6"/>
  <c r="BM30" i="6"/>
  <c r="BL30" i="6"/>
  <c r="BK30" i="6"/>
  <c r="BJ30" i="6"/>
  <c r="BI30" i="6"/>
  <c r="BH30" i="6"/>
  <c r="BG30" i="6"/>
  <c r="BF30" i="6"/>
  <c r="BE30" i="6"/>
  <c r="BD30" i="6"/>
  <c r="BC30" i="6"/>
  <c r="BB30" i="6"/>
  <c r="BA30" i="6"/>
  <c r="AZ30" i="6"/>
  <c r="AY30" i="6"/>
  <c r="AX30" i="6"/>
  <c r="AW30" i="6"/>
  <c r="AV30" i="6"/>
  <c r="AU30" i="6"/>
  <c r="AT30" i="6"/>
  <c r="AS30" i="6"/>
  <c r="AR30" i="6"/>
  <c r="AQ30" i="6"/>
  <c r="AP30" i="6"/>
  <c r="AO30" i="6"/>
  <c r="AN30" i="6"/>
  <c r="AM30" i="6"/>
  <c r="AL30" i="6"/>
  <c r="AK30" i="6"/>
  <c r="AJ30" i="6"/>
  <c r="AI30" i="6"/>
  <c r="AH30" i="6"/>
  <c r="AG30" i="6"/>
  <c r="AF30" i="6"/>
  <c r="AE30" i="6"/>
  <c r="AD30" i="6"/>
  <c r="AC30" i="6"/>
  <c r="AB30" i="6"/>
  <c r="AA30" i="6"/>
  <c r="Z30" i="6"/>
  <c r="Y30" i="6"/>
  <c r="X30" i="6"/>
  <c r="W30" i="6"/>
  <c r="V30" i="6"/>
  <c r="U30" i="6"/>
  <c r="T30" i="6"/>
  <c r="S30" i="6"/>
  <c r="R30" i="6"/>
  <c r="Q30" i="6"/>
  <c r="P30" i="6"/>
  <c r="O30" i="6"/>
  <c r="N30" i="6"/>
  <c r="M30" i="6"/>
  <c r="L30" i="6"/>
  <c r="K30" i="6"/>
  <c r="J30" i="6"/>
  <c r="I30" i="6"/>
  <c r="H30" i="6"/>
  <c r="G30" i="6"/>
  <c r="F30" i="6"/>
  <c r="E30" i="6"/>
  <c r="D30" i="6"/>
  <c r="BX21" i="6"/>
  <c r="BW21" i="6"/>
  <c r="BV21" i="6"/>
  <c r="BU21" i="6"/>
  <c r="BT21" i="6"/>
  <c r="BS21" i="6"/>
  <c r="BR21" i="6"/>
  <c r="BQ21" i="6"/>
  <c r="BP21" i="6"/>
  <c r="BO21" i="6"/>
  <c r="BN21" i="6"/>
  <c r="BM21" i="6"/>
  <c r="BL21" i="6"/>
  <c r="BK21" i="6"/>
  <c r="BJ21" i="6"/>
  <c r="BI21" i="6"/>
  <c r="BH21" i="6"/>
  <c r="BG21" i="6"/>
  <c r="BF21" i="6"/>
  <c r="BE21" i="6"/>
  <c r="BD21" i="6"/>
  <c r="BC21" i="6"/>
  <c r="BB21" i="6"/>
  <c r="BA21" i="6"/>
  <c r="AZ21" i="6"/>
  <c r="AY21" i="6"/>
  <c r="AX21" i="6"/>
  <c r="AW21" i="6"/>
  <c r="AV21" i="6"/>
  <c r="AU21" i="6"/>
  <c r="AT21" i="6"/>
  <c r="AS21" i="6"/>
  <c r="AR21" i="6"/>
  <c r="AQ21" i="6"/>
  <c r="AP21" i="6"/>
  <c r="AO21" i="6"/>
  <c r="AN21" i="6"/>
  <c r="AM21" i="6"/>
  <c r="AL21" i="6"/>
  <c r="AK21" i="6"/>
  <c r="AJ21" i="6"/>
  <c r="AI21" i="6"/>
  <c r="AH21" i="6"/>
  <c r="AG21" i="6"/>
  <c r="AF21" i="6"/>
  <c r="AE21" i="6"/>
  <c r="AD21" i="6"/>
  <c r="AC21" i="6"/>
  <c r="AB21" i="6"/>
  <c r="AA21" i="6"/>
  <c r="Z21" i="6"/>
  <c r="Y21" i="6"/>
  <c r="X21" i="6"/>
  <c r="W21" i="6"/>
  <c r="V21" i="6"/>
  <c r="U21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F21" i="6"/>
  <c r="E21" i="6"/>
  <c r="D21" i="6"/>
  <c r="BZ15" i="6"/>
  <c r="BY15" i="6"/>
  <c r="BX15" i="6"/>
  <c r="BW15" i="6"/>
  <c r="BV15" i="6"/>
  <c r="BU15" i="6"/>
  <c r="BT15" i="6"/>
  <c r="BS15" i="6"/>
  <c r="BR15" i="6"/>
  <c r="BQ15" i="6"/>
  <c r="BP15" i="6"/>
  <c r="BO15" i="6"/>
  <c r="BN15" i="6"/>
  <c r="BM15" i="6"/>
  <c r="BL15" i="6"/>
  <c r="BK15" i="6"/>
  <c r="BJ15" i="6"/>
  <c r="BI15" i="6"/>
  <c r="BH15" i="6"/>
  <c r="BG15" i="6"/>
  <c r="BF15" i="6"/>
  <c r="BE15" i="6"/>
  <c r="BD15" i="6"/>
  <c r="BC15" i="6"/>
  <c r="BB15" i="6"/>
  <c r="BA15" i="6"/>
  <c r="AZ15" i="6"/>
  <c r="AY15" i="6"/>
  <c r="AX15" i="6"/>
  <c r="AW15" i="6"/>
  <c r="AV15" i="6"/>
  <c r="AU15" i="6"/>
  <c r="AT15" i="6"/>
  <c r="AS15" i="6"/>
  <c r="AR15" i="6"/>
  <c r="AQ15" i="6"/>
  <c r="AP15" i="6"/>
  <c r="AO15" i="6"/>
  <c r="AN15" i="6"/>
  <c r="AM15" i="6"/>
  <c r="AL15" i="6"/>
  <c r="AK15" i="6"/>
  <c r="AJ15" i="6"/>
  <c r="AI15" i="6"/>
  <c r="AH15" i="6"/>
  <c r="AG15" i="6"/>
  <c r="AF15" i="6"/>
  <c r="AE15" i="6"/>
  <c r="AD15" i="6"/>
  <c r="AC15" i="6"/>
  <c r="AB15" i="6"/>
  <c r="AA15" i="6"/>
  <c r="Z15" i="6"/>
  <c r="Y15" i="6"/>
  <c r="X15" i="6"/>
  <c r="W15" i="6"/>
  <c r="V15" i="6"/>
  <c r="U15" i="6"/>
  <c r="T15" i="6"/>
  <c r="S15" i="6"/>
  <c r="R15" i="6"/>
  <c r="Q15" i="6"/>
  <c r="P15" i="6"/>
  <c r="O15" i="6"/>
  <c r="N15" i="6"/>
  <c r="M15" i="6"/>
  <c r="L15" i="6"/>
  <c r="K15" i="6"/>
  <c r="J15" i="6"/>
  <c r="I15" i="6"/>
  <c r="H15" i="6"/>
  <c r="G15" i="6"/>
  <c r="F15" i="6"/>
  <c r="E15" i="6"/>
  <c r="D15" i="6"/>
  <c r="BZ11" i="6"/>
  <c r="BY11" i="6"/>
  <c r="BX11" i="6"/>
  <c r="BW11" i="6"/>
  <c r="BV11" i="6"/>
  <c r="BU11" i="6"/>
  <c r="BT11" i="6"/>
  <c r="BS11" i="6"/>
  <c r="BR11" i="6"/>
  <c r="BQ11" i="6"/>
  <c r="BP11" i="6"/>
  <c r="BO11" i="6"/>
  <c r="BN11" i="6"/>
  <c r="BM11" i="6"/>
  <c r="BL11" i="6"/>
  <c r="BK11" i="6"/>
  <c r="BJ11" i="6"/>
  <c r="BI11" i="6"/>
  <c r="BH11" i="6"/>
  <c r="BG11" i="6"/>
  <c r="BF11" i="6"/>
  <c r="BE11" i="6"/>
  <c r="BD11" i="6"/>
  <c r="BC11" i="6"/>
  <c r="BB11" i="6"/>
  <c r="BA11" i="6"/>
  <c r="AZ11" i="6"/>
  <c r="AY11" i="6"/>
  <c r="AX11" i="6"/>
  <c r="AW11" i="6"/>
  <c r="AV11" i="6"/>
  <c r="AU11" i="6"/>
  <c r="AT11" i="6"/>
  <c r="AS11" i="6"/>
  <c r="AR11" i="6"/>
  <c r="AQ11" i="6"/>
  <c r="AP11" i="6"/>
  <c r="AO11" i="6"/>
  <c r="AN11" i="6"/>
  <c r="AM11" i="6"/>
  <c r="AL11" i="6"/>
  <c r="AK11" i="6"/>
  <c r="AJ11" i="6"/>
  <c r="AI11" i="6"/>
  <c r="AH11" i="6"/>
  <c r="AG11" i="6"/>
  <c r="AF11" i="6"/>
  <c r="AE11" i="6"/>
  <c r="AD11" i="6"/>
  <c r="AC11" i="6"/>
  <c r="AB11" i="6"/>
  <c r="AA11" i="6"/>
  <c r="Z11" i="6"/>
  <c r="Y11" i="6"/>
  <c r="X11" i="6"/>
  <c r="W11" i="6"/>
  <c r="V11" i="6"/>
  <c r="U11" i="6"/>
  <c r="T11" i="6"/>
  <c r="S11" i="6"/>
  <c r="R11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D11" i="6"/>
  <c r="L5" i="6"/>
  <c r="C4" i="6"/>
  <c r="A1" i="6"/>
  <c r="BZ40" i="5"/>
  <c r="BY40" i="5"/>
  <c r="BX40" i="5"/>
  <c r="BW40" i="5"/>
  <c r="BV40" i="5"/>
  <c r="BU40" i="5"/>
  <c r="BT40" i="5"/>
  <c r="BS40" i="5"/>
  <c r="BR40" i="5"/>
  <c r="BQ40" i="5"/>
  <c r="BP40" i="5"/>
  <c r="BO40" i="5"/>
  <c r="BN40" i="5"/>
  <c r="BM40" i="5"/>
  <c r="BL40" i="5"/>
  <c r="BK40" i="5"/>
  <c r="BJ40" i="5"/>
  <c r="BI40" i="5"/>
  <c r="BH40" i="5"/>
  <c r="BG40" i="5"/>
  <c r="BF40" i="5"/>
  <c r="BE40" i="5"/>
  <c r="BD40" i="5"/>
  <c r="BC40" i="5"/>
  <c r="BB40" i="5"/>
  <c r="BA40" i="5"/>
  <c r="AZ40" i="5"/>
  <c r="AY40" i="5"/>
  <c r="AX40" i="5"/>
  <c r="AW40" i="5"/>
  <c r="AV40" i="5"/>
  <c r="AU40" i="5"/>
  <c r="AT40" i="5"/>
  <c r="AS40" i="5"/>
  <c r="AR40" i="5"/>
  <c r="AQ40" i="5"/>
  <c r="AP40" i="5"/>
  <c r="AO40" i="5"/>
  <c r="AN40" i="5"/>
  <c r="AM40" i="5"/>
  <c r="AL40" i="5"/>
  <c r="AK40" i="5"/>
  <c r="AJ40" i="5"/>
  <c r="AI40" i="5"/>
  <c r="AH40" i="5"/>
  <c r="AG40" i="5"/>
  <c r="AF40" i="5"/>
  <c r="AE40" i="5"/>
  <c r="AD40" i="5"/>
  <c r="AC40" i="5"/>
  <c r="AB40" i="5"/>
  <c r="AA40" i="5"/>
  <c r="Z40" i="5"/>
  <c r="Y40" i="5"/>
  <c r="X40" i="5"/>
  <c r="W40" i="5"/>
  <c r="V40" i="5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BX36" i="5"/>
  <c r="BW36" i="5"/>
  <c r="BV36" i="5"/>
  <c r="BU36" i="5"/>
  <c r="BT36" i="5"/>
  <c r="BS36" i="5"/>
  <c r="BR36" i="5"/>
  <c r="BQ36" i="5"/>
  <c r="BP36" i="5"/>
  <c r="BO36" i="5"/>
  <c r="BN36" i="5"/>
  <c r="BM36" i="5"/>
  <c r="BL36" i="5"/>
  <c r="BK36" i="5"/>
  <c r="BJ36" i="5"/>
  <c r="BI36" i="5"/>
  <c r="BH36" i="5"/>
  <c r="BG36" i="5"/>
  <c r="BF36" i="5"/>
  <c r="BE36" i="5"/>
  <c r="BD36" i="5"/>
  <c r="BC36" i="5"/>
  <c r="BB36" i="5"/>
  <c r="BA36" i="5"/>
  <c r="AZ36" i="5"/>
  <c r="AY36" i="5"/>
  <c r="AX36" i="5"/>
  <c r="AW36" i="5"/>
  <c r="AV36" i="5"/>
  <c r="AU36" i="5"/>
  <c r="AT36" i="5"/>
  <c r="AS36" i="5"/>
  <c r="AR36" i="5"/>
  <c r="AQ36" i="5"/>
  <c r="AP36" i="5"/>
  <c r="AO36" i="5"/>
  <c r="AN36" i="5"/>
  <c r="AM36" i="5"/>
  <c r="AL36" i="5"/>
  <c r="AK36" i="5"/>
  <c r="AJ36" i="5"/>
  <c r="AI36" i="5"/>
  <c r="AH36" i="5"/>
  <c r="AG36" i="5"/>
  <c r="AF36" i="5"/>
  <c r="AE36" i="5"/>
  <c r="AD36" i="5"/>
  <c r="AC36" i="5"/>
  <c r="AB36" i="5"/>
  <c r="AA36" i="5"/>
  <c r="Z36" i="5"/>
  <c r="Y36" i="5"/>
  <c r="X36" i="5"/>
  <c r="W36" i="5"/>
  <c r="V36" i="5"/>
  <c r="U36" i="5"/>
  <c r="T36" i="5"/>
  <c r="S36" i="5"/>
  <c r="R36" i="5"/>
  <c r="Q36" i="5"/>
  <c r="P36" i="5"/>
  <c r="O36" i="5"/>
  <c r="N36" i="5"/>
  <c r="M36" i="5"/>
  <c r="L36" i="5"/>
  <c r="K36" i="5"/>
  <c r="J36" i="5"/>
  <c r="I36" i="5"/>
  <c r="H36" i="5"/>
  <c r="G36" i="5"/>
  <c r="F36" i="5"/>
  <c r="E36" i="5"/>
  <c r="D36" i="5"/>
  <c r="BZ32" i="5"/>
  <c r="BY32" i="5"/>
  <c r="BX32" i="5"/>
  <c r="BW32" i="5"/>
  <c r="BV32" i="5"/>
  <c r="BU32" i="5"/>
  <c r="BT32" i="5"/>
  <c r="BS32" i="5"/>
  <c r="BR32" i="5"/>
  <c r="BQ32" i="5"/>
  <c r="BP32" i="5"/>
  <c r="BO32" i="5"/>
  <c r="BN32" i="5"/>
  <c r="BM32" i="5"/>
  <c r="BL32" i="5"/>
  <c r="BK32" i="5"/>
  <c r="BJ32" i="5"/>
  <c r="BI32" i="5"/>
  <c r="BH32" i="5"/>
  <c r="BG32" i="5"/>
  <c r="BF32" i="5"/>
  <c r="BE32" i="5"/>
  <c r="BD32" i="5"/>
  <c r="BC32" i="5"/>
  <c r="BB32" i="5"/>
  <c r="BA32" i="5"/>
  <c r="AZ32" i="5"/>
  <c r="AY32" i="5"/>
  <c r="AX32" i="5"/>
  <c r="AW32" i="5"/>
  <c r="AV32" i="5"/>
  <c r="AU32" i="5"/>
  <c r="AT32" i="5"/>
  <c r="AS32" i="5"/>
  <c r="AR32" i="5"/>
  <c r="AQ32" i="5"/>
  <c r="AP32" i="5"/>
  <c r="AO32" i="5"/>
  <c r="AN32" i="5"/>
  <c r="AM32" i="5"/>
  <c r="AL32" i="5"/>
  <c r="AK32" i="5"/>
  <c r="AJ32" i="5"/>
  <c r="AI32" i="5"/>
  <c r="AH32" i="5"/>
  <c r="AG32" i="5"/>
  <c r="AF32" i="5"/>
  <c r="AE32" i="5"/>
  <c r="AD32" i="5"/>
  <c r="AC32" i="5"/>
  <c r="AB32" i="5"/>
  <c r="AA32" i="5"/>
  <c r="Z32" i="5"/>
  <c r="Y32" i="5"/>
  <c r="X32" i="5"/>
  <c r="W32" i="5"/>
  <c r="V32" i="5"/>
  <c r="U32" i="5"/>
  <c r="T32" i="5"/>
  <c r="S32" i="5"/>
  <c r="R32" i="5"/>
  <c r="Q32" i="5"/>
  <c r="P32" i="5"/>
  <c r="O32" i="5"/>
  <c r="N32" i="5"/>
  <c r="M32" i="5"/>
  <c r="L32" i="5"/>
  <c r="K32" i="5"/>
  <c r="J32" i="5"/>
  <c r="I32" i="5"/>
  <c r="H32" i="5"/>
  <c r="G32" i="5"/>
  <c r="F32" i="5"/>
  <c r="E32" i="5"/>
  <c r="D32" i="5"/>
  <c r="BZ28" i="5"/>
  <c r="BY28" i="5"/>
  <c r="BX28" i="5"/>
  <c r="BW28" i="5"/>
  <c r="BV28" i="5"/>
  <c r="BU28" i="5"/>
  <c r="BT28" i="5"/>
  <c r="BS28" i="5"/>
  <c r="BR28" i="5"/>
  <c r="BQ28" i="5"/>
  <c r="BP28" i="5"/>
  <c r="BO28" i="5"/>
  <c r="BN28" i="5"/>
  <c r="BM28" i="5"/>
  <c r="BL28" i="5"/>
  <c r="BK28" i="5"/>
  <c r="BJ28" i="5"/>
  <c r="BI28" i="5"/>
  <c r="BH28" i="5"/>
  <c r="BG28" i="5"/>
  <c r="BF28" i="5"/>
  <c r="BE28" i="5"/>
  <c r="BD28" i="5"/>
  <c r="BC28" i="5"/>
  <c r="BB28" i="5"/>
  <c r="BA28" i="5"/>
  <c r="AZ28" i="5"/>
  <c r="AY28" i="5"/>
  <c r="AX28" i="5"/>
  <c r="AW28" i="5"/>
  <c r="AV28" i="5"/>
  <c r="AU28" i="5"/>
  <c r="AT28" i="5"/>
  <c r="AS28" i="5"/>
  <c r="AR28" i="5"/>
  <c r="AQ28" i="5"/>
  <c r="AP28" i="5"/>
  <c r="AO28" i="5"/>
  <c r="AN28" i="5"/>
  <c r="AM28" i="5"/>
  <c r="AL28" i="5"/>
  <c r="AK28" i="5"/>
  <c r="AJ28" i="5"/>
  <c r="AI28" i="5"/>
  <c r="AH28" i="5"/>
  <c r="AG28" i="5"/>
  <c r="AF28" i="5"/>
  <c r="AE28" i="5"/>
  <c r="AD28" i="5"/>
  <c r="AC28" i="5"/>
  <c r="AB28" i="5"/>
  <c r="AA28" i="5"/>
  <c r="Z28" i="5"/>
  <c r="Y28" i="5"/>
  <c r="X28" i="5"/>
  <c r="W28" i="5"/>
  <c r="V28" i="5"/>
  <c r="U28" i="5"/>
  <c r="T28" i="5"/>
  <c r="S28" i="5"/>
  <c r="R28" i="5"/>
  <c r="Q28" i="5"/>
  <c r="P28" i="5"/>
  <c r="O28" i="5"/>
  <c r="N28" i="5"/>
  <c r="M28" i="5"/>
  <c r="L28" i="5"/>
  <c r="K28" i="5"/>
  <c r="J28" i="5"/>
  <c r="I28" i="5"/>
  <c r="H28" i="5"/>
  <c r="G28" i="5"/>
  <c r="F28" i="5"/>
  <c r="E28" i="5"/>
  <c r="D28" i="5"/>
  <c r="BZ19" i="5"/>
  <c r="BZ36" i="5" s="1"/>
  <c r="BY19" i="5"/>
  <c r="BY36" i="5" s="1"/>
  <c r="BX19" i="5"/>
  <c r="BW19" i="5"/>
  <c r="BV19" i="5"/>
  <c r="BU19" i="5"/>
  <c r="BT19" i="5"/>
  <c r="BS19" i="5"/>
  <c r="BR19" i="5"/>
  <c r="BQ19" i="5"/>
  <c r="BP19" i="5"/>
  <c r="BO19" i="5"/>
  <c r="BN19" i="5"/>
  <c r="BM19" i="5"/>
  <c r="BL19" i="5"/>
  <c r="BK19" i="5"/>
  <c r="BJ19" i="5"/>
  <c r="BI19" i="5"/>
  <c r="BH19" i="5"/>
  <c r="BG19" i="5"/>
  <c r="BF19" i="5"/>
  <c r="BE19" i="5"/>
  <c r="BD19" i="5"/>
  <c r="BC19" i="5"/>
  <c r="BB19" i="5"/>
  <c r="BA19" i="5"/>
  <c r="AZ19" i="5"/>
  <c r="AY19" i="5"/>
  <c r="AX19" i="5"/>
  <c r="AW19" i="5"/>
  <c r="AV19" i="5"/>
  <c r="AU19" i="5"/>
  <c r="AT19" i="5"/>
  <c r="AS19" i="5"/>
  <c r="AR19" i="5"/>
  <c r="AQ19" i="5"/>
  <c r="AP19" i="5"/>
  <c r="AO19" i="5"/>
  <c r="AN19" i="5"/>
  <c r="AM19" i="5"/>
  <c r="AL19" i="5"/>
  <c r="AK19" i="5"/>
  <c r="AJ19" i="5"/>
  <c r="AI19" i="5"/>
  <c r="AH19" i="5"/>
  <c r="AG19" i="5"/>
  <c r="AF19" i="5"/>
  <c r="AE19" i="5"/>
  <c r="AD19" i="5"/>
  <c r="AC19" i="5"/>
  <c r="AB19" i="5"/>
  <c r="AA19" i="5"/>
  <c r="Z19" i="5"/>
  <c r="Y19" i="5"/>
  <c r="X19" i="5"/>
  <c r="W19" i="5"/>
  <c r="V19" i="5"/>
  <c r="U19" i="5"/>
  <c r="T19" i="5"/>
  <c r="S19" i="5"/>
  <c r="R19" i="5"/>
  <c r="Q19" i="5"/>
  <c r="P19" i="5"/>
  <c r="O19" i="5"/>
  <c r="N19" i="5"/>
  <c r="M19" i="5"/>
  <c r="L19" i="5"/>
  <c r="K19" i="5"/>
  <c r="J19" i="5"/>
  <c r="I19" i="5"/>
  <c r="H19" i="5"/>
  <c r="G19" i="5"/>
  <c r="F19" i="5"/>
  <c r="E19" i="5"/>
  <c r="D19" i="5"/>
  <c r="BZ13" i="5"/>
  <c r="BY13" i="5"/>
  <c r="BX13" i="5"/>
  <c r="BW13" i="5"/>
  <c r="BV13" i="5"/>
  <c r="BU13" i="5"/>
  <c r="BT13" i="5"/>
  <c r="BS13" i="5"/>
  <c r="BR13" i="5"/>
  <c r="BQ13" i="5"/>
  <c r="BP13" i="5"/>
  <c r="BO13" i="5"/>
  <c r="BN13" i="5"/>
  <c r="BM13" i="5"/>
  <c r="BL13" i="5"/>
  <c r="BK13" i="5"/>
  <c r="BJ13" i="5"/>
  <c r="BI13" i="5"/>
  <c r="BH13" i="5"/>
  <c r="BG13" i="5"/>
  <c r="BF13" i="5"/>
  <c r="BE13" i="5"/>
  <c r="BD13" i="5"/>
  <c r="BC13" i="5"/>
  <c r="BB13" i="5"/>
  <c r="BA13" i="5"/>
  <c r="AZ13" i="5"/>
  <c r="AY13" i="5"/>
  <c r="AX13" i="5"/>
  <c r="AW13" i="5"/>
  <c r="AV13" i="5"/>
  <c r="AU13" i="5"/>
  <c r="AT13" i="5"/>
  <c r="AS13" i="5"/>
  <c r="AR13" i="5"/>
  <c r="AQ13" i="5"/>
  <c r="AP13" i="5"/>
  <c r="AO13" i="5"/>
  <c r="AN13" i="5"/>
  <c r="AM13" i="5"/>
  <c r="AL13" i="5"/>
  <c r="AK13" i="5"/>
  <c r="AJ13" i="5"/>
  <c r="AI13" i="5"/>
  <c r="AH13" i="5"/>
  <c r="AG13" i="5"/>
  <c r="AF13" i="5"/>
  <c r="AE13" i="5"/>
  <c r="AD13" i="5"/>
  <c r="AC13" i="5"/>
  <c r="AB13" i="5"/>
  <c r="AA13" i="5"/>
  <c r="Z13" i="5"/>
  <c r="Y13" i="5"/>
  <c r="X13" i="5"/>
  <c r="W13" i="5"/>
  <c r="V13" i="5"/>
  <c r="U13" i="5"/>
  <c r="T13" i="5"/>
  <c r="S13" i="5"/>
  <c r="R13" i="5"/>
  <c r="Q13" i="5"/>
  <c r="P13" i="5"/>
  <c r="O13" i="5"/>
  <c r="N13" i="5"/>
  <c r="M13" i="5"/>
  <c r="L13" i="5"/>
  <c r="K13" i="5"/>
  <c r="J13" i="5"/>
  <c r="I13" i="5"/>
  <c r="H13" i="5"/>
  <c r="G13" i="5"/>
  <c r="F13" i="5"/>
  <c r="E13" i="5"/>
  <c r="D13" i="5"/>
  <c r="BZ9" i="5"/>
  <c r="BY9" i="5"/>
  <c r="BX9" i="5"/>
  <c r="BW9" i="5"/>
  <c r="BV9" i="5"/>
  <c r="BU9" i="5"/>
  <c r="BT9" i="5"/>
  <c r="BS9" i="5"/>
  <c r="BR9" i="5"/>
  <c r="BQ9" i="5"/>
  <c r="BP9" i="5"/>
  <c r="BO9" i="5"/>
  <c r="BN9" i="5"/>
  <c r="BM9" i="5"/>
  <c r="BL9" i="5"/>
  <c r="BK9" i="5"/>
  <c r="BJ9" i="5"/>
  <c r="BI9" i="5"/>
  <c r="BH9" i="5"/>
  <c r="BG9" i="5"/>
  <c r="BF9" i="5"/>
  <c r="BE9" i="5"/>
  <c r="BD9" i="5"/>
  <c r="BC9" i="5"/>
  <c r="BB9" i="5"/>
  <c r="BA9" i="5"/>
  <c r="AZ9" i="5"/>
  <c r="AY9" i="5"/>
  <c r="AX9" i="5"/>
  <c r="AW9" i="5"/>
  <c r="AV9" i="5"/>
  <c r="AU9" i="5"/>
  <c r="AT9" i="5"/>
  <c r="AS9" i="5"/>
  <c r="AR9" i="5"/>
  <c r="AQ9" i="5"/>
  <c r="AP9" i="5"/>
  <c r="AO9" i="5"/>
  <c r="AN9" i="5"/>
  <c r="AM9" i="5"/>
  <c r="AL9" i="5"/>
  <c r="AK9" i="5"/>
  <c r="AJ9" i="5"/>
  <c r="AI9" i="5"/>
  <c r="AH9" i="5"/>
  <c r="AG9" i="5"/>
  <c r="AF9" i="5"/>
  <c r="AE9" i="5"/>
  <c r="AD9" i="5"/>
  <c r="AC9" i="5"/>
  <c r="AB9" i="5"/>
  <c r="AA9" i="5"/>
  <c r="Z9" i="5"/>
  <c r="Y9" i="5"/>
  <c r="X9" i="5"/>
  <c r="W9" i="5"/>
  <c r="V9" i="5"/>
  <c r="U9" i="5"/>
  <c r="T9" i="5"/>
  <c r="S9" i="5"/>
  <c r="R9" i="5"/>
  <c r="Q9" i="5"/>
  <c r="P9" i="5"/>
  <c r="O9" i="5"/>
  <c r="N9" i="5"/>
  <c r="M9" i="5"/>
  <c r="L9" i="5"/>
  <c r="K9" i="5"/>
  <c r="J9" i="5"/>
  <c r="I9" i="5"/>
  <c r="H9" i="5"/>
  <c r="G9" i="5"/>
  <c r="F9" i="5"/>
  <c r="E9" i="5"/>
  <c r="D9" i="5"/>
  <c r="C4" i="5"/>
  <c r="A1" i="5"/>
  <c r="BZ42" i="4"/>
  <c r="BY42" i="4"/>
  <c r="BX42" i="4"/>
  <c r="BW42" i="4"/>
  <c r="BV42" i="4"/>
  <c r="BU42" i="4"/>
  <c r="BT42" i="4"/>
  <c r="BS42" i="4"/>
  <c r="BR42" i="4"/>
  <c r="BQ42" i="4"/>
  <c r="BP42" i="4"/>
  <c r="BO42" i="4"/>
  <c r="BN42" i="4"/>
  <c r="BM42" i="4"/>
  <c r="BL42" i="4"/>
  <c r="BK42" i="4"/>
  <c r="BJ42" i="4"/>
  <c r="BI42" i="4"/>
  <c r="BH42" i="4"/>
  <c r="BG42" i="4"/>
  <c r="BF42" i="4"/>
  <c r="BE42" i="4"/>
  <c r="BD42" i="4"/>
  <c r="BC42" i="4"/>
  <c r="BB42" i="4"/>
  <c r="BA42" i="4"/>
  <c r="AZ42" i="4"/>
  <c r="AY42" i="4"/>
  <c r="AX42" i="4"/>
  <c r="AW42" i="4"/>
  <c r="AV42" i="4"/>
  <c r="AU42" i="4"/>
  <c r="AT42" i="4"/>
  <c r="AS42" i="4"/>
  <c r="AR42" i="4"/>
  <c r="AQ42" i="4"/>
  <c r="AP42" i="4"/>
  <c r="AO42" i="4"/>
  <c r="AN42" i="4"/>
  <c r="AM42" i="4"/>
  <c r="AL42" i="4"/>
  <c r="AK42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0" i="4"/>
  <c r="C39" i="4" s="1"/>
  <c r="D39" i="4" s="1"/>
  <c r="E39" i="4" s="1"/>
  <c r="F39" i="4" s="1"/>
  <c r="G39" i="4" s="1"/>
  <c r="H39" i="4" s="1"/>
  <c r="I39" i="4" s="1"/>
  <c r="BZ38" i="4"/>
  <c r="BX38" i="4"/>
  <c r="BW38" i="4"/>
  <c r="BV38" i="4"/>
  <c r="BU38" i="4"/>
  <c r="BT38" i="4"/>
  <c r="BS38" i="4"/>
  <c r="BR38" i="4"/>
  <c r="BQ38" i="4"/>
  <c r="BP38" i="4"/>
  <c r="BO38" i="4"/>
  <c r="BN38" i="4"/>
  <c r="BM38" i="4"/>
  <c r="BL38" i="4"/>
  <c r="BK38" i="4"/>
  <c r="BJ38" i="4"/>
  <c r="BI38" i="4"/>
  <c r="BH38" i="4"/>
  <c r="BG38" i="4"/>
  <c r="BF38" i="4"/>
  <c r="BE38" i="4"/>
  <c r="BD38" i="4"/>
  <c r="BC38" i="4"/>
  <c r="BB38" i="4"/>
  <c r="BA38" i="4"/>
  <c r="AZ38" i="4"/>
  <c r="AY38" i="4"/>
  <c r="AX38" i="4"/>
  <c r="AW38" i="4"/>
  <c r="AV38" i="4"/>
  <c r="AU38" i="4"/>
  <c r="AT38" i="4"/>
  <c r="AS38" i="4"/>
  <c r="AR38" i="4"/>
  <c r="AQ38" i="4"/>
  <c r="AP38" i="4"/>
  <c r="AO38" i="4"/>
  <c r="AN38" i="4"/>
  <c r="AM38" i="4"/>
  <c r="AL38" i="4"/>
  <c r="AK38" i="4"/>
  <c r="AJ38" i="4"/>
  <c r="AI38" i="4"/>
  <c r="AH38" i="4"/>
  <c r="AG38" i="4"/>
  <c r="AF38" i="4"/>
  <c r="AE38" i="4"/>
  <c r="AD38" i="4"/>
  <c r="AC38" i="4"/>
  <c r="AB38" i="4"/>
  <c r="AA38" i="4"/>
  <c r="Z38" i="4"/>
  <c r="Y38" i="4"/>
  <c r="X38" i="4"/>
  <c r="W38" i="4"/>
  <c r="V38" i="4"/>
  <c r="U38" i="4"/>
  <c r="T38" i="4"/>
  <c r="S38" i="4"/>
  <c r="R38" i="4"/>
  <c r="Q38" i="4"/>
  <c r="P38" i="4"/>
  <c r="O38" i="4"/>
  <c r="N38" i="4"/>
  <c r="M38" i="4"/>
  <c r="L38" i="4"/>
  <c r="K38" i="4"/>
  <c r="J38" i="4"/>
  <c r="I38" i="4"/>
  <c r="H38" i="4"/>
  <c r="G38" i="4"/>
  <c r="F38" i="4"/>
  <c r="E38" i="4"/>
  <c r="D38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BZ30" i="4"/>
  <c r="BY30" i="4"/>
  <c r="BX30" i="4"/>
  <c r="BW30" i="4"/>
  <c r="BV30" i="4"/>
  <c r="BU30" i="4"/>
  <c r="BT30" i="4"/>
  <c r="BS30" i="4"/>
  <c r="BR30" i="4"/>
  <c r="BQ30" i="4"/>
  <c r="BP30" i="4"/>
  <c r="BO30" i="4"/>
  <c r="BN30" i="4"/>
  <c r="BM30" i="4"/>
  <c r="BL30" i="4"/>
  <c r="BK30" i="4"/>
  <c r="BJ30" i="4"/>
  <c r="BI30" i="4"/>
  <c r="BH30" i="4"/>
  <c r="BG30" i="4"/>
  <c r="BF30" i="4"/>
  <c r="BE30" i="4"/>
  <c r="BD30" i="4"/>
  <c r="BC30" i="4"/>
  <c r="BB30" i="4"/>
  <c r="BA30" i="4"/>
  <c r="AZ30" i="4"/>
  <c r="AY30" i="4"/>
  <c r="AX30" i="4"/>
  <c r="AW30" i="4"/>
  <c r="AV30" i="4"/>
  <c r="AU30" i="4"/>
  <c r="AT30" i="4"/>
  <c r="AS30" i="4"/>
  <c r="AR30" i="4"/>
  <c r="AQ30" i="4"/>
  <c r="AP30" i="4"/>
  <c r="AO30" i="4"/>
  <c r="AN30" i="4"/>
  <c r="AM30" i="4"/>
  <c r="AL30" i="4"/>
  <c r="AK30" i="4"/>
  <c r="AJ30" i="4"/>
  <c r="AI30" i="4"/>
  <c r="AH30" i="4"/>
  <c r="AG30" i="4"/>
  <c r="AF30" i="4"/>
  <c r="AE30" i="4"/>
  <c r="AD30" i="4"/>
  <c r="AC30" i="4"/>
  <c r="AB30" i="4"/>
  <c r="AA30" i="4"/>
  <c r="Z30" i="4"/>
  <c r="Y30" i="4"/>
  <c r="X30" i="4"/>
  <c r="W30" i="4"/>
  <c r="V30" i="4"/>
  <c r="U30" i="4"/>
  <c r="T30" i="4"/>
  <c r="S30" i="4"/>
  <c r="R30" i="4"/>
  <c r="Q30" i="4"/>
  <c r="P30" i="4"/>
  <c r="O30" i="4"/>
  <c r="N30" i="4"/>
  <c r="M30" i="4"/>
  <c r="L30" i="4"/>
  <c r="K30" i="4"/>
  <c r="J30" i="4"/>
  <c r="I30" i="4"/>
  <c r="H30" i="4"/>
  <c r="G30" i="4"/>
  <c r="F30" i="4"/>
  <c r="E30" i="4"/>
  <c r="D30" i="4"/>
  <c r="BZ21" i="4"/>
  <c r="BY21" i="4"/>
  <c r="BY38" i="4" s="1"/>
  <c r="BX21" i="4"/>
  <c r="BW21" i="4"/>
  <c r="BV21" i="4"/>
  <c r="BU21" i="4"/>
  <c r="BT21" i="4"/>
  <c r="BS21" i="4"/>
  <c r="BR21" i="4"/>
  <c r="BQ21" i="4"/>
  <c r="BP21" i="4"/>
  <c r="BO21" i="4"/>
  <c r="BN21" i="4"/>
  <c r="BM21" i="4"/>
  <c r="BL21" i="4"/>
  <c r="BK21" i="4"/>
  <c r="BJ21" i="4"/>
  <c r="BI21" i="4"/>
  <c r="BH21" i="4"/>
  <c r="BG21" i="4"/>
  <c r="BF21" i="4"/>
  <c r="BE21" i="4"/>
  <c r="BD21" i="4"/>
  <c r="BC21" i="4"/>
  <c r="BB21" i="4"/>
  <c r="BA21" i="4"/>
  <c r="AZ21" i="4"/>
  <c r="AY21" i="4"/>
  <c r="AX21" i="4"/>
  <c r="AW21" i="4"/>
  <c r="AV21" i="4"/>
  <c r="AU21" i="4"/>
  <c r="AT21" i="4"/>
  <c r="AS21" i="4"/>
  <c r="AR21" i="4"/>
  <c r="AQ21" i="4"/>
  <c r="AP21" i="4"/>
  <c r="AO21" i="4"/>
  <c r="AN21" i="4"/>
  <c r="AM21" i="4"/>
  <c r="AL21" i="4"/>
  <c r="AK21" i="4"/>
  <c r="AJ21" i="4"/>
  <c r="AI21" i="4"/>
  <c r="AH21" i="4"/>
  <c r="AG21" i="4"/>
  <c r="AF21" i="4"/>
  <c r="AE21" i="4"/>
  <c r="AD21" i="4"/>
  <c r="AC21" i="4"/>
  <c r="AB21" i="4"/>
  <c r="AA21" i="4"/>
  <c r="Z21" i="4"/>
  <c r="Y21" i="4"/>
  <c r="X21" i="4"/>
  <c r="W21" i="4"/>
  <c r="V21" i="4"/>
  <c r="U21" i="4"/>
  <c r="T21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BZ15" i="4"/>
  <c r="BY15" i="4"/>
  <c r="BX15" i="4"/>
  <c r="BW15" i="4"/>
  <c r="BV15" i="4"/>
  <c r="BU15" i="4"/>
  <c r="BT15" i="4"/>
  <c r="BS15" i="4"/>
  <c r="BR15" i="4"/>
  <c r="BQ15" i="4"/>
  <c r="BP15" i="4"/>
  <c r="BO15" i="4"/>
  <c r="BN15" i="4"/>
  <c r="BM15" i="4"/>
  <c r="BL15" i="4"/>
  <c r="BK15" i="4"/>
  <c r="BJ15" i="4"/>
  <c r="BI15" i="4"/>
  <c r="BH15" i="4"/>
  <c r="BG15" i="4"/>
  <c r="BF15" i="4"/>
  <c r="BE15" i="4"/>
  <c r="BD15" i="4"/>
  <c r="BC15" i="4"/>
  <c r="BB15" i="4"/>
  <c r="BA15" i="4"/>
  <c r="AZ15" i="4"/>
  <c r="AY15" i="4"/>
  <c r="AX15" i="4"/>
  <c r="AW15" i="4"/>
  <c r="AV15" i="4"/>
  <c r="AU15" i="4"/>
  <c r="AT15" i="4"/>
  <c r="AS15" i="4"/>
  <c r="AR15" i="4"/>
  <c r="AQ15" i="4"/>
  <c r="AP15" i="4"/>
  <c r="AO15" i="4"/>
  <c r="AN15" i="4"/>
  <c r="AM15" i="4"/>
  <c r="AL15" i="4"/>
  <c r="AK15" i="4"/>
  <c r="AJ15" i="4"/>
  <c r="AI15" i="4"/>
  <c r="AH15" i="4"/>
  <c r="AG15" i="4"/>
  <c r="AF15" i="4"/>
  <c r="AE15" i="4"/>
  <c r="AD15" i="4"/>
  <c r="AC15" i="4"/>
  <c r="AB15" i="4"/>
  <c r="AA15" i="4"/>
  <c r="Z15" i="4"/>
  <c r="Y15" i="4"/>
  <c r="X15" i="4"/>
  <c r="W15" i="4"/>
  <c r="V15" i="4"/>
  <c r="U15" i="4"/>
  <c r="T15" i="4"/>
  <c r="S15" i="4"/>
  <c r="R15" i="4"/>
  <c r="Q15" i="4"/>
  <c r="P15" i="4"/>
  <c r="O15" i="4"/>
  <c r="N15" i="4"/>
  <c r="M15" i="4"/>
  <c r="L15" i="4"/>
  <c r="K15" i="4"/>
  <c r="J15" i="4"/>
  <c r="I15" i="4"/>
  <c r="H15" i="4"/>
  <c r="G15" i="4"/>
  <c r="F15" i="4"/>
  <c r="E15" i="4"/>
  <c r="D15" i="4"/>
  <c r="BZ11" i="4"/>
  <c r="BY11" i="4"/>
  <c r="BX11" i="4"/>
  <c r="BW11" i="4"/>
  <c r="BV11" i="4"/>
  <c r="BU11" i="4"/>
  <c r="BT11" i="4"/>
  <c r="BS11" i="4"/>
  <c r="BR11" i="4"/>
  <c r="BQ11" i="4"/>
  <c r="BP11" i="4"/>
  <c r="BO11" i="4"/>
  <c r="BN11" i="4"/>
  <c r="BM11" i="4"/>
  <c r="BL11" i="4"/>
  <c r="BK11" i="4"/>
  <c r="BJ11" i="4"/>
  <c r="BI11" i="4"/>
  <c r="BH11" i="4"/>
  <c r="BG11" i="4"/>
  <c r="BF11" i="4"/>
  <c r="BE11" i="4"/>
  <c r="BD11" i="4"/>
  <c r="BC11" i="4"/>
  <c r="BB11" i="4"/>
  <c r="BA11" i="4"/>
  <c r="AZ11" i="4"/>
  <c r="AY11" i="4"/>
  <c r="AX11" i="4"/>
  <c r="AW11" i="4"/>
  <c r="AV11" i="4"/>
  <c r="AU11" i="4"/>
  <c r="AT11" i="4"/>
  <c r="AS11" i="4"/>
  <c r="AR11" i="4"/>
  <c r="AQ11" i="4"/>
  <c r="AP11" i="4"/>
  <c r="AO11" i="4"/>
  <c r="AN11" i="4"/>
  <c r="AM11" i="4"/>
  <c r="AL11" i="4"/>
  <c r="AK11" i="4"/>
  <c r="AJ11" i="4"/>
  <c r="AI11" i="4"/>
  <c r="AH11" i="4"/>
  <c r="AG11" i="4"/>
  <c r="AF11" i="4"/>
  <c r="AE11" i="4"/>
  <c r="AD11" i="4"/>
  <c r="AC11" i="4"/>
  <c r="AB11" i="4"/>
  <c r="AA11" i="4"/>
  <c r="Z11" i="4"/>
  <c r="Y11" i="4"/>
  <c r="X11" i="4"/>
  <c r="W11" i="4"/>
  <c r="V11" i="4"/>
  <c r="U11" i="4"/>
  <c r="T11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L5" i="4"/>
  <c r="C4" i="4"/>
  <c r="A1" i="4"/>
  <c r="BZ42" i="3"/>
  <c r="BY42" i="3"/>
  <c r="BX42" i="3"/>
  <c r="BW42" i="3"/>
  <c r="BV42" i="3"/>
  <c r="BU42" i="3"/>
  <c r="BT42" i="3"/>
  <c r="BS42" i="3"/>
  <c r="BR42" i="3"/>
  <c r="BQ42" i="3"/>
  <c r="BP42" i="3"/>
  <c r="BO42" i="3"/>
  <c r="BN42" i="3"/>
  <c r="BM42" i="3"/>
  <c r="BL42" i="3"/>
  <c r="BK42" i="3"/>
  <c r="BJ42" i="3"/>
  <c r="BI42" i="3"/>
  <c r="BH42" i="3"/>
  <c r="BG42" i="3"/>
  <c r="BF42" i="3"/>
  <c r="BE42" i="3"/>
  <c r="BD42" i="3"/>
  <c r="BC42" i="3"/>
  <c r="BB42" i="3"/>
  <c r="BA42" i="3"/>
  <c r="AZ42" i="3"/>
  <c r="AY42" i="3"/>
  <c r="AX42" i="3"/>
  <c r="AW42" i="3"/>
  <c r="AV42" i="3"/>
  <c r="AU42" i="3"/>
  <c r="AT42" i="3"/>
  <c r="AS42" i="3"/>
  <c r="AR42" i="3"/>
  <c r="AQ42" i="3"/>
  <c r="AP42" i="3"/>
  <c r="AO42" i="3"/>
  <c r="AN42" i="3"/>
  <c r="AM42" i="3"/>
  <c r="AL42" i="3"/>
  <c r="AK42" i="3"/>
  <c r="AJ42" i="3"/>
  <c r="AI42" i="3"/>
  <c r="AH42" i="3"/>
  <c r="AG42" i="3"/>
  <c r="AF42" i="3"/>
  <c r="AE42" i="3"/>
  <c r="AD42" i="3"/>
  <c r="AC42" i="3"/>
  <c r="AB42" i="3"/>
  <c r="AA42" i="3"/>
  <c r="Z42" i="3"/>
  <c r="Y42" i="3"/>
  <c r="X42" i="3"/>
  <c r="W42" i="3"/>
  <c r="V42" i="3"/>
  <c r="U42" i="3"/>
  <c r="T42" i="3"/>
  <c r="S42" i="3"/>
  <c r="R42" i="3"/>
  <c r="Q42" i="3"/>
  <c r="P42" i="3"/>
  <c r="O42" i="3"/>
  <c r="N42" i="3"/>
  <c r="M42" i="3"/>
  <c r="L42" i="3"/>
  <c r="K42" i="3"/>
  <c r="J42" i="3"/>
  <c r="I42" i="3"/>
  <c r="H42" i="3"/>
  <c r="G42" i="3"/>
  <c r="F42" i="3"/>
  <c r="E42" i="3"/>
  <c r="D42" i="3"/>
  <c r="BX38" i="3"/>
  <c r="BW38" i="3"/>
  <c r="BV38" i="3"/>
  <c r="BU38" i="3"/>
  <c r="BT38" i="3"/>
  <c r="BS38" i="3"/>
  <c r="BR38" i="3"/>
  <c r="BQ38" i="3"/>
  <c r="BP38" i="3"/>
  <c r="BO38" i="3"/>
  <c r="BN38" i="3"/>
  <c r="BM38" i="3"/>
  <c r="BL38" i="3"/>
  <c r="BK38" i="3"/>
  <c r="BJ38" i="3"/>
  <c r="BI38" i="3"/>
  <c r="BH38" i="3"/>
  <c r="BG38" i="3"/>
  <c r="BF38" i="3"/>
  <c r="BE38" i="3"/>
  <c r="BD38" i="3"/>
  <c r="BC38" i="3"/>
  <c r="BB38" i="3"/>
  <c r="BA38" i="3"/>
  <c r="AZ38" i="3"/>
  <c r="AY38" i="3"/>
  <c r="AX38" i="3"/>
  <c r="AW38" i="3"/>
  <c r="AV38" i="3"/>
  <c r="AU38" i="3"/>
  <c r="AT38" i="3"/>
  <c r="AS38" i="3"/>
  <c r="AR38" i="3"/>
  <c r="AQ38" i="3"/>
  <c r="AP38" i="3"/>
  <c r="AO38" i="3"/>
  <c r="AN38" i="3"/>
  <c r="AM38" i="3"/>
  <c r="AL38" i="3"/>
  <c r="AK38" i="3"/>
  <c r="AJ38" i="3"/>
  <c r="AI38" i="3"/>
  <c r="AH38" i="3"/>
  <c r="AG38" i="3"/>
  <c r="AF38" i="3"/>
  <c r="AE38" i="3"/>
  <c r="AD38" i="3"/>
  <c r="AC38" i="3"/>
  <c r="AB38" i="3"/>
  <c r="AA38" i="3"/>
  <c r="Z38" i="3"/>
  <c r="Y38" i="3"/>
  <c r="X38" i="3"/>
  <c r="W38" i="3"/>
  <c r="V38" i="3"/>
  <c r="U38" i="3"/>
  <c r="T38" i="3"/>
  <c r="S38" i="3"/>
  <c r="R38" i="3"/>
  <c r="Q38" i="3"/>
  <c r="P38" i="3"/>
  <c r="O38" i="3"/>
  <c r="N38" i="3"/>
  <c r="M38" i="3"/>
  <c r="L38" i="3"/>
  <c r="K38" i="3"/>
  <c r="J38" i="3"/>
  <c r="I38" i="3"/>
  <c r="H38" i="3"/>
  <c r="G38" i="3"/>
  <c r="F38" i="3"/>
  <c r="E38" i="3"/>
  <c r="D38" i="3"/>
  <c r="BZ34" i="3"/>
  <c r="BY34" i="3"/>
  <c r="BX34" i="3"/>
  <c r="BW34" i="3"/>
  <c r="BV34" i="3"/>
  <c r="BU34" i="3"/>
  <c r="BT34" i="3"/>
  <c r="BS34" i="3"/>
  <c r="BR34" i="3"/>
  <c r="BQ34" i="3"/>
  <c r="BP34" i="3"/>
  <c r="BO34" i="3"/>
  <c r="BN34" i="3"/>
  <c r="BM34" i="3"/>
  <c r="BL34" i="3"/>
  <c r="BK34" i="3"/>
  <c r="BJ34" i="3"/>
  <c r="BI34" i="3"/>
  <c r="BH34" i="3"/>
  <c r="BG34" i="3"/>
  <c r="BF34" i="3"/>
  <c r="BE34" i="3"/>
  <c r="BD34" i="3"/>
  <c r="BC34" i="3"/>
  <c r="BB34" i="3"/>
  <c r="BA34" i="3"/>
  <c r="AZ34" i="3"/>
  <c r="AY34" i="3"/>
  <c r="AX34" i="3"/>
  <c r="AW34" i="3"/>
  <c r="AV34" i="3"/>
  <c r="AU34" i="3"/>
  <c r="AT34" i="3"/>
  <c r="AS34" i="3"/>
  <c r="AR34" i="3"/>
  <c r="AQ34" i="3"/>
  <c r="AP34" i="3"/>
  <c r="AO34" i="3"/>
  <c r="AN34" i="3"/>
  <c r="AM34" i="3"/>
  <c r="AL34" i="3"/>
  <c r="AK34" i="3"/>
  <c r="AJ34" i="3"/>
  <c r="AI34" i="3"/>
  <c r="AH34" i="3"/>
  <c r="AG34" i="3"/>
  <c r="AF34" i="3"/>
  <c r="AE34" i="3"/>
  <c r="AD34" i="3"/>
  <c r="AC34" i="3"/>
  <c r="AB34" i="3"/>
  <c r="AA34" i="3"/>
  <c r="Z34" i="3"/>
  <c r="Y34" i="3"/>
  <c r="X34" i="3"/>
  <c r="W34" i="3"/>
  <c r="V34" i="3"/>
  <c r="U34" i="3"/>
  <c r="T34" i="3"/>
  <c r="S34" i="3"/>
  <c r="R34" i="3"/>
  <c r="Q34" i="3"/>
  <c r="P34" i="3"/>
  <c r="O34" i="3"/>
  <c r="N34" i="3"/>
  <c r="M34" i="3"/>
  <c r="L34" i="3"/>
  <c r="K34" i="3"/>
  <c r="J34" i="3"/>
  <c r="I34" i="3"/>
  <c r="H34" i="3"/>
  <c r="G34" i="3"/>
  <c r="F34" i="3"/>
  <c r="E34" i="3"/>
  <c r="D34" i="3"/>
  <c r="BZ30" i="3"/>
  <c r="BY30" i="3"/>
  <c r="BX30" i="3"/>
  <c r="BW30" i="3"/>
  <c r="BV30" i="3"/>
  <c r="BU30" i="3"/>
  <c r="BT30" i="3"/>
  <c r="BS30" i="3"/>
  <c r="BR30" i="3"/>
  <c r="BQ30" i="3"/>
  <c r="BP30" i="3"/>
  <c r="BO30" i="3"/>
  <c r="BN30" i="3"/>
  <c r="BM30" i="3"/>
  <c r="BL30" i="3"/>
  <c r="BK30" i="3"/>
  <c r="BJ30" i="3"/>
  <c r="BI30" i="3"/>
  <c r="BH30" i="3"/>
  <c r="BG30" i="3"/>
  <c r="BF30" i="3"/>
  <c r="BE30" i="3"/>
  <c r="BD30" i="3"/>
  <c r="BC30" i="3"/>
  <c r="BB30" i="3"/>
  <c r="BA30" i="3"/>
  <c r="AZ30" i="3"/>
  <c r="AY30" i="3"/>
  <c r="AX30" i="3"/>
  <c r="AW30" i="3"/>
  <c r="AV30" i="3"/>
  <c r="AU30" i="3"/>
  <c r="AT30" i="3"/>
  <c r="AS30" i="3"/>
  <c r="AR30" i="3"/>
  <c r="AQ30" i="3"/>
  <c r="AP30" i="3"/>
  <c r="AO30" i="3"/>
  <c r="AN30" i="3"/>
  <c r="AM30" i="3"/>
  <c r="AL30" i="3"/>
  <c r="AK30" i="3"/>
  <c r="AJ30" i="3"/>
  <c r="AI30" i="3"/>
  <c r="AH30" i="3"/>
  <c r="AG30" i="3"/>
  <c r="AF30" i="3"/>
  <c r="AE30" i="3"/>
  <c r="AD30" i="3"/>
  <c r="AC30" i="3"/>
  <c r="AB30" i="3"/>
  <c r="AA30" i="3"/>
  <c r="Z30" i="3"/>
  <c r="Y30" i="3"/>
  <c r="X30" i="3"/>
  <c r="W30" i="3"/>
  <c r="V30" i="3"/>
  <c r="U30" i="3"/>
  <c r="T30" i="3"/>
  <c r="S30" i="3"/>
  <c r="R30" i="3"/>
  <c r="Q30" i="3"/>
  <c r="P30" i="3"/>
  <c r="O30" i="3"/>
  <c r="N30" i="3"/>
  <c r="M30" i="3"/>
  <c r="L30" i="3"/>
  <c r="K30" i="3"/>
  <c r="J30" i="3"/>
  <c r="I30" i="3"/>
  <c r="H30" i="3"/>
  <c r="G30" i="3"/>
  <c r="F30" i="3"/>
  <c r="E30" i="3"/>
  <c r="D30" i="3"/>
  <c r="BZ21" i="3"/>
  <c r="BY21" i="3"/>
  <c r="BX21" i="3"/>
  <c r="BW21" i="3"/>
  <c r="BV21" i="3"/>
  <c r="BU21" i="3"/>
  <c r="BT21" i="3"/>
  <c r="BS21" i="3"/>
  <c r="BR21" i="3"/>
  <c r="BQ21" i="3"/>
  <c r="BP21" i="3"/>
  <c r="BO21" i="3"/>
  <c r="BN21" i="3"/>
  <c r="BM21" i="3"/>
  <c r="BL21" i="3"/>
  <c r="BK21" i="3"/>
  <c r="BJ21" i="3"/>
  <c r="BI21" i="3"/>
  <c r="BH21" i="3"/>
  <c r="BG21" i="3"/>
  <c r="BF21" i="3"/>
  <c r="BE21" i="3"/>
  <c r="BD21" i="3"/>
  <c r="BC21" i="3"/>
  <c r="BB21" i="3"/>
  <c r="BA21" i="3"/>
  <c r="AZ21" i="3"/>
  <c r="AY21" i="3"/>
  <c r="AX21" i="3"/>
  <c r="AW21" i="3"/>
  <c r="AV21" i="3"/>
  <c r="AU21" i="3"/>
  <c r="AT21" i="3"/>
  <c r="AS21" i="3"/>
  <c r="AR21" i="3"/>
  <c r="AQ21" i="3"/>
  <c r="AP21" i="3"/>
  <c r="AO21" i="3"/>
  <c r="AN21" i="3"/>
  <c r="AM21" i="3"/>
  <c r="AL21" i="3"/>
  <c r="AK21" i="3"/>
  <c r="AJ21" i="3"/>
  <c r="AI21" i="3"/>
  <c r="AH21" i="3"/>
  <c r="AG21" i="3"/>
  <c r="AF21" i="3"/>
  <c r="AE21" i="3"/>
  <c r="AD21" i="3"/>
  <c r="AC21" i="3"/>
  <c r="AB21" i="3"/>
  <c r="AA21" i="3"/>
  <c r="Z21" i="3"/>
  <c r="Y21" i="3"/>
  <c r="X21" i="3"/>
  <c r="W21" i="3"/>
  <c r="V21" i="3"/>
  <c r="U21" i="3"/>
  <c r="T21" i="3"/>
  <c r="S21" i="3"/>
  <c r="R21" i="3"/>
  <c r="Q21" i="3"/>
  <c r="P21" i="3"/>
  <c r="O21" i="3"/>
  <c r="N21" i="3"/>
  <c r="M21" i="3"/>
  <c r="L21" i="3"/>
  <c r="K21" i="3"/>
  <c r="J21" i="3"/>
  <c r="I21" i="3"/>
  <c r="H21" i="3"/>
  <c r="G21" i="3"/>
  <c r="F21" i="3"/>
  <c r="E21" i="3"/>
  <c r="D21" i="3"/>
  <c r="BZ15" i="3"/>
  <c r="BY15" i="3"/>
  <c r="BX15" i="3"/>
  <c r="BW15" i="3"/>
  <c r="BV15" i="3"/>
  <c r="BU15" i="3"/>
  <c r="BT15" i="3"/>
  <c r="BS15" i="3"/>
  <c r="BR15" i="3"/>
  <c r="BQ15" i="3"/>
  <c r="BP15" i="3"/>
  <c r="BO15" i="3"/>
  <c r="BN15" i="3"/>
  <c r="BM15" i="3"/>
  <c r="BL15" i="3"/>
  <c r="BK15" i="3"/>
  <c r="BJ15" i="3"/>
  <c r="BI15" i="3"/>
  <c r="BH15" i="3"/>
  <c r="BG15" i="3"/>
  <c r="BF15" i="3"/>
  <c r="BE15" i="3"/>
  <c r="BD15" i="3"/>
  <c r="BC15" i="3"/>
  <c r="BB15" i="3"/>
  <c r="BA15" i="3"/>
  <c r="AZ15" i="3"/>
  <c r="AY15" i="3"/>
  <c r="AX15" i="3"/>
  <c r="AW15" i="3"/>
  <c r="AV15" i="3"/>
  <c r="AU15" i="3"/>
  <c r="AT15" i="3"/>
  <c r="AS15" i="3"/>
  <c r="AR15" i="3"/>
  <c r="AQ15" i="3"/>
  <c r="AP15" i="3"/>
  <c r="AO15" i="3"/>
  <c r="AN15" i="3"/>
  <c r="AM15" i="3"/>
  <c r="AL15" i="3"/>
  <c r="AK15" i="3"/>
  <c r="AJ15" i="3"/>
  <c r="AI15" i="3"/>
  <c r="AH15" i="3"/>
  <c r="AG15" i="3"/>
  <c r="AF15" i="3"/>
  <c r="AE15" i="3"/>
  <c r="AD15" i="3"/>
  <c r="AC15" i="3"/>
  <c r="AB15" i="3"/>
  <c r="AA15" i="3"/>
  <c r="Z15" i="3"/>
  <c r="Y15" i="3"/>
  <c r="X15" i="3"/>
  <c r="W15" i="3"/>
  <c r="V15" i="3"/>
  <c r="U15" i="3"/>
  <c r="T15" i="3"/>
  <c r="S15" i="3"/>
  <c r="R15" i="3"/>
  <c r="Q15" i="3"/>
  <c r="P15" i="3"/>
  <c r="O15" i="3"/>
  <c r="N15" i="3"/>
  <c r="M15" i="3"/>
  <c r="L15" i="3"/>
  <c r="K15" i="3"/>
  <c r="J15" i="3"/>
  <c r="I15" i="3"/>
  <c r="H15" i="3"/>
  <c r="G15" i="3"/>
  <c r="F15" i="3"/>
  <c r="E15" i="3"/>
  <c r="D15" i="3"/>
  <c r="BZ11" i="3"/>
  <c r="BY11" i="3"/>
  <c r="BX11" i="3"/>
  <c r="BW11" i="3"/>
  <c r="BV11" i="3"/>
  <c r="BU11" i="3"/>
  <c r="BT11" i="3"/>
  <c r="BS11" i="3"/>
  <c r="BR11" i="3"/>
  <c r="BQ11" i="3"/>
  <c r="BP11" i="3"/>
  <c r="BO11" i="3"/>
  <c r="BN11" i="3"/>
  <c r="BM11" i="3"/>
  <c r="BL11" i="3"/>
  <c r="BK11" i="3"/>
  <c r="BJ11" i="3"/>
  <c r="BI11" i="3"/>
  <c r="BH11" i="3"/>
  <c r="BG11" i="3"/>
  <c r="BF11" i="3"/>
  <c r="BE11" i="3"/>
  <c r="BD11" i="3"/>
  <c r="BC11" i="3"/>
  <c r="BB11" i="3"/>
  <c r="BA11" i="3"/>
  <c r="AZ11" i="3"/>
  <c r="AY11" i="3"/>
  <c r="AX11" i="3"/>
  <c r="AW11" i="3"/>
  <c r="AV11" i="3"/>
  <c r="AU11" i="3"/>
  <c r="AT11" i="3"/>
  <c r="AS11" i="3"/>
  <c r="AR11" i="3"/>
  <c r="AQ11" i="3"/>
  <c r="AP11" i="3"/>
  <c r="AO11" i="3"/>
  <c r="AN11" i="3"/>
  <c r="AM11" i="3"/>
  <c r="AL11" i="3"/>
  <c r="AK11" i="3"/>
  <c r="AJ11" i="3"/>
  <c r="AI11" i="3"/>
  <c r="AH11" i="3"/>
  <c r="AG11" i="3"/>
  <c r="AF11" i="3"/>
  <c r="AE11" i="3"/>
  <c r="AD11" i="3"/>
  <c r="AC11" i="3"/>
  <c r="AB11" i="3"/>
  <c r="AA11" i="3"/>
  <c r="Z11" i="3"/>
  <c r="Y11" i="3"/>
  <c r="X11" i="3"/>
  <c r="W11" i="3"/>
  <c r="V11" i="3"/>
  <c r="U11" i="3"/>
  <c r="T11" i="3"/>
  <c r="S11" i="3"/>
  <c r="R11" i="3"/>
  <c r="Q11" i="3"/>
  <c r="P11" i="3"/>
  <c r="O11" i="3"/>
  <c r="N11" i="3"/>
  <c r="M11" i="3"/>
  <c r="L11" i="3"/>
  <c r="K11" i="3"/>
  <c r="J11" i="3"/>
  <c r="I11" i="3"/>
  <c r="H11" i="3"/>
  <c r="G11" i="3"/>
  <c r="F11" i="3"/>
  <c r="E11" i="3"/>
  <c r="D11" i="3"/>
  <c r="L5" i="3"/>
  <c r="C4" i="3"/>
  <c r="A1" i="3"/>
  <c r="BZ59" i="2"/>
  <c r="BY59" i="2"/>
  <c r="BX59" i="2"/>
  <c r="BW59" i="2"/>
  <c r="BV59" i="2"/>
  <c r="BU59" i="2"/>
  <c r="BT59" i="2"/>
  <c r="BS59" i="2"/>
  <c r="BR59" i="2"/>
  <c r="BQ59" i="2"/>
  <c r="BP59" i="2"/>
  <c r="BO59" i="2"/>
  <c r="BN59" i="2"/>
  <c r="BM59" i="2"/>
  <c r="BL59" i="2"/>
  <c r="BK59" i="2"/>
  <c r="BJ59" i="2"/>
  <c r="BI59" i="2"/>
  <c r="BH59" i="2"/>
  <c r="BG59" i="2"/>
  <c r="BF59" i="2"/>
  <c r="BE59" i="2"/>
  <c r="BD59" i="2"/>
  <c r="BC59" i="2"/>
  <c r="BB59" i="2"/>
  <c r="BA59" i="2"/>
  <c r="AZ59" i="2"/>
  <c r="AY59" i="2"/>
  <c r="AX59" i="2"/>
  <c r="AW59" i="2"/>
  <c r="AV59" i="2"/>
  <c r="AU59" i="2"/>
  <c r="AT59" i="2"/>
  <c r="AS59" i="2"/>
  <c r="AR59" i="2"/>
  <c r="AQ59" i="2"/>
  <c r="AP59" i="2"/>
  <c r="AO59" i="2"/>
  <c r="AN59" i="2"/>
  <c r="AM59" i="2"/>
  <c r="AL59" i="2"/>
  <c r="AK59" i="2"/>
  <c r="AJ59" i="2"/>
  <c r="AI59" i="2"/>
  <c r="AH59" i="2"/>
  <c r="AG59" i="2"/>
  <c r="AF59" i="2"/>
  <c r="AE59" i="2"/>
  <c r="AD59" i="2"/>
  <c r="AC59" i="2"/>
  <c r="AB59" i="2"/>
  <c r="AA59" i="2"/>
  <c r="Z59" i="2"/>
  <c r="Y59" i="2"/>
  <c r="X59" i="2"/>
  <c r="W59" i="2"/>
  <c r="V59" i="2"/>
  <c r="U59" i="2"/>
  <c r="T59" i="2"/>
  <c r="S59" i="2"/>
  <c r="R59" i="2"/>
  <c r="Q59" i="2"/>
  <c r="P59" i="2"/>
  <c r="O59" i="2"/>
  <c r="N59" i="2"/>
  <c r="M59" i="2"/>
  <c r="L59" i="2"/>
  <c r="K59" i="2"/>
  <c r="J59" i="2"/>
  <c r="I59" i="2"/>
  <c r="H59" i="2"/>
  <c r="G59" i="2"/>
  <c r="F59" i="2"/>
  <c r="E59" i="2"/>
  <c r="D59" i="2"/>
  <c r="BX55" i="2"/>
  <c r="BW55" i="2"/>
  <c r="BV55" i="2"/>
  <c r="BU55" i="2"/>
  <c r="BT55" i="2"/>
  <c r="BS55" i="2"/>
  <c r="BR55" i="2"/>
  <c r="BQ55" i="2"/>
  <c r="BP55" i="2"/>
  <c r="BO55" i="2"/>
  <c r="BN55" i="2"/>
  <c r="BM55" i="2"/>
  <c r="BL55" i="2"/>
  <c r="BK55" i="2"/>
  <c r="BJ55" i="2"/>
  <c r="BI55" i="2"/>
  <c r="BH55" i="2"/>
  <c r="BG55" i="2"/>
  <c r="BF55" i="2"/>
  <c r="BE55" i="2"/>
  <c r="BD55" i="2"/>
  <c r="BC55" i="2"/>
  <c r="BB55" i="2"/>
  <c r="BA55" i="2"/>
  <c r="AZ55" i="2"/>
  <c r="AY55" i="2"/>
  <c r="AX55" i="2"/>
  <c r="AW55" i="2"/>
  <c r="AV55" i="2"/>
  <c r="AU55" i="2"/>
  <c r="AT55" i="2"/>
  <c r="AS55" i="2"/>
  <c r="AR55" i="2"/>
  <c r="AQ55" i="2"/>
  <c r="AP55" i="2"/>
  <c r="AO55" i="2"/>
  <c r="AN55" i="2"/>
  <c r="AM55" i="2"/>
  <c r="AL55" i="2"/>
  <c r="AK55" i="2"/>
  <c r="AJ55" i="2"/>
  <c r="AI55" i="2"/>
  <c r="AH55" i="2"/>
  <c r="AG55" i="2"/>
  <c r="AF55" i="2"/>
  <c r="AE55" i="2"/>
  <c r="AD55" i="2"/>
  <c r="AC55" i="2"/>
  <c r="AB55" i="2"/>
  <c r="AA55" i="2"/>
  <c r="Z55" i="2"/>
  <c r="Y55" i="2"/>
  <c r="X55" i="2"/>
  <c r="W55" i="2"/>
  <c r="V55" i="2"/>
  <c r="U55" i="2"/>
  <c r="T55" i="2"/>
  <c r="S55" i="2"/>
  <c r="R55" i="2"/>
  <c r="Q55" i="2"/>
  <c r="P55" i="2"/>
  <c r="O55" i="2"/>
  <c r="N55" i="2"/>
  <c r="M55" i="2"/>
  <c r="L55" i="2"/>
  <c r="K55" i="2"/>
  <c r="J55" i="2"/>
  <c r="I55" i="2"/>
  <c r="H55" i="2"/>
  <c r="G55" i="2"/>
  <c r="F55" i="2"/>
  <c r="E55" i="2"/>
  <c r="D55" i="2"/>
  <c r="BZ51" i="2"/>
  <c r="BY51" i="2"/>
  <c r="BX51" i="2"/>
  <c r="BW51" i="2"/>
  <c r="BV51" i="2"/>
  <c r="BU51" i="2"/>
  <c r="BT51" i="2"/>
  <c r="BS51" i="2"/>
  <c r="BR51" i="2"/>
  <c r="BQ51" i="2"/>
  <c r="BP51" i="2"/>
  <c r="BO51" i="2"/>
  <c r="BN51" i="2"/>
  <c r="BM51" i="2"/>
  <c r="BL51" i="2"/>
  <c r="BK51" i="2"/>
  <c r="BJ51" i="2"/>
  <c r="BI51" i="2"/>
  <c r="BH51" i="2"/>
  <c r="BG51" i="2"/>
  <c r="BF51" i="2"/>
  <c r="BE51" i="2"/>
  <c r="BD51" i="2"/>
  <c r="BC51" i="2"/>
  <c r="BB51" i="2"/>
  <c r="BA51" i="2"/>
  <c r="AZ51" i="2"/>
  <c r="AY51" i="2"/>
  <c r="AX51" i="2"/>
  <c r="AW51" i="2"/>
  <c r="AV51" i="2"/>
  <c r="AU51" i="2"/>
  <c r="AT51" i="2"/>
  <c r="AS51" i="2"/>
  <c r="AR51" i="2"/>
  <c r="AQ51" i="2"/>
  <c r="AP51" i="2"/>
  <c r="AO51" i="2"/>
  <c r="AN51" i="2"/>
  <c r="AM51" i="2"/>
  <c r="AL51" i="2"/>
  <c r="AK51" i="2"/>
  <c r="AJ51" i="2"/>
  <c r="AI51" i="2"/>
  <c r="AH51" i="2"/>
  <c r="AG51" i="2"/>
  <c r="AF51" i="2"/>
  <c r="AE51" i="2"/>
  <c r="AD51" i="2"/>
  <c r="AC51" i="2"/>
  <c r="AB51" i="2"/>
  <c r="AA51" i="2"/>
  <c r="Z51" i="2"/>
  <c r="Y51" i="2"/>
  <c r="X51" i="2"/>
  <c r="W51" i="2"/>
  <c r="V51" i="2"/>
  <c r="U51" i="2"/>
  <c r="T51" i="2"/>
  <c r="S51" i="2"/>
  <c r="R51" i="2"/>
  <c r="Q51" i="2"/>
  <c r="P51" i="2"/>
  <c r="O51" i="2"/>
  <c r="N51" i="2"/>
  <c r="M51" i="2"/>
  <c r="L51" i="2"/>
  <c r="K51" i="2"/>
  <c r="J51" i="2"/>
  <c r="I51" i="2"/>
  <c r="H51" i="2"/>
  <c r="G51" i="2"/>
  <c r="F51" i="2"/>
  <c r="E51" i="2"/>
  <c r="D51" i="2"/>
  <c r="BZ47" i="2"/>
  <c r="BY47" i="2"/>
  <c r="BX47" i="2"/>
  <c r="BW47" i="2"/>
  <c r="BV47" i="2"/>
  <c r="BU47" i="2"/>
  <c r="BT47" i="2"/>
  <c r="BS47" i="2"/>
  <c r="BR47" i="2"/>
  <c r="BQ47" i="2"/>
  <c r="BP47" i="2"/>
  <c r="BO47" i="2"/>
  <c r="BN47" i="2"/>
  <c r="BM47" i="2"/>
  <c r="BL47" i="2"/>
  <c r="BK47" i="2"/>
  <c r="BJ47" i="2"/>
  <c r="BI47" i="2"/>
  <c r="BH47" i="2"/>
  <c r="BG47" i="2"/>
  <c r="BF47" i="2"/>
  <c r="BE47" i="2"/>
  <c r="BD47" i="2"/>
  <c r="BC47" i="2"/>
  <c r="BB47" i="2"/>
  <c r="BA47" i="2"/>
  <c r="AZ47" i="2"/>
  <c r="AY47" i="2"/>
  <c r="AX47" i="2"/>
  <c r="AW47" i="2"/>
  <c r="AV47" i="2"/>
  <c r="AU47" i="2"/>
  <c r="AT47" i="2"/>
  <c r="AS47" i="2"/>
  <c r="AR47" i="2"/>
  <c r="AQ47" i="2"/>
  <c r="AP47" i="2"/>
  <c r="AO47" i="2"/>
  <c r="AN47" i="2"/>
  <c r="AM47" i="2"/>
  <c r="AL47" i="2"/>
  <c r="AK47" i="2"/>
  <c r="AJ47" i="2"/>
  <c r="AI47" i="2"/>
  <c r="AH47" i="2"/>
  <c r="AG47" i="2"/>
  <c r="AF47" i="2"/>
  <c r="AE47" i="2"/>
  <c r="AD47" i="2"/>
  <c r="AC47" i="2"/>
  <c r="AB47" i="2"/>
  <c r="AA47" i="2"/>
  <c r="Z47" i="2"/>
  <c r="Y47" i="2"/>
  <c r="X47" i="2"/>
  <c r="W47" i="2"/>
  <c r="V47" i="2"/>
  <c r="U47" i="2"/>
  <c r="T47" i="2"/>
  <c r="S47" i="2"/>
  <c r="R47" i="2"/>
  <c r="Q47" i="2"/>
  <c r="P47" i="2"/>
  <c r="O47" i="2"/>
  <c r="N47" i="2"/>
  <c r="M47" i="2"/>
  <c r="L47" i="2"/>
  <c r="K47" i="2"/>
  <c r="J47" i="2"/>
  <c r="I47" i="2"/>
  <c r="H47" i="2"/>
  <c r="G47" i="2"/>
  <c r="F47" i="2"/>
  <c r="E47" i="2"/>
  <c r="D47" i="2"/>
  <c r="BZ38" i="2"/>
  <c r="BY38" i="2"/>
  <c r="BX38" i="2"/>
  <c r="BW38" i="2"/>
  <c r="BV38" i="2"/>
  <c r="BU38" i="2"/>
  <c r="BT38" i="2"/>
  <c r="BS38" i="2"/>
  <c r="BR38" i="2"/>
  <c r="BQ38" i="2"/>
  <c r="BP38" i="2"/>
  <c r="BO38" i="2"/>
  <c r="BN38" i="2"/>
  <c r="BM38" i="2"/>
  <c r="BL38" i="2"/>
  <c r="BK38" i="2"/>
  <c r="BJ38" i="2"/>
  <c r="BI38" i="2"/>
  <c r="BH38" i="2"/>
  <c r="BG38" i="2"/>
  <c r="BF38" i="2"/>
  <c r="BE38" i="2"/>
  <c r="BD38" i="2"/>
  <c r="BC38" i="2"/>
  <c r="BB38" i="2"/>
  <c r="BA38" i="2"/>
  <c r="AZ38" i="2"/>
  <c r="AY38" i="2"/>
  <c r="AX38" i="2"/>
  <c r="AW38" i="2"/>
  <c r="AV38" i="2"/>
  <c r="AU38" i="2"/>
  <c r="AT38" i="2"/>
  <c r="AS38" i="2"/>
  <c r="AR38" i="2"/>
  <c r="AQ38" i="2"/>
  <c r="AP38" i="2"/>
  <c r="AO38" i="2"/>
  <c r="AN38" i="2"/>
  <c r="AM38" i="2"/>
  <c r="AL38" i="2"/>
  <c r="AK38" i="2"/>
  <c r="AJ38" i="2"/>
  <c r="AI38" i="2"/>
  <c r="AH38" i="2"/>
  <c r="AG38" i="2"/>
  <c r="AF38" i="2"/>
  <c r="AE38" i="2"/>
  <c r="AD38" i="2"/>
  <c r="AC38" i="2"/>
  <c r="AB38" i="2"/>
  <c r="AA38" i="2"/>
  <c r="Z38" i="2"/>
  <c r="Y38" i="2"/>
  <c r="X38" i="2"/>
  <c r="W38" i="2"/>
  <c r="V38" i="2"/>
  <c r="U38" i="2"/>
  <c r="T38" i="2"/>
  <c r="S38" i="2"/>
  <c r="R38" i="2"/>
  <c r="Q38" i="2"/>
  <c r="P38" i="2"/>
  <c r="O38" i="2"/>
  <c r="N38" i="2"/>
  <c r="M38" i="2"/>
  <c r="L38" i="2"/>
  <c r="K38" i="2"/>
  <c r="J38" i="2"/>
  <c r="I38" i="2"/>
  <c r="H38" i="2"/>
  <c r="G38" i="2"/>
  <c r="F38" i="2"/>
  <c r="E38" i="2"/>
  <c r="D38" i="2"/>
  <c r="BZ32" i="2"/>
  <c r="BY32" i="2"/>
  <c r="BX32" i="2"/>
  <c r="BW32" i="2"/>
  <c r="BV32" i="2"/>
  <c r="BU32" i="2"/>
  <c r="BT32" i="2"/>
  <c r="BS32" i="2"/>
  <c r="BR32" i="2"/>
  <c r="BQ32" i="2"/>
  <c r="BP32" i="2"/>
  <c r="BO32" i="2"/>
  <c r="BN32" i="2"/>
  <c r="BM32" i="2"/>
  <c r="BL32" i="2"/>
  <c r="BK32" i="2"/>
  <c r="BJ32" i="2"/>
  <c r="BI32" i="2"/>
  <c r="BH32" i="2"/>
  <c r="BG32" i="2"/>
  <c r="BF32" i="2"/>
  <c r="BE32" i="2"/>
  <c r="BD32" i="2"/>
  <c r="BC32" i="2"/>
  <c r="BB32" i="2"/>
  <c r="BA32" i="2"/>
  <c r="AZ32" i="2"/>
  <c r="AY32" i="2"/>
  <c r="AX32" i="2"/>
  <c r="AW32" i="2"/>
  <c r="AV32" i="2"/>
  <c r="AU32" i="2"/>
  <c r="AT32" i="2"/>
  <c r="AS32" i="2"/>
  <c r="AR32" i="2"/>
  <c r="AQ32" i="2"/>
  <c r="AP32" i="2"/>
  <c r="AO32" i="2"/>
  <c r="AN32" i="2"/>
  <c r="AM32" i="2"/>
  <c r="AL32" i="2"/>
  <c r="AK32" i="2"/>
  <c r="AJ32" i="2"/>
  <c r="AI32" i="2"/>
  <c r="AH32" i="2"/>
  <c r="AG32" i="2"/>
  <c r="AF32" i="2"/>
  <c r="AE32" i="2"/>
  <c r="AD32" i="2"/>
  <c r="AC32" i="2"/>
  <c r="AB32" i="2"/>
  <c r="AA32" i="2"/>
  <c r="Z32" i="2"/>
  <c r="Y32" i="2"/>
  <c r="X32" i="2"/>
  <c r="W32" i="2"/>
  <c r="V32" i="2"/>
  <c r="U32" i="2"/>
  <c r="T32" i="2"/>
  <c r="S32" i="2"/>
  <c r="R32" i="2"/>
  <c r="Q32" i="2"/>
  <c r="P32" i="2"/>
  <c r="O32" i="2"/>
  <c r="N32" i="2"/>
  <c r="M32" i="2"/>
  <c r="L32" i="2"/>
  <c r="K32" i="2"/>
  <c r="J32" i="2"/>
  <c r="I32" i="2"/>
  <c r="H32" i="2"/>
  <c r="G32" i="2"/>
  <c r="F32" i="2"/>
  <c r="E32" i="2"/>
  <c r="D32" i="2"/>
  <c r="BZ28" i="2"/>
  <c r="BY28" i="2"/>
  <c r="BX28" i="2"/>
  <c r="BW28" i="2"/>
  <c r="BV28" i="2"/>
  <c r="BU28" i="2"/>
  <c r="BT28" i="2"/>
  <c r="BS28" i="2"/>
  <c r="BR28" i="2"/>
  <c r="BQ28" i="2"/>
  <c r="BP28" i="2"/>
  <c r="BO28" i="2"/>
  <c r="BN28" i="2"/>
  <c r="BM28" i="2"/>
  <c r="BL28" i="2"/>
  <c r="BK28" i="2"/>
  <c r="BJ28" i="2"/>
  <c r="BI28" i="2"/>
  <c r="BH28" i="2"/>
  <c r="BG28" i="2"/>
  <c r="BF28" i="2"/>
  <c r="BE28" i="2"/>
  <c r="BD28" i="2"/>
  <c r="BC28" i="2"/>
  <c r="BB28" i="2"/>
  <c r="BA28" i="2"/>
  <c r="AZ28" i="2"/>
  <c r="AY28" i="2"/>
  <c r="AX28" i="2"/>
  <c r="AW28" i="2"/>
  <c r="AV28" i="2"/>
  <c r="AU28" i="2"/>
  <c r="AT28" i="2"/>
  <c r="AS28" i="2"/>
  <c r="AR28" i="2"/>
  <c r="AQ28" i="2"/>
  <c r="AP28" i="2"/>
  <c r="AO28" i="2"/>
  <c r="AN28" i="2"/>
  <c r="AM28" i="2"/>
  <c r="AL28" i="2"/>
  <c r="AK28" i="2"/>
  <c r="AJ28" i="2"/>
  <c r="AI28" i="2"/>
  <c r="AH28" i="2"/>
  <c r="AG28" i="2"/>
  <c r="AF28" i="2"/>
  <c r="AE28" i="2"/>
  <c r="AD28" i="2"/>
  <c r="AC28" i="2"/>
  <c r="AB28" i="2"/>
  <c r="AA28" i="2"/>
  <c r="Z28" i="2"/>
  <c r="Y28" i="2"/>
  <c r="X28" i="2"/>
  <c r="W28" i="2"/>
  <c r="V28" i="2"/>
  <c r="U28" i="2"/>
  <c r="T28" i="2"/>
  <c r="S28" i="2"/>
  <c r="R28" i="2"/>
  <c r="Q28" i="2"/>
  <c r="P28" i="2"/>
  <c r="O28" i="2"/>
  <c r="N28" i="2"/>
  <c r="M28" i="2"/>
  <c r="L28" i="2"/>
  <c r="K28" i="2"/>
  <c r="J28" i="2"/>
  <c r="I28" i="2"/>
  <c r="H28" i="2"/>
  <c r="G28" i="2"/>
  <c r="F28" i="2"/>
  <c r="E28" i="2"/>
  <c r="D28" i="2"/>
  <c r="BZ20" i="2"/>
  <c r="BY20" i="2"/>
  <c r="BX20" i="2"/>
  <c r="BW20" i="2"/>
  <c r="BV20" i="2"/>
  <c r="BU20" i="2"/>
  <c r="BT20" i="2"/>
  <c r="BS20" i="2"/>
  <c r="BR20" i="2"/>
  <c r="BQ20" i="2"/>
  <c r="BP20" i="2"/>
  <c r="BO20" i="2"/>
  <c r="BN20" i="2"/>
  <c r="BM20" i="2"/>
  <c r="BL20" i="2"/>
  <c r="BK20" i="2"/>
  <c r="BJ20" i="2"/>
  <c r="BI20" i="2"/>
  <c r="BH20" i="2"/>
  <c r="BG20" i="2"/>
  <c r="BF20" i="2"/>
  <c r="BE20" i="2"/>
  <c r="BD20" i="2"/>
  <c r="BC20" i="2"/>
  <c r="BB20" i="2"/>
  <c r="BA20" i="2"/>
  <c r="AZ20" i="2"/>
  <c r="AY20" i="2"/>
  <c r="AX20" i="2"/>
  <c r="AW20" i="2"/>
  <c r="AV20" i="2"/>
  <c r="AU20" i="2"/>
  <c r="AT20" i="2"/>
  <c r="AS20" i="2"/>
  <c r="AR20" i="2"/>
  <c r="AQ20" i="2"/>
  <c r="AP20" i="2"/>
  <c r="AO20" i="2"/>
  <c r="AN20" i="2"/>
  <c r="AM20" i="2"/>
  <c r="AL20" i="2"/>
  <c r="AK20" i="2"/>
  <c r="AJ20" i="2"/>
  <c r="AI20" i="2"/>
  <c r="AH20" i="2"/>
  <c r="AG20" i="2"/>
  <c r="AF20" i="2"/>
  <c r="AE20" i="2"/>
  <c r="AD20" i="2"/>
  <c r="AC20" i="2"/>
  <c r="AB20" i="2"/>
  <c r="AA20" i="2"/>
  <c r="Z20" i="2"/>
  <c r="Y20" i="2"/>
  <c r="X20" i="2"/>
  <c r="W20" i="2"/>
  <c r="V20" i="2"/>
  <c r="U20" i="2"/>
  <c r="T20" i="2"/>
  <c r="S20" i="2"/>
  <c r="R20" i="2"/>
  <c r="Q20" i="2"/>
  <c r="P20" i="2"/>
  <c r="O20" i="2"/>
  <c r="N20" i="2"/>
  <c r="M20" i="2"/>
  <c r="L20" i="2"/>
  <c r="K20" i="2"/>
  <c r="J20" i="2"/>
  <c r="I20" i="2"/>
  <c r="H20" i="2"/>
  <c r="G20" i="2"/>
  <c r="F20" i="2"/>
  <c r="E20" i="2"/>
  <c r="D20" i="2"/>
  <c r="BZ16" i="2"/>
  <c r="BY16" i="2"/>
  <c r="BX16" i="2"/>
  <c r="BW16" i="2"/>
  <c r="BV16" i="2"/>
  <c r="BU16" i="2"/>
  <c r="BT16" i="2"/>
  <c r="BS16" i="2"/>
  <c r="BR16" i="2"/>
  <c r="BQ16" i="2"/>
  <c r="BP16" i="2"/>
  <c r="BO16" i="2"/>
  <c r="BN16" i="2"/>
  <c r="BM16" i="2"/>
  <c r="BL16" i="2"/>
  <c r="BK16" i="2"/>
  <c r="BJ16" i="2"/>
  <c r="BI16" i="2"/>
  <c r="BH16" i="2"/>
  <c r="BG16" i="2"/>
  <c r="BF16" i="2"/>
  <c r="BE16" i="2"/>
  <c r="BD16" i="2"/>
  <c r="BC16" i="2"/>
  <c r="BB16" i="2"/>
  <c r="BA16" i="2"/>
  <c r="AZ16" i="2"/>
  <c r="AY16" i="2"/>
  <c r="AX16" i="2"/>
  <c r="AW16" i="2"/>
  <c r="AV16" i="2"/>
  <c r="AU16" i="2"/>
  <c r="AT16" i="2"/>
  <c r="AS16" i="2"/>
  <c r="AR16" i="2"/>
  <c r="AQ16" i="2"/>
  <c r="AP16" i="2"/>
  <c r="AO16" i="2"/>
  <c r="AN16" i="2"/>
  <c r="AM16" i="2"/>
  <c r="AL16" i="2"/>
  <c r="AK16" i="2"/>
  <c r="AJ16" i="2"/>
  <c r="AI16" i="2"/>
  <c r="AH16" i="2"/>
  <c r="AG16" i="2"/>
  <c r="AF16" i="2"/>
  <c r="AE16" i="2"/>
  <c r="AD16" i="2"/>
  <c r="AC16" i="2"/>
  <c r="AB16" i="2"/>
  <c r="AA16" i="2"/>
  <c r="Z16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I16" i="2"/>
  <c r="H16" i="2"/>
  <c r="G16" i="2"/>
  <c r="F16" i="2"/>
  <c r="E16" i="2"/>
  <c r="D16" i="2"/>
  <c r="BZ7" i="2"/>
  <c r="BY7" i="2"/>
  <c r="BX7" i="2"/>
  <c r="BW7" i="2"/>
  <c r="BV7" i="2"/>
  <c r="BU7" i="2"/>
  <c r="BT7" i="2"/>
  <c r="BS7" i="2"/>
  <c r="BR7" i="2"/>
  <c r="BQ7" i="2"/>
  <c r="BP7" i="2"/>
  <c r="BO7" i="2"/>
  <c r="BN7" i="2"/>
  <c r="BM7" i="2"/>
  <c r="BL7" i="2"/>
  <c r="BK7" i="2"/>
  <c r="BJ7" i="2"/>
  <c r="BI7" i="2"/>
  <c r="BH7" i="2"/>
  <c r="BG7" i="2"/>
  <c r="BF7" i="2"/>
  <c r="BE7" i="2"/>
  <c r="BD7" i="2"/>
  <c r="BC7" i="2"/>
  <c r="BB7" i="2"/>
  <c r="BA7" i="2"/>
  <c r="AZ7" i="2"/>
  <c r="AY7" i="2"/>
  <c r="AX7" i="2"/>
  <c r="AW7" i="2"/>
  <c r="AV7" i="2"/>
  <c r="AU7" i="2"/>
  <c r="AT7" i="2"/>
  <c r="AS7" i="2"/>
  <c r="AR7" i="2"/>
  <c r="AQ7" i="2"/>
  <c r="AP7" i="2"/>
  <c r="AO7" i="2"/>
  <c r="AN7" i="2"/>
  <c r="AM7" i="2"/>
  <c r="AL7" i="2"/>
  <c r="AK7" i="2"/>
  <c r="AJ7" i="2"/>
  <c r="AI7" i="2"/>
  <c r="AH7" i="2"/>
  <c r="AG7" i="2"/>
  <c r="AF7" i="2"/>
  <c r="AE7" i="2"/>
  <c r="AD7" i="2"/>
  <c r="AC7" i="2"/>
  <c r="AB7" i="2"/>
  <c r="AA7" i="2"/>
  <c r="Z7" i="2"/>
  <c r="Y7" i="2"/>
  <c r="X7" i="2"/>
  <c r="W7" i="2"/>
  <c r="V7" i="2"/>
  <c r="U7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L5" i="2"/>
  <c r="C4" i="2"/>
  <c r="A1" i="2"/>
  <c r="E50" i="8" l="1"/>
  <c r="E52" i="8" s="1"/>
  <c r="E58" i="8"/>
  <c r="E60" i="8" s="1"/>
  <c r="G58" i="8"/>
  <c r="G60" i="8" s="1"/>
  <c r="D20" i="85"/>
  <c r="E20" i="85" s="1"/>
  <c r="D23" i="85"/>
  <c r="E23" i="85" s="1"/>
  <c r="D21" i="85"/>
  <c r="E21" i="85" s="1"/>
  <c r="D19" i="85"/>
  <c r="E18" i="85"/>
  <c r="E27" i="60"/>
  <c r="E19" i="62"/>
  <c r="E27" i="62" s="1"/>
  <c r="E21" i="84"/>
  <c r="E27" i="84" s="1"/>
  <c r="BC19" i="32"/>
  <c r="BC21" i="32" s="1"/>
  <c r="E19" i="83"/>
  <c r="D23" i="83"/>
  <c r="E23" i="83" s="1"/>
  <c r="E27" i="61"/>
  <c r="E27" i="58"/>
  <c r="E27" i="57"/>
  <c r="E27" i="59"/>
  <c r="G19" i="32"/>
  <c r="G21" i="32" s="1"/>
  <c r="BJ19" i="32"/>
  <c r="BJ21" i="32" s="1"/>
  <c r="AR19" i="32"/>
  <c r="AR21" i="32" s="1"/>
  <c r="R19" i="32"/>
  <c r="R21" i="32" s="1"/>
  <c r="W19" i="32"/>
  <c r="W21" i="32" s="1"/>
  <c r="AO19" i="32"/>
  <c r="AO21" i="32" s="1"/>
  <c r="AY19" i="32"/>
  <c r="AY21" i="32" s="1"/>
  <c r="S19" i="32"/>
  <c r="S21" i="32" s="1"/>
  <c r="AT19" i="32"/>
  <c r="AT21" i="32" s="1"/>
  <c r="N19" i="32"/>
  <c r="N21" i="32" s="1"/>
  <c r="Y19" i="32"/>
  <c r="Y21" i="32" s="1"/>
  <c r="AB19" i="32"/>
  <c r="AB21" i="32" s="1"/>
  <c r="AM19" i="32"/>
  <c r="AM21" i="32" s="1"/>
  <c r="AH19" i="32"/>
  <c r="AH21" i="32" s="1"/>
  <c r="BU19" i="32"/>
  <c r="BU21" i="32" s="1"/>
  <c r="M19" i="32"/>
  <c r="M21" i="32" s="1"/>
  <c r="BX19" i="32"/>
  <c r="BX21" i="32" s="1"/>
  <c r="L19" i="32"/>
  <c r="L21" i="32" s="1"/>
  <c r="BO19" i="32"/>
  <c r="BO21" i="32" s="1"/>
  <c r="AI19" i="32"/>
  <c r="AI21" i="32" s="1"/>
  <c r="AD19" i="32"/>
  <c r="AD21" i="32" s="1"/>
  <c r="BE19" i="32"/>
  <c r="BE21" i="32" s="1"/>
  <c r="I19" i="32"/>
  <c r="I21" i="32" s="1"/>
  <c r="BH19" i="32"/>
  <c r="BH21" i="32" s="1"/>
  <c r="BK19" i="32"/>
  <c r="BK21" i="32" s="1"/>
  <c r="AU19" i="32"/>
  <c r="AU21" i="32" s="1"/>
  <c r="AE19" i="32"/>
  <c r="AE21" i="32" s="1"/>
  <c r="O19" i="32"/>
  <c r="O21" i="32" s="1"/>
  <c r="BV19" i="32"/>
  <c r="BV21" i="32" s="1"/>
  <c r="BF19" i="32"/>
  <c r="BF21" i="32" s="1"/>
  <c r="AP19" i="32"/>
  <c r="AP21" i="32" s="1"/>
  <c r="Z19" i="32"/>
  <c r="Z21" i="32" s="1"/>
  <c r="J19" i="32"/>
  <c r="J21" i="32" s="1"/>
  <c r="BQ19" i="32"/>
  <c r="BQ21" i="32" s="1"/>
  <c r="BA19" i="32"/>
  <c r="BA21" i="32" s="1"/>
  <c r="AK19" i="32"/>
  <c r="AK21" i="32" s="1"/>
  <c r="U19" i="32"/>
  <c r="U21" i="32" s="1"/>
  <c r="E19" i="32"/>
  <c r="E21" i="32" s="1"/>
  <c r="BT19" i="32"/>
  <c r="BT21" i="32" s="1"/>
  <c r="BD19" i="32"/>
  <c r="BD21" i="32" s="1"/>
  <c r="AN19" i="32"/>
  <c r="AN21" i="32" s="1"/>
  <c r="X19" i="32"/>
  <c r="X21" i="32" s="1"/>
  <c r="H19" i="32"/>
  <c r="H21" i="32" s="1"/>
  <c r="BW19" i="32"/>
  <c r="BW21" i="32" s="1"/>
  <c r="BG19" i="32"/>
  <c r="BG21" i="32" s="1"/>
  <c r="AQ19" i="32"/>
  <c r="AQ21" i="32" s="1"/>
  <c r="AA19" i="32"/>
  <c r="AA21" i="32" s="1"/>
  <c r="K19" i="32"/>
  <c r="K21" i="32" s="1"/>
  <c r="BR19" i="32"/>
  <c r="BR21" i="32" s="1"/>
  <c r="BB19" i="32"/>
  <c r="BB21" i="32" s="1"/>
  <c r="AL19" i="32"/>
  <c r="AL21" i="32" s="1"/>
  <c r="V19" i="32"/>
  <c r="V21" i="32" s="1"/>
  <c r="F19" i="32"/>
  <c r="F21" i="32" s="1"/>
  <c r="BM19" i="32"/>
  <c r="BM21" i="32" s="1"/>
  <c r="AW19" i="32"/>
  <c r="AW21" i="32" s="1"/>
  <c r="AG19" i="32"/>
  <c r="AG21" i="32" s="1"/>
  <c r="Q19" i="32"/>
  <c r="Q21" i="32" s="1"/>
  <c r="BP19" i="32"/>
  <c r="BP21" i="32" s="1"/>
  <c r="AZ19" i="32"/>
  <c r="AZ21" i="32" s="1"/>
  <c r="AJ19" i="32"/>
  <c r="AJ21" i="32" s="1"/>
  <c r="T19" i="32"/>
  <c r="T21" i="32" s="1"/>
  <c r="D19" i="32"/>
  <c r="D21" i="32" s="1"/>
  <c r="BS19" i="32"/>
  <c r="BS21" i="32" s="1"/>
  <c r="BN19" i="32"/>
  <c r="BN21" i="32" s="1"/>
  <c r="AX19" i="32"/>
  <c r="AX21" i="32" s="1"/>
  <c r="BY19" i="32"/>
  <c r="BY21" i="32" s="1"/>
  <c r="BI19" i="32"/>
  <c r="BI21" i="32" s="1"/>
  <c r="AS19" i="32"/>
  <c r="AS21" i="32" s="1"/>
  <c r="AC19" i="32"/>
  <c r="AC21" i="32" s="1"/>
  <c r="BL19" i="32"/>
  <c r="BL21" i="32" s="1"/>
  <c r="AV19" i="32"/>
  <c r="AV21" i="32" s="1"/>
  <c r="AF19" i="32"/>
  <c r="AF21" i="32" s="1"/>
  <c r="P19" i="32"/>
  <c r="P21" i="32" s="1"/>
  <c r="BQ58" i="32"/>
  <c r="BQ60" i="32" s="1"/>
  <c r="W58" i="32"/>
  <c r="W60" i="32" s="1"/>
  <c r="U58" i="32"/>
  <c r="U60" i="32" s="1"/>
  <c r="AP58" i="32"/>
  <c r="AP60" i="32" s="1"/>
  <c r="BP58" i="32"/>
  <c r="BP60" i="32" s="1"/>
  <c r="BC58" i="32"/>
  <c r="BC60" i="32" s="1"/>
  <c r="Z58" i="32"/>
  <c r="Z60" i="32" s="1"/>
  <c r="BA58" i="32"/>
  <c r="BA60" i="32" s="1"/>
  <c r="AB58" i="32"/>
  <c r="AB60" i="32" s="1"/>
  <c r="AM58" i="32"/>
  <c r="AM60" i="32" s="1"/>
  <c r="J58" i="32"/>
  <c r="J60" i="32" s="1"/>
  <c r="AK58" i="32"/>
  <c r="AK60" i="32" s="1"/>
  <c r="X58" i="32"/>
  <c r="X60" i="32" s="1"/>
  <c r="AV58" i="32"/>
  <c r="AV60" i="32" s="1"/>
  <c r="BF58" i="32"/>
  <c r="BF60" i="32" s="1"/>
  <c r="BS58" i="32"/>
  <c r="BS60" i="32" s="1"/>
  <c r="BU56" i="32"/>
  <c r="BV56" i="32" s="1"/>
  <c r="BW56" i="32" s="1"/>
  <c r="BX56" i="32" s="1"/>
  <c r="BY56" i="32" s="1"/>
  <c r="BZ56" i="32" s="1"/>
  <c r="BZ58" i="32" s="1"/>
  <c r="BZ60" i="32" s="1"/>
  <c r="I31" i="32"/>
  <c r="I33" i="32" s="1"/>
  <c r="H31" i="32"/>
  <c r="H33" i="32" s="1"/>
  <c r="E31" i="32"/>
  <c r="E33" i="32" s="1"/>
  <c r="J31" i="30"/>
  <c r="J33" i="30" s="1"/>
  <c r="B23" i="32"/>
  <c r="BN31" i="30"/>
  <c r="BN33" i="30" s="1"/>
  <c r="AX31" i="30"/>
  <c r="AX33" i="30" s="1"/>
  <c r="Z31" i="30"/>
  <c r="Z33" i="30" s="1"/>
  <c r="E31" i="30"/>
  <c r="E33" i="30" s="1"/>
  <c r="C38" i="5"/>
  <c r="C37" i="5" s="1"/>
  <c r="D37" i="5" s="1"/>
  <c r="E37" i="5" s="1"/>
  <c r="F37" i="5" s="1"/>
  <c r="G37" i="5" s="1"/>
  <c r="H37" i="5" s="1"/>
  <c r="I37" i="5" s="1"/>
  <c r="J37" i="5" s="1"/>
  <c r="K37" i="5" s="1"/>
  <c r="L37" i="5" s="1"/>
  <c r="M37" i="5" s="1"/>
  <c r="N37" i="5" s="1"/>
  <c r="O37" i="5" s="1"/>
  <c r="P37" i="5" s="1"/>
  <c r="Q37" i="5" s="1"/>
  <c r="R37" i="5" s="1"/>
  <c r="S37" i="5" s="1"/>
  <c r="T37" i="5" s="1"/>
  <c r="U37" i="5" s="1"/>
  <c r="V37" i="5" s="1"/>
  <c r="W37" i="5" s="1"/>
  <c r="X37" i="5" s="1"/>
  <c r="Y37" i="5" s="1"/>
  <c r="Z37" i="5" s="1"/>
  <c r="AA37" i="5" s="1"/>
  <c r="AB37" i="5" s="1"/>
  <c r="AC37" i="5" s="1"/>
  <c r="AD37" i="5" s="1"/>
  <c r="AE37" i="5" s="1"/>
  <c r="AF37" i="5" s="1"/>
  <c r="AG37" i="5" s="1"/>
  <c r="AH37" i="5" s="1"/>
  <c r="AI37" i="5" s="1"/>
  <c r="AJ37" i="5" s="1"/>
  <c r="AK37" i="5" s="1"/>
  <c r="AL37" i="5" s="1"/>
  <c r="AM37" i="5" s="1"/>
  <c r="AN37" i="5" s="1"/>
  <c r="AO37" i="5" s="1"/>
  <c r="AP37" i="5" s="1"/>
  <c r="AQ37" i="5" s="1"/>
  <c r="AR37" i="5" s="1"/>
  <c r="AS37" i="5" s="1"/>
  <c r="AT37" i="5" s="1"/>
  <c r="AU37" i="5" s="1"/>
  <c r="AV37" i="5" s="1"/>
  <c r="AW37" i="5" s="1"/>
  <c r="AX37" i="5" s="1"/>
  <c r="AY37" i="5" s="1"/>
  <c r="AZ37" i="5" s="1"/>
  <c r="BA37" i="5" s="1"/>
  <c r="BB37" i="5" s="1"/>
  <c r="BC37" i="5" s="1"/>
  <c r="BD37" i="5" s="1"/>
  <c r="BE37" i="5" s="1"/>
  <c r="BF37" i="5" s="1"/>
  <c r="BG37" i="5" s="1"/>
  <c r="BH37" i="5" s="1"/>
  <c r="BI37" i="5" s="1"/>
  <c r="BJ37" i="5" s="1"/>
  <c r="BK37" i="5" s="1"/>
  <c r="BL37" i="5" s="1"/>
  <c r="BM37" i="5" s="1"/>
  <c r="BN37" i="5" s="1"/>
  <c r="BO37" i="5" s="1"/>
  <c r="BP37" i="5" s="1"/>
  <c r="BQ37" i="5" s="1"/>
  <c r="BR37" i="5" s="1"/>
  <c r="BS37" i="5" s="1"/>
  <c r="BT37" i="5" s="1"/>
  <c r="BU37" i="5" s="1"/>
  <c r="BV37" i="5" s="1"/>
  <c r="BW37" i="5" s="1"/>
  <c r="BX37" i="5" s="1"/>
  <c r="BY37" i="5" s="1"/>
  <c r="BZ37" i="5" s="1"/>
  <c r="BZ39" i="5" s="1"/>
  <c r="BZ41" i="5" s="1"/>
  <c r="O24" i="35"/>
  <c r="AJ31" i="30"/>
  <c r="AJ33" i="30" s="1"/>
  <c r="AG31" i="30"/>
  <c r="AG33" i="30" s="1"/>
  <c r="G31" i="32"/>
  <c r="G33" i="32" s="1"/>
  <c r="C40" i="3"/>
  <c r="C39" i="3" s="1"/>
  <c r="D39" i="3" s="1"/>
  <c r="E39" i="3" s="1"/>
  <c r="E41" i="3" s="1"/>
  <c r="E43" i="3" s="1"/>
  <c r="O22" i="35"/>
  <c r="T31" i="30"/>
  <c r="T33" i="30" s="1"/>
  <c r="AE31" i="30"/>
  <c r="AE33" i="30" s="1"/>
  <c r="F31" i="32"/>
  <c r="F33" i="32" s="1"/>
  <c r="BP31" i="30"/>
  <c r="BP33" i="30" s="1"/>
  <c r="BK31" i="30"/>
  <c r="BK33" i="30" s="1"/>
  <c r="BM31" i="30"/>
  <c r="BM33" i="30" s="1"/>
  <c r="O31" i="30"/>
  <c r="O33" i="30" s="1"/>
  <c r="U31" i="30"/>
  <c r="U33" i="30" s="1"/>
  <c r="D31" i="30"/>
  <c r="D33" i="30" s="1"/>
  <c r="AZ31" i="30"/>
  <c r="AZ33" i="30" s="1"/>
  <c r="AU31" i="30"/>
  <c r="AU33" i="30" s="1"/>
  <c r="AW31" i="30"/>
  <c r="AW33" i="30" s="1"/>
  <c r="AP31" i="30"/>
  <c r="AP33" i="30" s="1"/>
  <c r="E56" i="30"/>
  <c r="D58" i="30"/>
  <c r="D60" i="30" s="1"/>
  <c r="BL31" i="30"/>
  <c r="BL33" i="30" s="1"/>
  <c r="AV31" i="30"/>
  <c r="AV33" i="30" s="1"/>
  <c r="AF31" i="30"/>
  <c r="AF33" i="30" s="1"/>
  <c r="BW31" i="30"/>
  <c r="BW33" i="30" s="1"/>
  <c r="BG31" i="30"/>
  <c r="BG33" i="30" s="1"/>
  <c r="BJ31" i="30"/>
  <c r="BJ33" i="30" s="1"/>
  <c r="AT31" i="30"/>
  <c r="AT33" i="30" s="1"/>
  <c r="BY31" i="30"/>
  <c r="BY33" i="30" s="1"/>
  <c r="BI31" i="30"/>
  <c r="BI33" i="30" s="1"/>
  <c r="AS31" i="30"/>
  <c r="AS33" i="30" s="1"/>
  <c r="AQ31" i="30"/>
  <c r="AQ33" i="30" s="1"/>
  <c r="AA31" i="30"/>
  <c r="AA33" i="30" s="1"/>
  <c r="K31" i="30"/>
  <c r="K33" i="30" s="1"/>
  <c r="AL31" i="30"/>
  <c r="AL33" i="30" s="1"/>
  <c r="V31" i="30"/>
  <c r="V33" i="30" s="1"/>
  <c r="F31" i="30"/>
  <c r="F33" i="30" s="1"/>
  <c r="Q31" i="30"/>
  <c r="Q33" i="30" s="1"/>
  <c r="BO58" i="32"/>
  <c r="BO60" i="32" s="1"/>
  <c r="AY58" i="32"/>
  <c r="AY60" i="32" s="1"/>
  <c r="AI58" i="32"/>
  <c r="AI60" i="32" s="1"/>
  <c r="S58" i="32"/>
  <c r="S60" i="32" s="1"/>
  <c r="BR58" i="32"/>
  <c r="BR60" i="32" s="1"/>
  <c r="BB58" i="32"/>
  <c r="BB60" i="32" s="1"/>
  <c r="AL58" i="32"/>
  <c r="AL60" i="32" s="1"/>
  <c r="V58" i="32"/>
  <c r="V60" i="32" s="1"/>
  <c r="BM58" i="32"/>
  <c r="BM60" i="32" s="1"/>
  <c r="AW58" i="32"/>
  <c r="AW60" i="32" s="1"/>
  <c r="AG58" i="32"/>
  <c r="AG60" i="32" s="1"/>
  <c r="Q58" i="32"/>
  <c r="Q60" i="32" s="1"/>
  <c r="BL58" i="32"/>
  <c r="BL60" i="32" s="1"/>
  <c r="AR58" i="32"/>
  <c r="AR60" i="32" s="1"/>
  <c r="D31" i="31"/>
  <c r="D33" i="31" s="1"/>
  <c r="G31" i="30"/>
  <c r="G33" i="30" s="1"/>
  <c r="P31" i="30"/>
  <c r="P33" i="30" s="1"/>
  <c r="T58" i="32"/>
  <c r="T60" i="32" s="1"/>
  <c r="BX31" i="30"/>
  <c r="BX33" i="30" s="1"/>
  <c r="BH31" i="30"/>
  <c r="BH33" i="30" s="1"/>
  <c r="AR31" i="30"/>
  <c r="AR33" i="30" s="1"/>
  <c r="AB31" i="30"/>
  <c r="AB33" i="30" s="1"/>
  <c r="BS31" i="30"/>
  <c r="BS33" i="30" s="1"/>
  <c r="BC31" i="30"/>
  <c r="BC33" i="30" s="1"/>
  <c r="BV31" i="30"/>
  <c r="BV33" i="30" s="1"/>
  <c r="BF31" i="30"/>
  <c r="BF33" i="30" s="1"/>
  <c r="BU31" i="30"/>
  <c r="BU33" i="30" s="1"/>
  <c r="BE31" i="30"/>
  <c r="BE33" i="30" s="1"/>
  <c r="AO31" i="30"/>
  <c r="AO33" i="30" s="1"/>
  <c r="AM31" i="30"/>
  <c r="AM33" i="30" s="1"/>
  <c r="W31" i="30"/>
  <c r="W33" i="30" s="1"/>
  <c r="AH31" i="30"/>
  <c r="AH33" i="30" s="1"/>
  <c r="R31" i="30"/>
  <c r="R33" i="30" s="1"/>
  <c r="AC31" i="30"/>
  <c r="AC33" i="30" s="1"/>
  <c r="M31" i="30"/>
  <c r="M33" i="30" s="1"/>
  <c r="BK58" i="32"/>
  <c r="BK60" i="32" s="1"/>
  <c r="AU58" i="32"/>
  <c r="AU60" i="32" s="1"/>
  <c r="AE58" i="32"/>
  <c r="AE60" i="32" s="1"/>
  <c r="O58" i="32"/>
  <c r="O60" i="32" s="1"/>
  <c r="BN58" i="32"/>
  <c r="BN60" i="32" s="1"/>
  <c r="AX58" i="32"/>
  <c r="AX60" i="32" s="1"/>
  <c r="AH58" i="32"/>
  <c r="AH60" i="32" s="1"/>
  <c r="R58" i="32"/>
  <c r="R60" i="32" s="1"/>
  <c r="BI58" i="32"/>
  <c r="BI60" i="32" s="1"/>
  <c r="AS58" i="32"/>
  <c r="AS60" i="32" s="1"/>
  <c r="AC58" i="32"/>
  <c r="AC60" i="32" s="1"/>
  <c r="M58" i="32"/>
  <c r="M60" i="32" s="1"/>
  <c r="BY58" i="32"/>
  <c r="BY60" i="32" s="1"/>
  <c r="BH58" i="32"/>
  <c r="BH60" i="32" s="1"/>
  <c r="AJ58" i="32"/>
  <c r="AJ60" i="32" s="1"/>
  <c r="L31" i="30"/>
  <c r="L33" i="30" s="1"/>
  <c r="BD58" i="32"/>
  <c r="BD60" i="32" s="1"/>
  <c r="P58" i="32"/>
  <c r="P60" i="32" s="1"/>
  <c r="E56" i="31"/>
  <c r="D58" i="31"/>
  <c r="D60" i="31" s="1"/>
  <c r="BT31" i="30"/>
  <c r="BT33" i="30" s="1"/>
  <c r="BD31" i="30"/>
  <c r="BD33" i="30" s="1"/>
  <c r="AN31" i="30"/>
  <c r="AN33" i="30" s="1"/>
  <c r="X31" i="30"/>
  <c r="X33" i="30" s="1"/>
  <c r="BO31" i="30"/>
  <c r="BO33" i="30" s="1"/>
  <c r="AY31" i="30"/>
  <c r="AY33" i="30" s="1"/>
  <c r="BR31" i="30"/>
  <c r="BR33" i="30" s="1"/>
  <c r="BB31" i="30"/>
  <c r="BB33" i="30" s="1"/>
  <c r="BQ31" i="30"/>
  <c r="BQ33" i="30" s="1"/>
  <c r="BA31" i="30"/>
  <c r="BA33" i="30" s="1"/>
  <c r="AK31" i="30"/>
  <c r="AK33" i="30" s="1"/>
  <c r="AI31" i="30"/>
  <c r="AI33" i="30" s="1"/>
  <c r="S31" i="30"/>
  <c r="S33" i="30" s="1"/>
  <c r="AD31" i="30"/>
  <c r="AD33" i="30" s="1"/>
  <c r="N31" i="30"/>
  <c r="Y31" i="30"/>
  <c r="Y33" i="30" s="1"/>
  <c r="I31" i="30"/>
  <c r="I33" i="30" s="1"/>
  <c r="BG58" i="32"/>
  <c r="BG60" i="32" s="1"/>
  <c r="AQ58" i="32"/>
  <c r="AQ60" i="32" s="1"/>
  <c r="AA58" i="32"/>
  <c r="AA60" i="32" s="1"/>
  <c r="K58" i="32"/>
  <c r="K60" i="32" s="1"/>
  <c r="BJ58" i="32"/>
  <c r="BJ60" i="32" s="1"/>
  <c r="AT58" i="32"/>
  <c r="AT60" i="32" s="1"/>
  <c r="AD58" i="32"/>
  <c r="AD60" i="32" s="1"/>
  <c r="N58" i="32"/>
  <c r="N60" i="32" s="1"/>
  <c r="BE58" i="32"/>
  <c r="BE60" i="32" s="1"/>
  <c r="AO58" i="32"/>
  <c r="AO60" i="32" s="1"/>
  <c r="Y58" i="32"/>
  <c r="Y60" i="32" s="1"/>
  <c r="I58" i="32"/>
  <c r="I60" i="32" s="1"/>
  <c r="AZ58" i="32"/>
  <c r="AZ60" i="32" s="1"/>
  <c r="AF58" i="32"/>
  <c r="AF60" i="32" s="1"/>
  <c r="H31" i="30"/>
  <c r="H33" i="30" s="1"/>
  <c r="AN58" i="32"/>
  <c r="AN60" i="32" s="1"/>
  <c r="L58" i="32"/>
  <c r="L60" i="32" s="1"/>
  <c r="J31" i="32"/>
  <c r="J33" i="32" s="1"/>
  <c r="K29" i="32"/>
  <c r="E31" i="31"/>
  <c r="E33" i="31" s="1"/>
  <c r="F29" i="31"/>
  <c r="O21" i="35"/>
  <c r="D9" i="72" s="1"/>
  <c r="E9" i="72" s="1"/>
  <c r="D18" i="72"/>
  <c r="D21" i="72" s="1"/>
  <c r="E21" i="72" s="1"/>
  <c r="C30" i="2"/>
  <c r="C29" i="2" s="1"/>
  <c r="D29" i="2" s="1"/>
  <c r="E29" i="2" s="1"/>
  <c r="F29" i="2" s="1"/>
  <c r="G29" i="2" s="1"/>
  <c r="H29" i="2" s="1"/>
  <c r="I29" i="2" s="1"/>
  <c r="J29" i="2" s="1"/>
  <c r="E41" i="6"/>
  <c r="E43" i="6" s="1"/>
  <c r="M41" i="6"/>
  <c r="M43" i="6" s="1"/>
  <c r="I41" i="6"/>
  <c r="I43" i="6" s="1"/>
  <c r="Q41" i="6"/>
  <c r="Q43" i="6" s="1"/>
  <c r="U41" i="6"/>
  <c r="U43" i="6" s="1"/>
  <c r="AC41" i="6"/>
  <c r="AC43" i="6" s="1"/>
  <c r="AG41" i="6"/>
  <c r="AG43" i="6" s="1"/>
  <c r="AO41" i="6"/>
  <c r="AO43" i="6" s="1"/>
  <c r="Y41" i="6"/>
  <c r="Y43" i="6" s="1"/>
  <c r="AK41" i="6"/>
  <c r="AK43" i="6" s="1"/>
  <c r="AS41" i="6"/>
  <c r="AS43" i="6" s="1"/>
  <c r="AW41" i="6"/>
  <c r="AW43" i="6" s="1"/>
  <c r="BA41" i="6"/>
  <c r="BA43" i="6" s="1"/>
  <c r="BE41" i="6"/>
  <c r="BE43" i="6" s="1"/>
  <c r="BI41" i="6"/>
  <c r="BI43" i="6" s="1"/>
  <c r="BM41" i="6"/>
  <c r="BM43" i="6" s="1"/>
  <c r="BQ41" i="6"/>
  <c r="BQ43" i="6" s="1"/>
  <c r="BU41" i="6"/>
  <c r="BU43" i="6" s="1"/>
  <c r="K14" i="3"/>
  <c r="K16" i="3" s="1"/>
  <c r="S14" i="3"/>
  <c r="S16" i="3" s="1"/>
  <c r="G14" i="3"/>
  <c r="G16" i="3" s="1"/>
  <c r="O14" i="3"/>
  <c r="O16" i="3" s="1"/>
  <c r="G14" i="4"/>
  <c r="G16" i="4" s="1"/>
  <c r="K14" i="4"/>
  <c r="K16" i="4" s="1"/>
  <c r="O14" i="4"/>
  <c r="O16" i="4" s="1"/>
  <c r="G14" i="6"/>
  <c r="G16" i="6" s="1"/>
  <c r="F41" i="10"/>
  <c r="F43" i="10" s="1"/>
  <c r="J41" i="10"/>
  <c r="J43" i="10" s="1"/>
  <c r="N41" i="10"/>
  <c r="N43" i="10" s="1"/>
  <c r="I38" i="7"/>
  <c r="J38" i="7" s="1"/>
  <c r="K38" i="7" s="1"/>
  <c r="L38" i="7" s="1"/>
  <c r="M38" i="7" s="1"/>
  <c r="N38" i="7" s="1"/>
  <c r="H40" i="7"/>
  <c r="H42" i="7" s="1"/>
  <c r="G13" i="7"/>
  <c r="G15" i="7" s="1"/>
  <c r="O13" i="7"/>
  <c r="O15" i="7" s="1"/>
  <c r="W13" i="7"/>
  <c r="W15" i="7" s="1"/>
  <c r="AE13" i="7"/>
  <c r="AE15" i="7" s="1"/>
  <c r="AM13" i="7"/>
  <c r="AM15" i="7" s="1"/>
  <c r="AU13" i="7"/>
  <c r="AU15" i="7" s="1"/>
  <c r="BC13" i="7"/>
  <c r="BC15" i="7" s="1"/>
  <c r="BK13" i="7"/>
  <c r="BK15" i="7" s="1"/>
  <c r="BS13" i="7"/>
  <c r="BS15" i="7" s="1"/>
  <c r="G40" i="7"/>
  <c r="G42" i="7" s="1"/>
  <c r="D41" i="6"/>
  <c r="D43" i="6" s="1"/>
  <c r="H41" i="6"/>
  <c r="H43" i="6" s="1"/>
  <c r="L41" i="6"/>
  <c r="L43" i="6" s="1"/>
  <c r="P41" i="6"/>
  <c r="P43" i="6" s="1"/>
  <c r="T41" i="6"/>
  <c r="T43" i="6" s="1"/>
  <c r="X41" i="6"/>
  <c r="X43" i="6" s="1"/>
  <c r="AB41" i="6"/>
  <c r="AB43" i="6" s="1"/>
  <c r="AF41" i="6"/>
  <c r="AF43" i="6" s="1"/>
  <c r="AJ41" i="6"/>
  <c r="AJ43" i="6" s="1"/>
  <c r="AN41" i="6"/>
  <c r="AN43" i="6" s="1"/>
  <c r="AR41" i="6"/>
  <c r="AR43" i="6" s="1"/>
  <c r="AV41" i="6"/>
  <c r="AV43" i="6" s="1"/>
  <c r="AZ41" i="6"/>
  <c r="AZ43" i="6" s="1"/>
  <c r="BD41" i="6"/>
  <c r="BD43" i="6" s="1"/>
  <c r="BH41" i="6"/>
  <c r="BH43" i="6" s="1"/>
  <c r="BL41" i="6"/>
  <c r="BL43" i="6" s="1"/>
  <c r="BP41" i="6"/>
  <c r="BP43" i="6" s="1"/>
  <c r="BT41" i="6"/>
  <c r="BT43" i="6" s="1"/>
  <c r="BX41" i="6"/>
  <c r="BX43" i="6" s="1"/>
  <c r="F41" i="6"/>
  <c r="F43" i="6" s="1"/>
  <c r="J41" i="6"/>
  <c r="J43" i="6" s="1"/>
  <c r="N41" i="6"/>
  <c r="N43" i="6" s="1"/>
  <c r="R41" i="6"/>
  <c r="R43" i="6" s="1"/>
  <c r="V41" i="6"/>
  <c r="V43" i="6" s="1"/>
  <c r="Z41" i="6"/>
  <c r="Z43" i="6" s="1"/>
  <c r="AD41" i="6"/>
  <c r="AD43" i="6" s="1"/>
  <c r="AH41" i="6"/>
  <c r="AH43" i="6" s="1"/>
  <c r="AL41" i="6"/>
  <c r="AL43" i="6" s="1"/>
  <c r="AP41" i="6"/>
  <c r="AP43" i="6" s="1"/>
  <c r="AT41" i="6"/>
  <c r="AT43" i="6" s="1"/>
  <c r="AX41" i="6"/>
  <c r="AX43" i="6" s="1"/>
  <c r="BB41" i="6"/>
  <c r="BB43" i="6" s="1"/>
  <c r="BF41" i="6"/>
  <c r="BF43" i="6" s="1"/>
  <c r="BJ41" i="6"/>
  <c r="BJ43" i="6" s="1"/>
  <c r="BN41" i="6"/>
  <c r="BN43" i="6" s="1"/>
  <c r="BR41" i="6"/>
  <c r="BR43" i="6" s="1"/>
  <c r="BV41" i="6"/>
  <c r="BV43" i="6" s="1"/>
  <c r="E14" i="6"/>
  <c r="E16" i="6" s="1"/>
  <c r="G41" i="6"/>
  <c r="G43" i="6" s="1"/>
  <c r="K41" i="6"/>
  <c r="K43" i="6" s="1"/>
  <c r="O41" i="6"/>
  <c r="O43" i="6" s="1"/>
  <c r="S41" i="6"/>
  <c r="S43" i="6" s="1"/>
  <c r="W41" i="6"/>
  <c r="W43" i="6" s="1"/>
  <c r="AA41" i="6"/>
  <c r="AA43" i="6" s="1"/>
  <c r="AE41" i="6"/>
  <c r="AE43" i="6" s="1"/>
  <c r="AI41" i="6"/>
  <c r="AI43" i="6" s="1"/>
  <c r="AM41" i="6"/>
  <c r="AM43" i="6" s="1"/>
  <c r="AQ41" i="6"/>
  <c r="AQ43" i="6" s="1"/>
  <c r="AU41" i="6"/>
  <c r="AU43" i="6" s="1"/>
  <c r="AY41" i="6"/>
  <c r="AY43" i="6" s="1"/>
  <c r="BC41" i="6"/>
  <c r="BC43" i="6" s="1"/>
  <c r="BG41" i="6"/>
  <c r="BG43" i="6" s="1"/>
  <c r="BK41" i="6"/>
  <c r="BK43" i="6" s="1"/>
  <c r="BO41" i="6"/>
  <c r="BO43" i="6" s="1"/>
  <c r="BS41" i="6"/>
  <c r="BS43" i="6" s="1"/>
  <c r="BW41" i="6"/>
  <c r="BW43" i="6" s="1"/>
  <c r="J10" i="5"/>
  <c r="K10" i="5" s="1"/>
  <c r="L10" i="5" s="1"/>
  <c r="M10" i="5" s="1"/>
  <c r="N10" i="5" s="1"/>
  <c r="I12" i="5"/>
  <c r="I14" i="5" s="1"/>
  <c r="E12" i="5"/>
  <c r="E14" i="5" s="1"/>
  <c r="L39" i="5"/>
  <c r="L41" i="5" s="1"/>
  <c r="F12" i="5"/>
  <c r="F14" i="5" s="1"/>
  <c r="AK39" i="5"/>
  <c r="AK41" i="5" s="1"/>
  <c r="G12" i="5"/>
  <c r="G14" i="5" s="1"/>
  <c r="D12" i="5"/>
  <c r="D14" i="5" s="1"/>
  <c r="H12" i="5"/>
  <c r="H14" i="5" s="1"/>
  <c r="D41" i="4"/>
  <c r="D43" i="4" s="1"/>
  <c r="H56" i="2"/>
  <c r="I56" i="2" s="1"/>
  <c r="J56" i="2" s="1"/>
  <c r="K56" i="2" s="1"/>
  <c r="L56" i="2" s="1"/>
  <c r="M56" i="2" s="1"/>
  <c r="N56" i="2" s="1"/>
  <c r="O56" i="2" s="1"/>
  <c r="P56" i="2" s="1"/>
  <c r="Q56" i="2" s="1"/>
  <c r="R56" i="2" s="1"/>
  <c r="S56" i="2" s="1"/>
  <c r="T56" i="2" s="1"/>
  <c r="U56" i="2" s="1"/>
  <c r="V56" i="2" s="1"/>
  <c r="W56" i="2" s="1"/>
  <c r="X56" i="2" s="1"/>
  <c r="Y56" i="2" s="1"/>
  <c r="Z56" i="2" s="1"/>
  <c r="AA56" i="2" s="1"/>
  <c r="AB56" i="2" s="1"/>
  <c r="AC56" i="2" s="1"/>
  <c r="AD56" i="2" s="1"/>
  <c r="AE56" i="2" s="1"/>
  <c r="AF56" i="2" s="1"/>
  <c r="AG56" i="2" s="1"/>
  <c r="AH56" i="2" s="1"/>
  <c r="AI56" i="2" s="1"/>
  <c r="AJ56" i="2" s="1"/>
  <c r="AK56" i="2" s="1"/>
  <c r="AL56" i="2" s="1"/>
  <c r="AM56" i="2" s="1"/>
  <c r="AN56" i="2" s="1"/>
  <c r="AO56" i="2" s="1"/>
  <c r="AP56" i="2" s="1"/>
  <c r="AQ56" i="2" s="1"/>
  <c r="AR56" i="2" s="1"/>
  <c r="AS56" i="2" s="1"/>
  <c r="AT56" i="2" s="1"/>
  <c r="AU56" i="2" s="1"/>
  <c r="AV56" i="2" s="1"/>
  <c r="AW56" i="2" s="1"/>
  <c r="AX56" i="2" s="1"/>
  <c r="AY56" i="2" s="1"/>
  <c r="AZ56" i="2" s="1"/>
  <c r="BA56" i="2" s="1"/>
  <c r="BB56" i="2" s="1"/>
  <c r="BC56" i="2" s="1"/>
  <c r="G58" i="2"/>
  <c r="G60" i="2" s="1"/>
  <c r="E58" i="2"/>
  <c r="E60" i="2" s="1"/>
  <c r="F12" i="10"/>
  <c r="G12" i="10" s="1"/>
  <c r="H12" i="10" s="1"/>
  <c r="I12" i="10" s="1"/>
  <c r="E14" i="10"/>
  <c r="E16" i="10" s="1"/>
  <c r="D14" i="10"/>
  <c r="D16" i="10" s="1"/>
  <c r="R39" i="10"/>
  <c r="S39" i="10" s="1"/>
  <c r="T39" i="10" s="1"/>
  <c r="U39" i="10" s="1"/>
  <c r="V39" i="10" s="1"/>
  <c r="W39" i="10" s="1"/>
  <c r="X39" i="10" s="1"/>
  <c r="Y39" i="10" s="1"/>
  <c r="Q41" i="10"/>
  <c r="Q43" i="10" s="1"/>
  <c r="I41" i="10"/>
  <c r="I43" i="10" s="1"/>
  <c r="G41" i="10"/>
  <c r="G43" i="10" s="1"/>
  <c r="K41" i="10"/>
  <c r="K43" i="10" s="1"/>
  <c r="O41" i="10"/>
  <c r="O43" i="10" s="1"/>
  <c r="E41" i="10"/>
  <c r="E43" i="10" s="1"/>
  <c r="M41" i="10"/>
  <c r="M43" i="10" s="1"/>
  <c r="D41" i="10"/>
  <c r="D43" i="10" s="1"/>
  <c r="H41" i="10"/>
  <c r="H43" i="10" s="1"/>
  <c r="L41" i="10"/>
  <c r="L43" i="10" s="1"/>
  <c r="P41" i="10"/>
  <c r="P43" i="10" s="1"/>
  <c r="E39" i="9"/>
  <c r="D41" i="9"/>
  <c r="D43" i="9" s="1"/>
  <c r="E12" i="9"/>
  <c r="D14" i="9"/>
  <c r="D16" i="9" s="1"/>
  <c r="G50" i="8"/>
  <c r="G52" i="8" s="1"/>
  <c r="J48" i="8"/>
  <c r="K48" i="8" s="1"/>
  <c r="J50" i="8"/>
  <c r="J52" i="8" s="1"/>
  <c r="I56" i="8"/>
  <c r="J56" i="8" s="1"/>
  <c r="D50" i="8"/>
  <c r="D52" i="8" s="1"/>
  <c r="H50" i="8"/>
  <c r="H52" i="8" s="1"/>
  <c r="I58" i="8"/>
  <c r="I60" i="8" s="1"/>
  <c r="F58" i="8"/>
  <c r="F60" i="8" s="1"/>
  <c r="D13" i="7"/>
  <c r="D15" i="7" s="1"/>
  <c r="H13" i="7"/>
  <c r="H15" i="7" s="1"/>
  <c r="L13" i="7"/>
  <c r="L15" i="7" s="1"/>
  <c r="P13" i="7"/>
  <c r="P15" i="7" s="1"/>
  <c r="T13" i="7"/>
  <c r="T15" i="7" s="1"/>
  <c r="X13" i="7"/>
  <c r="X15" i="7" s="1"/>
  <c r="AB13" i="7"/>
  <c r="AB15" i="7" s="1"/>
  <c r="AF13" i="7"/>
  <c r="AF15" i="7" s="1"/>
  <c r="AJ13" i="7"/>
  <c r="AJ15" i="7" s="1"/>
  <c r="AN13" i="7"/>
  <c r="AN15" i="7" s="1"/>
  <c r="AR13" i="7"/>
  <c r="AR15" i="7" s="1"/>
  <c r="AV13" i="7"/>
  <c r="AV15" i="7" s="1"/>
  <c r="AZ13" i="7"/>
  <c r="AZ15" i="7" s="1"/>
  <c r="BD13" i="7"/>
  <c r="BD15" i="7" s="1"/>
  <c r="BH13" i="7"/>
  <c r="BH15" i="7" s="1"/>
  <c r="BL13" i="7"/>
  <c r="BL15" i="7" s="1"/>
  <c r="BP13" i="7"/>
  <c r="BP15" i="7" s="1"/>
  <c r="BT13" i="7"/>
  <c r="BT15" i="7" s="1"/>
  <c r="BX13" i="7"/>
  <c r="BX15" i="7" s="1"/>
  <c r="K13" i="7"/>
  <c r="K15" i="7" s="1"/>
  <c r="S13" i="7"/>
  <c r="S15" i="7" s="1"/>
  <c r="AA13" i="7"/>
  <c r="AA15" i="7" s="1"/>
  <c r="AI13" i="7"/>
  <c r="AI15" i="7" s="1"/>
  <c r="AQ13" i="7"/>
  <c r="AQ15" i="7" s="1"/>
  <c r="AY13" i="7"/>
  <c r="AY15" i="7" s="1"/>
  <c r="BG13" i="7"/>
  <c r="BG15" i="7" s="1"/>
  <c r="BO13" i="7"/>
  <c r="BO15" i="7" s="1"/>
  <c r="BW13" i="7"/>
  <c r="BW15" i="7" s="1"/>
  <c r="E13" i="7"/>
  <c r="E15" i="7" s="1"/>
  <c r="I13" i="7"/>
  <c r="I15" i="7" s="1"/>
  <c r="M13" i="7"/>
  <c r="M15" i="7" s="1"/>
  <c r="Q13" i="7"/>
  <c r="Q15" i="7" s="1"/>
  <c r="U13" i="7"/>
  <c r="U15" i="7" s="1"/>
  <c r="Y13" i="7"/>
  <c r="Y15" i="7" s="1"/>
  <c r="AC13" i="7"/>
  <c r="AC15" i="7" s="1"/>
  <c r="AG13" i="7"/>
  <c r="AG15" i="7" s="1"/>
  <c r="AK13" i="7"/>
  <c r="AK15" i="7" s="1"/>
  <c r="AO13" i="7"/>
  <c r="AO15" i="7" s="1"/>
  <c r="AS13" i="7"/>
  <c r="AS15" i="7" s="1"/>
  <c r="AW13" i="7"/>
  <c r="AW15" i="7" s="1"/>
  <c r="BA13" i="7"/>
  <c r="BA15" i="7" s="1"/>
  <c r="BE13" i="7"/>
  <c r="BE15" i="7" s="1"/>
  <c r="BI13" i="7"/>
  <c r="BI15" i="7" s="1"/>
  <c r="BM13" i="7"/>
  <c r="BM15" i="7" s="1"/>
  <c r="BQ13" i="7"/>
  <c r="BQ15" i="7" s="1"/>
  <c r="BU13" i="7"/>
  <c r="BU15" i="7" s="1"/>
  <c r="BY13" i="7"/>
  <c r="BY15" i="7" s="1"/>
  <c r="F13" i="7"/>
  <c r="F15" i="7" s="1"/>
  <c r="J13" i="7"/>
  <c r="J15" i="7" s="1"/>
  <c r="N13" i="7"/>
  <c r="N15" i="7" s="1"/>
  <c r="R13" i="7"/>
  <c r="R15" i="7" s="1"/>
  <c r="V13" i="7"/>
  <c r="V15" i="7" s="1"/>
  <c r="Z13" i="7"/>
  <c r="Z15" i="7" s="1"/>
  <c r="AD13" i="7"/>
  <c r="AD15" i="7" s="1"/>
  <c r="AH13" i="7"/>
  <c r="AH15" i="7" s="1"/>
  <c r="AL13" i="7"/>
  <c r="AL15" i="7" s="1"/>
  <c r="AP13" i="7"/>
  <c r="AP15" i="7" s="1"/>
  <c r="AT13" i="7"/>
  <c r="AT15" i="7" s="1"/>
  <c r="AX13" i="7"/>
  <c r="AX15" i="7" s="1"/>
  <c r="BB13" i="7"/>
  <c r="BB15" i="7" s="1"/>
  <c r="BF13" i="7"/>
  <c r="BF15" i="7" s="1"/>
  <c r="BJ13" i="7"/>
  <c r="BJ15" i="7" s="1"/>
  <c r="BN13" i="7"/>
  <c r="BN15" i="7" s="1"/>
  <c r="BR13" i="7"/>
  <c r="BR15" i="7" s="1"/>
  <c r="BV13" i="7"/>
  <c r="BV15" i="7" s="1"/>
  <c r="BZ13" i="7"/>
  <c r="BZ15" i="7" s="1"/>
  <c r="D40" i="7"/>
  <c r="D42" i="7" s="1"/>
  <c r="E40" i="7"/>
  <c r="E42" i="7" s="1"/>
  <c r="F40" i="7"/>
  <c r="F42" i="7" s="1"/>
  <c r="K14" i="6"/>
  <c r="K16" i="6" s="1"/>
  <c r="L12" i="6"/>
  <c r="M12" i="6" s="1"/>
  <c r="N12" i="6" s="1"/>
  <c r="O12" i="6" s="1"/>
  <c r="P12" i="6" s="1"/>
  <c r="Q12" i="6" s="1"/>
  <c r="R12" i="6" s="1"/>
  <c r="S12" i="6" s="1"/>
  <c r="I14" i="6"/>
  <c r="I16" i="6" s="1"/>
  <c r="F14" i="6"/>
  <c r="F16" i="6" s="1"/>
  <c r="J14" i="6"/>
  <c r="J16" i="6" s="1"/>
  <c r="D14" i="6"/>
  <c r="D16" i="6" s="1"/>
  <c r="H14" i="6"/>
  <c r="H16" i="6" s="1"/>
  <c r="BC39" i="5"/>
  <c r="BC41" i="5" s="1"/>
  <c r="T12" i="4"/>
  <c r="S14" i="4"/>
  <c r="S16" i="4" s="1"/>
  <c r="F14" i="4"/>
  <c r="F16" i="4" s="1"/>
  <c r="J14" i="4"/>
  <c r="J16" i="4" s="1"/>
  <c r="N14" i="4"/>
  <c r="N16" i="4" s="1"/>
  <c r="R14" i="4"/>
  <c r="R16" i="4" s="1"/>
  <c r="D14" i="4"/>
  <c r="D16" i="4" s="1"/>
  <c r="H14" i="4"/>
  <c r="H16" i="4" s="1"/>
  <c r="L14" i="4"/>
  <c r="L16" i="4" s="1"/>
  <c r="P14" i="4"/>
  <c r="P16" i="4" s="1"/>
  <c r="E14" i="4"/>
  <c r="E16" i="4" s="1"/>
  <c r="I14" i="4"/>
  <c r="I16" i="4" s="1"/>
  <c r="M14" i="4"/>
  <c r="M16" i="4" s="1"/>
  <c r="Q14" i="4"/>
  <c r="Q16" i="4" s="1"/>
  <c r="J39" i="4"/>
  <c r="K39" i="4" s="1"/>
  <c r="L39" i="4" s="1"/>
  <c r="M39" i="4" s="1"/>
  <c r="N39" i="4" s="1"/>
  <c r="O39" i="4" s="1"/>
  <c r="P39" i="4" s="1"/>
  <c r="Q39" i="4" s="1"/>
  <c r="I41" i="4"/>
  <c r="I43" i="4" s="1"/>
  <c r="H41" i="4"/>
  <c r="H43" i="4" s="1"/>
  <c r="E41" i="4"/>
  <c r="E43" i="4" s="1"/>
  <c r="F41" i="4"/>
  <c r="F43" i="4" s="1"/>
  <c r="G41" i="4"/>
  <c r="G43" i="4" s="1"/>
  <c r="BU12" i="3"/>
  <c r="BV12" i="3" s="1"/>
  <c r="BW12" i="3" s="1"/>
  <c r="BX12" i="3" s="1"/>
  <c r="BY12" i="3" s="1"/>
  <c r="BZ12" i="3" s="1"/>
  <c r="BZ14" i="3" s="1"/>
  <c r="BZ16" i="3" s="1"/>
  <c r="BT14" i="3"/>
  <c r="BT16" i="3" s="1"/>
  <c r="D14" i="3"/>
  <c r="D16" i="3" s="1"/>
  <c r="H14" i="3"/>
  <c r="H16" i="3" s="1"/>
  <c r="L14" i="3"/>
  <c r="L16" i="3" s="1"/>
  <c r="T14" i="3"/>
  <c r="T16" i="3" s="1"/>
  <c r="AB14" i="3"/>
  <c r="AB16" i="3" s="1"/>
  <c r="AF14" i="3"/>
  <c r="AF16" i="3" s="1"/>
  <c r="AJ14" i="3"/>
  <c r="AJ16" i="3" s="1"/>
  <c r="AN14" i="3"/>
  <c r="AN16" i="3" s="1"/>
  <c r="AR14" i="3"/>
  <c r="AR16" i="3" s="1"/>
  <c r="AV14" i="3"/>
  <c r="AV16" i="3" s="1"/>
  <c r="AZ14" i="3"/>
  <c r="AZ16" i="3" s="1"/>
  <c r="BD14" i="3"/>
  <c r="BD16" i="3" s="1"/>
  <c r="BH14" i="3"/>
  <c r="BH16" i="3" s="1"/>
  <c r="BL14" i="3"/>
  <c r="BL16" i="3" s="1"/>
  <c r="BP14" i="3"/>
  <c r="BP16" i="3" s="1"/>
  <c r="X14" i="3"/>
  <c r="X16" i="3" s="1"/>
  <c r="W14" i="3"/>
  <c r="W16" i="3" s="1"/>
  <c r="AA14" i="3"/>
  <c r="AA16" i="3" s="1"/>
  <c r="AE14" i="3"/>
  <c r="AE16" i="3" s="1"/>
  <c r="AI14" i="3"/>
  <c r="AI16" i="3" s="1"/>
  <c r="AM14" i="3"/>
  <c r="AM16" i="3" s="1"/>
  <c r="AQ14" i="3"/>
  <c r="AQ16" i="3" s="1"/>
  <c r="AU14" i="3"/>
  <c r="AU16" i="3" s="1"/>
  <c r="AY14" i="3"/>
  <c r="AY16" i="3" s="1"/>
  <c r="BC14" i="3"/>
  <c r="BC16" i="3" s="1"/>
  <c r="BG14" i="3"/>
  <c r="BG16" i="3" s="1"/>
  <c r="P14" i="3"/>
  <c r="P16" i="3" s="1"/>
  <c r="BK14" i="3"/>
  <c r="BK16" i="3" s="1"/>
  <c r="BO14" i="3"/>
  <c r="BO16" i="3" s="1"/>
  <c r="BS14" i="3"/>
  <c r="BS16" i="3" s="1"/>
  <c r="E14" i="3"/>
  <c r="E16" i="3" s="1"/>
  <c r="I14" i="3"/>
  <c r="I16" i="3" s="1"/>
  <c r="M14" i="3"/>
  <c r="M16" i="3" s="1"/>
  <c r="Q14" i="3"/>
  <c r="Q16" i="3" s="1"/>
  <c r="U14" i="3"/>
  <c r="U16" i="3" s="1"/>
  <c r="Y14" i="3"/>
  <c r="Y16" i="3" s="1"/>
  <c r="AC14" i="3"/>
  <c r="AC16" i="3" s="1"/>
  <c r="AG14" i="3"/>
  <c r="AG16" i="3" s="1"/>
  <c r="AK14" i="3"/>
  <c r="AK16" i="3" s="1"/>
  <c r="AO14" i="3"/>
  <c r="AO16" i="3" s="1"/>
  <c r="AS14" i="3"/>
  <c r="AS16" i="3" s="1"/>
  <c r="AW14" i="3"/>
  <c r="AW16" i="3" s="1"/>
  <c r="BA14" i="3"/>
  <c r="BA16" i="3" s="1"/>
  <c r="BE14" i="3"/>
  <c r="BE16" i="3" s="1"/>
  <c r="BI14" i="3"/>
  <c r="BI16" i="3" s="1"/>
  <c r="BM14" i="3"/>
  <c r="BM16" i="3" s="1"/>
  <c r="BQ14" i="3"/>
  <c r="BQ16" i="3" s="1"/>
  <c r="F14" i="3"/>
  <c r="F16" i="3" s="1"/>
  <c r="J14" i="3"/>
  <c r="J16" i="3" s="1"/>
  <c r="N14" i="3"/>
  <c r="N16" i="3" s="1"/>
  <c r="R14" i="3"/>
  <c r="R16" i="3" s="1"/>
  <c r="V14" i="3"/>
  <c r="V16" i="3" s="1"/>
  <c r="Z14" i="3"/>
  <c r="Z16" i="3" s="1"/>
  <c r="AD14" i="3"/>
  <c r="AD16" i="3" s="1"/>
  <c r="AH14" i="3"/>
  <c r="AH16" i="3" s="1"/>
  <c r="AL14" i="3"/>
  <c r="AL16" i="3" s="1"/>
  <c r="AP14" i="3"/>
  <c r="AP16" i="3" s="1"/>
  <c r="AT14" i="3"/>
  <c r="AT16" i="3" s="1"/>
  <c r="AX14" i="3"/>
  <c r="AX16" i="3" s="1"/>
  <c r="BB14" i="3"/>
  <c r="BB16" i="3" s="1"/>
  <c r="BF14" i="3"/>
  <c r="BF16" i="3" s="1"/>
  <c r="BJ14" i="3"/>
  <c r="BJ16" i="3" s="1"/>
  <c r="BN14" i="3"/>
  <c r="BN16" i="3" s="1"/>
  <c r="BR14" i="3"/>
  <c r="BR16" i="3" s="1"/>
  <c r="F58" i="2"/>
  <c r="F60" i="2" s="1"/>
  <c r="D58" i="2"/>
  <c r="D60" i="2" s="1"/>
  <c r="F34" i="36"/>
  <c r="B34" i="36"/>
  <c r="E19" i="85" l="1"/>
  <c r="E27" i="85" s="1"/>
  <c r="F39" i="3"/>
  <c r="G39" i="3" s="1"/>
  <c r="H39" i="3" s="1"/>
  <c r="I39" i="3" s="1"/>
  <c r="J39" i="3" s="1"/>
  <c r="K39" i="3" s="1"/>
  <c r="L39" i="3" s="1"/>
  <c r="M39" i="3" s="1"/>
  <c r="N39" i="3" s="1"/>
  <c r="O39" i="3" s="1"/>
  <c r="P39" i="3" s="1"/>
  <c r="Q39" i="3" s="1"/>
  <c r="W39" i="5"/>
  <c r="W41" i="5" s="1"/>
  <c r="U39" i="5"/>
  <c r="U41" i="5" s="1"/>
  <c r="AV39" i="5"/>
  <c r="AV41" i="5" s="1"/>
  <c r="AT39" i="5"/>
  <c r="AT41" i="5" s="1"/>
  <c r="F39" i="5"/>
  <c r="F41" i="5" s="1"/>
  <c r="E39" i="5"/>
  <c r="E41" i="5" s="1"/>
  <c r="AF39" i="5"/>
  <c r="AF41" i="5" s="1"/>
  <c r="AD39" i="5"/>
  <c r="AD41" i="5" s="1"/>
  <c r="O39" i="5"/>
  <c r="O41" i="5" s="1"/>
  <c r="E27" i="83"/>
  <c r="C21" i="32"/>
  <c r="C22" i="32" s="1"/>
  <c r="E34" i="36"/>
  <c r="BL39" i="5"/>
  <c r="BL41" i="5" s="1"/>
  <c r="AM39" i="5"/>
  <c r="AM41" i="5" s="1"/>
  <c r="BQ39" i="5"/>
  <c r="BQ41" i="5" s="1"/>
  <c r="D34" i="36"/>
  <c r="D41" i="3"/>
  <c r="D43" i="3" s="1"/>
  <c r="BS39" i="5"/>
  <c r="BS41" i="5" s="1"/>
  <c r="BJ39" i="5"/>
  <c r="BJ41" i="5" s="1"/>
  <c r="BA39" i="5"/>
  <c r="BA41" i="5" s="1"/>
  <c r="BW58" i="32"/>
  <c r="BW60" i="32" s="1"/>
  <c r="BV58" i="32"/>
  <c r="BV60" i="32" s="1"/>
  <c r="BX58" i="32"/>
  <c r="BX60" i="32" s="1"/>
  <c r="BU58" i="32"/>
  <c r="BU60" i="32" s="1"/>
  <c r="BX39" i="5"/>
  <c r="BX41" i="5" s="1"/>
  <c r="BH39" i="5"/>
  <c r="BH41" i="5" s="1"/>
  <c r="AR39" i="5"/>
  <c r="AR41" i="5" s="1"/>
  <c r="AB39" i="5"/>
  <c r="AB41" i="5" s="1"/>
  <c r="BO39" i="5"/>
  <c r="BO41" i="5" s="1"/>
  <c r="AY39" i="5"/>
  <c r="AY41" i="5" s="1"/>
  <c r="AI39" i="5"/>
  <c r="AI41" i="5" s="1"/>
  <c r="BV39" i="5"/>
  <c r="BV41" i="5" s="1"/>
  <c r="BF39" i="5"/>
  <c r="BF41" i="5" s="1"/>
  <c r="AP39" i="5"/>
  <c r="AP41" i="5" s="1"/>
  <c r="Z39" i="5"/>
  <c r="Z41" i="5" s="1"/>
  <c r="K39" i="5"/>
  <c r="K41" i="5" s="1"/>
  <c r="BM39" i="5"/>
  <c r="BM41" i="5" s="1"/>
  <c r="AG39" i="5"/>
  <c r="AG41" i="5" s="1"/>
  <c r="H39" i="5"/>
  <c r="H41" i="5" s="1"/>
  <c r="BT39" i="5"/>
  <c r="BT41" i="5" s="1"/>
  <c r="BD39" i="5"/>
  <c r="BD41" i="5" s="1"/>
  <c r="AN39" i="5"/>
  <c r="AN41" i="5" s="1"/>
  <c r="X39" i="5"/>
  <c r="X41" i="5" s="1"/>
  <c r="BK39" i="5"/>
  <c r="BK41" i="5" s="1"/>
  <c r="AU39" i="5"/>
  <c r="AU41" i="5" s="1"/>
  <c r="AE39" i="5"/>
  <c r="AE41" i="5" s="1"/>
  <c r="BR39" i="5"/>
  <c r="BR41" i="5" s="1"/>
  <c r="BB39" i="5"/>
  <c r="BB41" i="5" s="1"/>
  <c r="AL39" i="5"/>
  <c r="AL41" i="5" s="1"/>
  <c r="V39" i="5"/>
  <c r="V41" i="5" s="1"/>
  <c r="G39" i="5"/>
  <c r="G41" i="5" s="1"/>
  <c r="N39" i="5"/>
  <c r="N41" i="5" s="1"/>
  <c r="BI39" i="5"/>
  <c r="BI41" i="5" s="1"/>
  <c r="AS39" i="5"/>
  <c r="AS41" i="5" s="1"/>
  <c r="AC39" i="5"/>
  <c r="AC41" i="5" s="1"/>
  <c r="M39" i="5"/>
  <c r="M41" i="5" s="1"/>
  <c r="T39" i="5"/>
  <c r="T41" i="5" s="1"/>
  <c r="D39" i="5"/>
  <c r="D41" i="5" s="1"/>
  <c r="BY39" i="5"/>
  <c r="BY41" i="5" s="1"/>
  <c r="AW39" i="5"/>
  <c r="AW41" i="5" s="1"/>
  <c r="Q39" i="5"/>
  <c r="Q41" i="5" s="1"/>
  <c r="BP39" i="5"/>
  <c r="BP41" i="5" s="1"/>
  <c r="AZ39" i="5"/>
  <c r="AZ41" i="5" s="1"/>
  <c r="AJ39" i="5"/>
  <c r="AJ41" i="5" s="1"/>
  <c r="BW39" i="5"/>
  <c r="BW41" i="5" s="1"/>
  <c r="BG39" i="5"/>
  <c r="BG41" i="5" s="1"/>
  <c r="AQ39" i="5"/>
  <c r="AQ41" i="5" s="1"/>
  <c r="AA39" i="5"/>
  <c r="AA41" i="5" s="1"/>
  <c r="BN39" i="5"/>
  <c r="BN41" i="5" s="1"/>
  <c r="AX39" i="5"/>
  <c r="AX41" i="5" s="1"/>
  <c r="AH39" i="5"/>
  <c r="AH41" i="5" s="1"/>
  <c r="R39" i="5"/>
  <c r="R41" i="5" s="1"/>
  <c r="S39" i="5"/>
  <c r="S41" i="5" s="1"/>
  <c r="J39" i="5"/>
  <c r="J41" i="5" s="1"/>
  <c r="BU39" i="5"/>
  <c r="BU41" i="5" s="1"/>
  <c r="BE39" i="5"/>
  <c r="BE41" i="5" s="1"/>
  <c r="AO39" i="5"/>
  <c r="AO41" i="5" s="1"/>
  <c r="Y39" i="5"/>
  <c r="Y41" i="5" s="1"/>
  <c r="I39" i="5"/>
  <c r="I41" i="5" s="1"/>
  <c r="P39" i="5"/>
  <c r="P41" i="5" s="1"/>
  <c r="N33" i="30"/>
  <c r="C33" i="30" s="1"/>
  <c r="C34" i="30" s="1"/>
  <c r="F56" i="31"/>
  <c r="E58" i="31"/>
  <c r="E60" i="31" s="1"/>
  <c r="F56" i="30"/>
  <c r="E58" i="30"/>
  <c r="E60" i="30" s="1"/>
  <c r="L29" i="32"/>
  <c r="K31" i="32"/>
  <c r="G29" i="31"/>
  <c r="F31" i="31"/>
  <c r="F33" i="31" s="1"/>
  <c r="F31" i="2"/>
  <c r="F33" i="2" s="1"/>
  <c r="H31" i="2"/>
  <c r="H33" i="2" s="1"/>
  <c r="E31" i="2"/>
  <c r="E33" i="2" s="1"/>
  <c r="D20" i="72"/>
  <c r="E20" i="72" s="1"/>
  <c r="D8" i="72"/>
  <c r="E8" i="72" s="1"/>
  <c r="D7" i="72"/>
  <c r="E7" i="72" s="1"/>
  <c r="E6" i="72"/>
  <c r="D10" i="72"/>
  <c r="E10" i="72" s="1"/>
  <c r="M12" i="5"/>
  <c r="M14" i="5" s="1"/>
  <c r="D31" i="2"/>
  <c r="D33" i="2" s="1"/>
  <c r="E18" i="72"/>
  <c r="D19" i="72"/>
  <c r="D23" i="72" s="1"/>
  <c r="E23" i="72" s="1"/>
  <c r="D22" i="72"/>
  <c r="E22" i="72" s="1"/>
  <c r="G31" i="2"/>
  <c r="G33" i="2" s="1"/>
  <c r="AF58" i="2"/>
  <c r="AF60" i="2" s="1"/>
  <c r="V58" i="2"/>
  <c r="V60" i="2" s="1"/>
  <c r="P58" i="2"/>
  <c r="P60" i="2" s="1"/>
  <c r="Y58" i="2"/>
  <c r="Y60" i="2" s="1"/>
  <c r="AL58" i="2"/>
  <c r="AL60" i="2" s="1"/>
  <c r="AA58" i="2"/>
  <c r="AA60" i="2" s="1"/>
  <c r="K12" i="5"/>
  <c r="K14" i="5" s="1"/>
  <c r="J12" i="5"/>
  <c r="J14" i="5" s="1"/>
  <c r="AB58" i="2"/>
  <c r="AB60" i="2" s="1"/>
  <c r="L58" i="2"/>
  <c r="L60" i="2" s="1"/>
  <c r="AH58" i="2"/>
  <c r="AH60" i="2" s="1"/>
  <c r="R58" i="2"/>
  <c r="R60" i="2" s="1"/>
  <c r="AK58" i="2"/>
  <c r="AK60" i="2" s="1"/>
  <c r="U58" i="2"/>
  <c r="U60" i="2" s="1"/>
  <c r="S58" i="2"/>
  <c r="S60" i="2" s="1"/>
  <c r="AM58" i="2"/>
  <c r="AM60" i="2" s="1"/>
  <c r="P41" i="4"/>
  <c r="P43" i="4" s="1"/>
  <c r="J40" i="7"/>
  <c r="J42" i="7" s="1"/>
  <c r="K40" i="7"/>
  <c r="K42" i="7" s="1"/>
  <c r="M58" i="2"/>
  <c r="M60" i="2" s="1"/>
  <c r="X58" i="2"/>
  <c r="X60" i="2" s="1"/>
  <c r="H58" i="2"/>
  <c r="H60" i="2" s="1"/>
  <c r="AD58" i="2"/>
  <c r="AD60" i="2" s="1"/>
  <c r="N58" i="2"/>
  <c r="N60" i="2" s="1"/>
  <c r="AG58" i="2"/>
  <c r="AG60" i="2" s="1"/>
  <c r="AI58" i="2"/>
  <c r="AI60" i="2" s="1"/>
  <c r="I58" i="2"/>
  <c r="I60" i="2" s="1"/>
  <c r="O58" i="2"/>
  <c r="O60" i="2" s="1"/>
  <c r="AJ58" i="2"/>
  <c r="AJ60" i="2" s="1"/>
  <c r="T58" i="2"/>
  <c r="T60" i="2" s="1"/>
  <c r="Z58" i="2"/>
  <c r="Z60" i="2" s="1"/>
  <c r="J58" i="2"/>
  <c r="J60" i="2" s="1"/>
  <c r="AC58" i="2"/>
  <c r="AC60" i="2" s="1"/>
  <c r="AE58" i="2"/>
  <c r="AE60" i="2" s="1"/>
  <c r="W58" i="2"/>
  <c r="W60" i="2" s="1"/>
  <c r="I40" i="7"/>
  <c r="I42" i="7" s="1"/>
  <c r="E6" i="36"/>
  <c r="AX58" i="2"/>
  <c r="AX60" i="2" s="1"/>
  <c r="K58" i="2"/>
  <c r="K60" i="2" s="1"/>
  <c r="Q58" i="2"/>
  <c r="Q60" i="2" s="1"/>
  <c r="C6" i="36"/>
  <c r="M14" i="6"/>
  <c r="M16" i="6" s="1"/>
  <c r="L12" i="5"/>
  <c r="L14" i="5" s="1"/>
  <c r="BU14" i="3"/>
  <c r="BU16" i="3" s="1"/>
  <c r="BX14" i="3"/>
  <c r="BX16" i="3" s="1"/>
  <c r="AR58" i="2"/>
  <c r="AR60" i="2" s="1"/>
  <c r="AW58" i="2"/>
  <c r="AW60" i="2" s="1"/>
  <c r="F14" i="10"/>
  <c r="F16" i="10" s="1"/>
  <c r="L41" i="3"/>
  <c r="L43" i="3" s="1"/>
  <c r="O31" i="35"/>
  <c r="D6" i="48" s="1"/>
  <c r="C27" i="12"/>
  <c r="C26" i="12" s="1"/>
  <c r="D26" i="12" s="1"/>
  <c r="U12" i="4"/>
  <c r="T14" i="4"/>
  <c r="T16" i="4" s="1"/>
  <c r="O38" i="7"/>
  <c r="P38" i="7" s="1"/>
  <c r="Q38" i="7" s="1"/>
  <c r="R38" i="7" s="1"/>
  <c r="S38" i="7" s="1"/>
  <c r="S40" i="7" s="1"/>
  <c r="S42" i="7" s="1"/>
  <c r="N40" i="7"/>
  <c r="N42" i="7" s="1"/>
  <c r="O14" i="6"/>
  <c r="O16" i="6" s="1"/>
  <c r="J12" i="10"/>
  <c r="K12" i="10" s="1"/>
  <c r="L12" i="10" s="1"/>
  <c r="M12" i="10" s="1"/>
  <c r="N12" i="10" s="1"/>
  <c r="O12" i="10" s="1"/>
  <c r="I14" i="10"/>
  <c r="I16" i="10" s="1"/>
  <c r="C43" i="6"/>
  <c r="C44" i="6" s="1"/>
  <c r="X41" i="10"/>
  <c r="X43" i="10" s="1"/>
  <c r="W41" i="10"/>
  <c r="W43" i="10" s="1"/>
  <c r="R41" i="10"/>
  <c r="R43" i="10" s="1"/>
  <c r="G14" i="10"/>
  <c r="G16" i="10" s="1"/>
  <c r="U41" i="10"/>
  <c r="U43" i="10" s="1"/>
  <c r="H14" i="10"/>
  <c r="H16" i="10" s="1"/>
  <c r="G6" i="36"/>
  <c r="F6" i="36"/>
  <c r="O41" i="4"/>
  <c r="O43" i="4" s="1"/>
  <c r="BV14" i="3"/>
  <c r="BV16" i="3" s="1"/>
  <c r="BW14" i="3"/>
  <c r="BW16" i="3" s="1"/>
  <c r="BY14" i="3"/>
  <c r="BY16" i="3" s="1"/>
  <c r="AZ58" i="2"/>
  <c r="AZ60" i="2" s="1"/>
  <c r="AP58" i="2"/>
  <c r="AP60" i="2" s="1"/>
  <c r="AO58" i="2"/>
  <c r="AO60" i="2" s="1"/>
  <c r="AU58" i="2"/>
  <c r="AU60" i="2" s="1"/>
  <c r="AN58" i="2"/>
  <c r="AN60" i="2" s="1"/>
  <c r="AT58" i="2"/>
  <c r="AT60" i="2" s="1"/>
  <c r="AS58" i="2"/>
  <c r="AS60" i="2" s="1"/>
  <c r="AY58" i="2"/>
  <c r="AY60" i="2" s="1"/>
  <c r="AV58" i="2"/>
  <c r="AV60" i="2" s="1"/>
  <c r="BB58" i="2"/>
  <c r="BB60" i="2" s="1"/>
  <c r="BA58" i="2"/>
  <c r="BA60" i="2" s="1"/>
  <c r="AQ58" i="2"/>
  <c r="AQ60" i="2" s="1"/>
  <c r="H34" i="36"/>
  <c r="G34" i="36"/>
  <c r="C34" i="36"/>
  <c r="Z39" i="10"/>
  <c r="Y41" i="10"/>
  <c r="Y43" i="10" s="1"/>
  <c r="T41" i="10"/>
  <c r="T43" i="10" s="1"/>
  <c r="S41" i="10"/>
  <c r="S43" i="10" s="1"/>
  <c r="V41" i="10"/>
  <c r="V43" i="10" s="1"/>
  <c r="F39" i="9"/>
  <c r="E41" i="9"/>
  <c r="E43" i="9" s="1"/>
  <c r="F12" i="9"/>
  <c r="E14" i="9"/>
  <c r="E16" i="9" s="1"/>
  <c r="J58" i="8"/>
  <c r="J60" i="8" s="1"/>
  <c r="K56" i="8"/>
  <c r="L48" i="8"/>
  <c r="K50" i="8"/>
  <c r="K52" i="8" s="1"/>
  <c r="M40" i="7"/>
  <c r="M42" i="7" s="1"/>
  <c r="L40" i="7"/>
  <c r="L42" i="7" s="1"/>
  <c r="C15" i="7"/>
  <c r="P14" i="6"/>
  <c r="P16" i="6" s="1"/>
  <c r="R14" i="6"/>
  <c r="R16" i="6" s="1"/>
  <c r="L14" i="6"/>
  <c r="L16" i="6" s="1"/>
  <c r="N14" i="6"/>
  <c r="N16" i="6" s="1"/>
  <c r="Q14" i="6"/>
  <c r="Q16" i="6" s="1"/>
  <c r="S14" i="6"/>
  <c r="S16" i="6" s="1"/>
  <c r="T12" i="6"/>
  <c r="N12" i="5"/>
  <c r="N14" i="5" s="1"/>
  <c r="O10" i="5"/>
  <c r="R39" i="4"/>
  <c r="Q41" i="4"/>
  <c r="L41" i="4"/>
  <c r="K41" i="4"/>
  <c r="B6" i="36"/>
  <c r="D6" i="36"/>
  <c r="N41" i="4"/>
  <c r="M41" i="4"/>
  <c r="J41" i="4"/>
  <c r="J43" i="4" s="1"/>
  <c r="H41" i="3"/>
  <c r="H43" i="3" s="1"/>
  <c r="M41" i="3"/>
  <c r="M43" i="3" s="1"/>
  <c r="F41" i="3"/>
  <c r="F43" i="3" s="1"/>
  <c r="K41" i="3"/>
  <c r="K43" i="3" s="1"/>
  <c r="N41" i="3"/>
  <c r="N43" i="3" s="1"/>
  <c r="R39" i="3"/>
  <c r="Q41" i="3"/>
  <c r="Q43" i="3" s="1"/>
  <c r="G41" i="3"/>
  <c r="G43" i="3" s="1"/>
  <c r="J41" i="3"/>
  <c r="J43" i="3" s="1"/>
  <c r="K29" i="2"/>
  <c r="J31" i="2"/>
  <c r="J33" i="2" s="1"/>
  <c r="BD56" i="2"/>
  <c r="BC58" i="2"/>
  <c r="BC60" i="2" s="1"/>
  <c r="I31" i="2"/>
  <c r="I33" i="2" s="1"/>
  <c r="E6" i="48" l="1"/>
  <c r="D7" i="48"/>
  <c r="E7" i="48" s="1"/>
  <c r="D9" i="48"/>
  <c r="E9" i="48" s="1"/>
  <c r="D8" i="48"/>
  <c r="E8" i="48" s="1"/>
  <c r="D10" i="48"/>
  <c r="E10" i="48" s="1"/>
  <c r="P41" i="3"/>
  <c r="P43" i="3" s="1"/>
  <c r="I41" i="3"/>
  <c r="I43" i="3" s="1"/>
  <c r="O41" i="3"/>
  <c r="O43" i="3" s="1"/>
  <c r="C60" i="32"/>
  <c r="C61" i="32" s="1"/>
  <c r="C41" i="5"/>
  <c r="C42" i="5" s="1"/>
  <c r="G56" i="30"/>
  <c r="F58" i="30"/>
  <c r="F60" i="30" s="1"/>
  <c r="G56" i="31"/>
  <c r="F58" i="31"/>
  <c r="F60" i="31" s="1"/>
  <c r="K33" i="32"/>
  <c r="I34" i="36"/>
  <c r="M29" i="32"/>
  <c r="L31" i="32"/>
  <c r="L33" i="32" s="1"/>
  <c r="G31" i="31"/>
  <c r="G33" i="31" s="1"/>
  <c r="H29" i="31"/>
  <c r="E19" i="72"/>
  <c r="E27" i="72" s="1"/>
  <c r="D6" i="65"/>
  <c r="E15" i="72"/>
  <c r="D6" i="69"/>
  <c r="L14" i="10"/>
  <c r="L16" i="10" s="1"/>
  <c r="M14" i="10"/>
  <c r="M16" i="10" s="1"/>
  <c r="N6" i="36"/>
  <c r="T38" i="7"/>
  <c r="T40" i="7" s="1"/>
  <c r="T42" i="7" s="1"/>
  <c r="N14" i="10"/>
  <c r="N16" i="10" s="1"/>
  <c r="J14" i="10"/>
  <c r="J16" i="10" s="1"/>
  <c r="K14" i="10"/>
  <c r="K16" i="10" s="1"/>
  <c r="R40" i="7"/>
  <c r="R42" i="7" s="1"/>
  <c r="P40" i="7"/>
  <c r="P42" i="7" s="1"/>
  <c r="O40" i="7"/>
  <c r="O42" i="7" s="1"/>
  <c r="Q40" i="7"/>
  <c r="Q42" i="7" s="1"/>
  <c r="M6" i="36"/>
  <c r="C16" i="3"/>
  <c r="C17" i="3" s="1"/>
  <c r="C19" i="12"/>
  <c r="C18" i="12" s="1"/>
  <c r="D18" i="12" s="1"/>
  <c r="V12" i="4"/>
  <c r="U14" i="4"/>
  <c r="U16" i="4" s="1"/>
  <c r="P12" i="10"/>
  <c r="O14" i="10"/>
  <c r="O16" i="10" s="1"/>
  <c r="E26" i="12"/>
  <c r="D28" i="12"/>
  <c r="D30" i="12" s="1"/>
  <c r="C16" i="7"/>
  <c r="AA39" i="10"/>
  <c r="Z41" i="10"/>
  <c r="Z43" i="10" s="1"/>
  <c r="G12" i="9"/>
  <c r="F14" i="9"/>
  <c r="F16" i="9" s="1"/>
  <c r="G39" i="9"/>
  <c r="F41" i="9"/>
  <c r="F43" i="9" s="1"/>
  <c r="M48" i="8"/>
  <c r="L50" i="8"/>
  <c r="L52" i="8" s="1"/>
  <c r="L56" i="8"/>
  <c r="K58" i="8"/>
  <c r="K60" i="8" s="1"/>
  <c r="U38" i="7"/>
  <c r="U12" i="6"/>
  <c r="T14" i="6"/>
  <c r="T16" i="6" s="1"/>
  <c r="P10" i="5"/>
  <c r="O12" i="5"/>
  <c r="O14" i="5" s="1"/>
  <c r="N43" i="4"/>
  <c r="L6" i="36"/>
  <c r="A47" i="36"/>
  <c r="S39" i="4"/>
  <c r="R41" i="4"/>
  <c r="H6" i="36"/>
  <c r="M43" i="4"/>
  <c r="K6" i="36"/>
  <c r="K43" i="4"/>
  <c r="I6" i="36"/>
  <c r="L43" i="4"/>
  <c r="J6" i="36"/>
  <c r="Q43" i="4"/>
  <c r="O6" i="36"/>
  <c r="S39" i="3"/>
  <c r="R41" i="3"/>
  <c r="R43" i="3" s="1"/>
  <c r="L29" i="2"/>
  <c r="K31" i="2"/>
  <c r="K33" i="2" s="1"/>
  <c r="BE56" i="2"/>
  <c r="BD58" i="2"/>
  <c r="BD60" i="2" s="1"/>
  <c r="E15" i="48" l="1"/>
  <c r="H56" i="31"/>
  <c r="G58" i="31"/>
  <c r="G60" i="31" s="1"/>
  <c r="H56" i="30"/>
  <c r="G58" i="30"/>
  <c r="G60" i="30" s="1"/>
  <c r="J34" i="36"/>
  <c r="N29" i="32"/>
  <c r="M31" i="32"/>
  <c r="I29" i="31"/>
  <c r="H31" i="31"/>
  <c r="H33" i="31" s="1"/>
  <c r="E6" i="69"/>
  <c r="E6" i="65"/>
  <c r="E18" i="12"/>
  <c r="D20" i="12"/>
  <c r="D22" i="12" s="1"/>
  <c r="F26" i="12"/>
  <c r="E28" i="12"/>
  <c r="E30" i="12" s="1"/>
  <c r="W12" i="4"/>
  <c r="V14" i="4"/>
  <c r="V16" i="4" s="1"/>
  <c r="Q12" i="10"/>
  <c r="P14" i="10"/>
  <c r="P16" i="10" s="1"/>
  <c r="AB39" i="10"/>
  <c r="AA41" i="10"/>
  <c r="AA43" i="10" s="1"/>
  <c r="H12" i="9"/>
  <c r="G14" i="9"/>
  <c r="G16" i="9" s="1"/>
  <c r="H39" i="9"/>
  <c r="G41" i="9"/>
  <c r="G43" i="9" s="1"/>
  <c r="M56" i="8"/>
  <c r="L58" i="8"/>
  <c r="L60" i="8" s="1"/>
  <c r="N48" i="8"/>
  <c r="M50" i="8"/>
  <c r="M52" i="8" s="1"/>
  <c r="V38" i="7"/>
  <c r="U40" i="7"/>
  <c r="U42" i="7" s="1"/>
  <c r="V12" i="6"/>
  <c r="U14" i="6"/>
  <c r="U16" i="6" s="1"/>
  <c r="Q10" i="5"/>
  <c r="P12" i="5"/>
  <c r="P14" i="5" s="1"/>
  <c r="R43" i="4"/>
  <c r="P6" i="36"/>
  <c r="T39" i="4"/>
  <c r="S41" i="4"/>
  <c r="T39" i="3"/>
  <c r="S41" i="3"/>
  <c r="S43" i="3" s="1"/>
  <c r="BF56" i="2"/>
  <c r="BE58" i="2"/>
  <c r="BE60" i="2" s="1"/>
  <c r="M29" i="2"/>
  <c r="L31" i="2"/>
  <c r="L33" i="2" s="1"/>
  <c r="I56" i="30" l="1"/>
  <c r="H58" i="30"/>
  <c r="H60" i="30" s="1"/>
  <c r="I56" i="31"/>
  <c r="H58" i="31"/>
  <c r="H60" i="31" s="1"/>
  <c r="N31" i="32"/>
  <c r="O29" i="32"/>
  <c r="M33" i="32"/>
  <c r="K34" i="36"/>
  <c r="I31" i="31"/>
  <c r="I33" i="31" s="1"/>
  <c r="J29" i="31"/>
  <c r="R12" i="10"/>
  <c r="Q14" i="10"/>
  <c r="Q16" i="10" s="1"/>
  <c r="F18" i="12"/>
  <c r="E20" i="12"/>
  <c r="E22" i="12" s="1"/>
  <c r="X12" i="4"/>
  <c r="W14" i="4"/>
  <c r="W16" i="4" s="1"/>
  <c r="F28" i="12"/>
  <c r="F30" i="12" s="1"/>
  <c r="G26" i="12"/>
  <c r="AC39" i="10"/>
  <c r="AB41" i="10"/>
  <c r="AB43" i="10" s="1"/>
  <c r="I39" i="9"/>
  <c r="H41" i="9"/>
  <c r="H43" i="9" s="1"/>
  <c r="I12" i="9"/>
  <c r="H14" i="9"/>
  <c r="H16" i="9" s="1"/>
  <c r="N56" i="8"/>
  <c r="M58" i="8"/>
  <c r="M60" i="8" s="1"/>
  <c r="O48" i="8"/>
  <c r="N50" i="8"/>
  <c r="N52" i="8" s="1"/>
  <c r="W38" i="7"/>
  <c r="V40" i="7"/>
  <c r="V42" i="7" s="1"/>
  <c r="W12" i="6"/>
  <c r="V14" i="6"/>
  <c r="V16" i="6" s="1"/>
  <c r="R10" i="5"/>
  <c r="Q12" i="5"/>
  <c r="Q14" i="5" s="1"/>
  <c r="S43" i="4"/>
  <c r="Q6" i="36"/>
  <c r="U39" i="4"/>
  <c r="T41" i="4"/>
  <c r="U39" i="3"/>
  <c r="T41" i="3"/>
  <c r="T43" i="3" s="1"/>
  <c r="N29" i="2"/>
  <c r="M31" i="2"/>
  <c r="M33" i="2" s="1"/>
  <c r="BG56" i="2"/>
  <c r="BF58" i="2"/>
  <c r="BF60" i="2" s="1"/>
  <c r="J56" i="30" l="1"/>
  <c r="I58" i="30"/>
  <c r="I60" i="30" s="1"/>
  <c r="I58" i="31"/>
  <c r="I60" i="31" s="1"/>
  <c r="J56" i="31"/>
  <c r="P29" i="32"/>
  <c r="O31" i="32"/>
  <c r="N33" i="32"/>
  <c r="L34" i="36"/>
  <c r="A75" i="36"/>
  <c r="K29" i="31"/>
  <c r="J31" i="31"/>
  <c r="J33" i="31" s="1"/>
  <c r="Y12" i="4"/>
  <c r="X14" i="4"/>
  <c r="X16" i="4" s="1"/>
  <c r="S12" i="10"/>
  <c r="R14" i="10"/>
  <c r="R16" i="10" s="1"/>
  <c r="H26" i="12"/>
  <c r="G28" i="12"/>
  <c r="G30" i="12" s="1"/>
  <c r="F20" i="12"/>
  <c r="F22" i="12" s="1"/>
  <c r="G18" i="12"/>
  <c r="AD39" i="10"/>
  <c r="AC41" i="10"/>
  <c r="AC43" i="10" s="1"/>
  <c r="I14" i="9"/>
  <c r="I16" i="9" s="1"/>
  <c r="J12" i="9"/>
  <c r="J39" i="9"/>
  <c r="I41" i="9"/>
  <c r="I43" i="9" s="1"/>
  <c r="N58" i="8"/>
  <c r="N60" i="8" s="1"/>
  <c r="O56" i="8"/>
  <c r="P48" i="8"/>
  <c r="O50" i="8"/>
  <c r="O52" i="8" s="1"/>
  <c r="X38" i="7"/>
  <c r="W40" i="7"/>
  <c r="W42" i="7" s="1"/>
  <c r="X12" i="6"/>
  <c r="W14" i="6"/>
  <c r="W16" i="6" s="1"/>
  <c r="R12" i="5"/>
  <c r="R14" i="5" s="1"/>
  <c r="S10" i="5"/>
  <c r="T43" i="4"/>
  <c r="R6" i="36"/>
  <c r="V39" i="4"/>
  <c r="U41" i="4"/>
  <c r="U41" i="3"/>
  <c r="U43" i="3" s="1"/>
  <c r="V39" i="3"/>
  <c r="O29" i="2"/>
  <c r="N31" i="2"/>
  <c r="N33" i="2" s="1"/>
  <c r="BH56" i="2"/>
  <c r="BG58" i="2"/>
  <c r="BG60" i="2" s="1"/>
  <c r="K56" i="30" l="1"/>
  <c r="J58" i="30"/>
  <c r="J60" i="30" s="1"/>
  <c r="J58" i="31"/>
  <c r="J60" i="31" s="1"/>
  <c r="K56" i="31"/>
  <c r="O33" i="32"/>
  <c r="M34" i="36"/>
  <c r="Q29" i="32"/>
  <c r="P31" i="32"/>
  <c r="L29" i="31"/>
  <c r="K31" i="31"/>
  <c r="K33" i="31" s="1"/>
  <c r="H18" i="12"/>
  <c r="G20" i="12"/>
  <c r="G22" i="12" s="1"/>
  <c r="T12" i="10"/>
  <c r="S14" i="10"/>
  <c r="S16" i="10" s="1"/>
  <c r="Z12" i="4"/>
  <c r="Y14" i="4"/>
  <c r="Y16" i="4" s="1"/>
  <c r="I26" i="12"/>
  <c r="H28" i="12"/>
  <c r="H30" i="12" s="1"/>
  <c r="AE39" i="10"/>
  <c r="AD41" i="10"/>
  <c r="AD43" i="10" s="1"/>
  <c r="K12" i="9"/>
  <c r="J14" i="9"/>
  <c r="J16" i="9" s="1"/>
  <c r="K39" i="9"/>
  <c r="J41" i="9"/>
  <c r="J43" i="9" s="1"/>
  <c r="P56" i="8"/>
  <c r="O58" i="8"/>
  <c r="O60" i="8" s="1"/>
  <c r="Q48" i="8"/>
  <c r="P50" i="8"/>
  <c r="P52" i="8" s="1"/>
  <c r="Y38" i="7"/>
  <c r="X40" i="7"/>
  <c r="X42" i="7" s="1"/>
  <c r="Y12" i="6"/>
  <c r="X14" i="6"/>
  <c r="X16" i="6" s="1"/>
  <c r="T10" i="5"/>
  <c r="S12" i="5"/>
  <c r="S14" i="5" s="1"/>
  <c r="U43" i="4"/>
  <c r="S6" i="36"/>
  <c r="W39" i="4"/>
  <c r="V41" i="4"/>
  <c r="W39" i="3"/>
  <c r="V41" i="3"/>
  <c r="V43" i="3" s="1"/>
  <c r="BI56" i="2"/>
  <c r="BH58" i="2"/>
  <c r="BH60" i="2" s="1"/>
  <c r="P29" i="2"/>
  <c r="O31" i="2"/>
  <c r="O33" i="2" s="1"/>
  <c r="L56" i="30" l="1"/>
  <c r="K58" i="30"/>
  <c r="K60" i="30" s="1"/>
  <c r="K58" i="31"/>
  <c r="K60" i="31" s="1"/>
  <c r="L56" i="31"/>
  <c r="P33" i="32"/>
  <c r="N34" i="36"/>
  <c r="R29" i="32"/>
  <c r="Q31" i="32"/>
  <c r="M29" i="31"/>
  <c r="L31" i="31"/>
  <c r="L33" i="31" s="1"/>
  <c r="U12" i="10"/>
  <c r="T14" i="10"/>
  <c r="T16" i="10" s="1"/>
  <c r="J26" i="12"/>
  <c r="I28" i="12"/>
  <c r="I30" i="12" s="1"/>
  <c r="AA12" i="4"/>
  <c r="Z14" i="4"/>
  <c r="Z16" i="4" s="1"/>
  <c r="I18" i="12"/>
  <c r="H20" i="12"/>
  <c r="H22" i="12" s="1"/>
  <c r="AF39" i="10"/>
  <c r="AE41" i="10"/>
  <c r="AE43" i="10" s="1"/>
  <c r="L39" i="9"/>
  <c r="K41" i="9"/>
  <c r="K43" i="9" s="1"/>
  <c r="L12" i="9"/>
  <c r="K14" i="9"/>
  <c r="K16" i="9" s="1"/>
  <c r="Q56" i="8"/>
  <c r="P58" i="8"/>
  <c r="P60" i="8" s="1"/>
  <c r="R48" i="8"/>
  <c r="Q50" i="8"/>
  <c r="Q52" i="8" s="1"/>
  <c r="Z38" i="7"/>
  <c r="Y40" i="7"/>
  <c r="Y42" i="7" s="1"/>
  <c r="Z12" i="6"/>
  <c r="Y14" i="6"/>
  <c r="Y16" i="6" s="1"/>
  <c r="U10" i="5"/>
  <c r="T12" i="5"/>
  <c r="T14" i="5" s="1"/>
  <c r="X39" i="4"/>
  <c r="W41" i="4"/>
  <c r="V43" i="4"/>
  <c r="T6" i="36"/>
  <c r="X39" i="3"/>
  <c r="W41" i="3"/>
  <c r="W43" i="3" s="1"/>
  <c r="Q29" i="2"/>
  <c r="P31" i="2"/>
  <c r="P33" i="2" s="1"/>
  <c r="BJ56" i="2"/>
  <c r="BI58" i="2"/>
  <c r="BI60" i="2" s="1"/>
  <c r="M56" i="31" l="1"/>
  <c r="L58" i="31"/>
  <c r="L60" i="31" s="1"/>
  <c r="M56" i="30"/>
  <c r="L58" i="30"/>
  <c r="L60" i="30" s="1"/>
  <c r="S29" i="32"/>
  <c r="R31" i="32"/>
  <c r="Q33" i="32"/>
  <c r="O34" i="36"/>
  <c r="M31" i="31"/>
  <c r="M33" i="31" s="1"/>
  <c r="N29" i="31"/>
  <c r="J18" i="12"/>
  <c r="I20" i="12"/>
  <c r="I22" i="12" s="1"/>
  <c r="K26" i="12"/>
  <c r="J28" i="12"/>
  <c r="J30" i="12" s="1"/>
  <c r="V12" i="10"/>
  <c r="U14" i="10"/>
  <c r="U16" i="10" s="1"/>
  <c r="AB12" i="4"/>
  <c r="AA14" i="4"/>
  <c r="AA16" i="4" s="1"/>
  <c r="AG39" i="10"/>
  <c r="AF41" i="10"/>
  <c r="AF43" i="10" s="1"/>
  <c r="M39" i="9"/>
  <c r="L41" i="9"/>
  <c r="L43" i="9" s="1"/>
  <c r="M12" i="9"/>
  <c r="L14" i="9"/>
  <c r="L16" i="9" s="1"/>
  <c r="R56" i="8"/>
  <c r="Q58" i="8"/>
  <c r="Q60" i="8" s="1"/>
  <c r="S48" i="8"/>
  <c r="R50" i="8"/>
  <c r="R52" i="8" s="1"/>
  <c r="AA38" i="7"/>
  <c r="Z40" i="7"/>
  <c r="Z42" i="7" s="1"/>
  <c r="AA12" i="6"/>
  <c r="Z14" i="6"/>
  <c r="Z16" i="6" s="1"/>
  <c r="V10" i="5"/>
  <c r="U12" i="5"/>
  <c r="U14" i="5" s="1"/>
  <c r="W43" i="4"/>
  <c r="U6" i="36"/>
  <c r="Y39" i="4"/>
  <c r="X41" i="4"/>
  <c r="Y39" i="3"/>
  <c r="X41" i="3"/>
  <c r="X43" i="3" s="1"/>
  <c r="BK56" i="2"/>
  <c r="BJ58" i="2"/>
  <c r="BJ60" i="2" s="1"/>
  <c r="R29" i="2"/>
  <c r="Q31" i="2"/>
  <c r="Q33" i="2" s="1"/>
  <c r="M58" i="31" l="1"/>
  <c r="M60" i="31" s="1"/>
  <c r="N56" i="31"/>
  <c r="N56" i="30"/>
  <c r="M58" i="30"/>
  <c r="M60" i="30" s="1"/>
  <c r="R33" i="32"/>
  <c r="P34" i="36"/>
  <c r="T29" i="32"/>
  <c r="S31" i="32"/>
  <c r="O29" i="31"/>
  <c r="N31" i="31"/>
  <c r="N33" i="31" s="1"/>
  <c r="W12" i="10"/>
  <c r="V14" i="10"/>
  <c r="V16" i="10" s="1"/>
  <c r="L26" i="12"/>
  <c r="K28" i="12"/>
  <c r="K30" i="12" s="1"/>
  <c r="J20" i="12"/>
  <c r="J22" i="12" s="1"/>
  <c r="K18" i="12"/>
  <c r="AC12" i="4"/>
  <c r="AB14" i="4"/>
  <c r="AB16" i="4" s="1"/>
  <c r="AH39" i="10"/>
  <c r="AG41" i="10"/>
  <c r="AG43" i="10" s="1"/>
  <c r="N12" i="9"/>
  <c r="M14" i="9"/>
  <c r="M16" i="9" s="1"/>
  <c r="N39" i="9"/>
  <c r="M41" i="9"/>
  <c r="M43" i="9" s="1"/>
  <c r="R58" i="8"/>
  <c r="R60" i="8" s="1"/>
  <c r="S56" i="8"/>
  <c r="T48" i="8"/>
  <c r="S50" i="8"/>
  <c r="S52" i="8" s="1"/>
  <c r="AB38" i="7"/>
  <c r="AA40" i="7"/>
  <c r="AA42" i="7" s="1"/>
  <c r="AB12" i="6"/>
  <c r="AA14" i="6"/>
  <c r="AA16" i="6" s="1"/>
  <c r="W10" i="5"/>
  <c r="V12" i="5"/>
  <c r="V14" i="5" s="1"/>
  <c r="X43" i="4"/>
  <c r="V6" i="36"/>
  <c r="Z39" i="4"/>
  <c r="Y41" i="4"/>
  <c r="Z39" i="3"/>
  <c r="Y41" i="3"/>
  <c r="Y43" i="3" s="1"/>
  <c r="S29" i="2"/>
  <c r="R31" i="2"/>
  <c r="R33" i="2" s="1"/>
  <c r="BL56" i="2"/>
  <c r="BK58" i="2"/>
  <c r="BK60" i="2" s="1"/>
  <c r="O56" i="30" l="1"/>
  <c r="N58" i="30"/>
  <c r="O56" i="31"/>
  <c r="N58" i="31"/>
  <c r="N60" i="31" s="1"/>
  <c r="S33" i="32"/>
  <c r="Q34" i="36"/>
  <c r="T31" i="32"/>
  <c r="U29" i="32"/>
  <c r="O31" i="31"/>
  <c r="O33" i="31" s="1"/>
  <c r="P29" i="31"/>
  <c r="X12" i="10"/>
  <c r="W14" i="10"/>
  <c r="W16" i="10" s="1"/>
  <c r="K20" i="12"/>
  <c r="K22" i="12" s="1"/>
  <c r="L18" i="12"/>
  <c r="AD12" i="4"/>
  <c r="AC14" i="4"/>
  <c r="AC16" i="4" s="1"/>
  <c r="M26" i="12"/>
  <c r="L28" i="12"/>
  <c r="L30" i="12" s="1"/>
  <c r="AI39" i="10"/>
  <c r="AH41" i="10"/>
  <c r="AH43" i="10" s="1"/>
  <c r="O39" i="9"/>
  <c r="N41" i="9"/>
  <c r="N43" i="9" s="1"/>
  <c r="N14" i="9"/>
  <c r="N16" i="9" s="1"/>
  <c r="O12" i="9"/>
  <c r="T56" i="8"/>
  <c r="S58" i="8"/>
  <c r="S60" i="8" s="1"/>
  <c r="U48" i="8"/>
  <c r="T50" i="8"/>
  <c r="T52" i="8" s="1"/>
  <c r="AC38" i="7"/>
  <c r="AB40" i="7"/>
  <c r="AB42" i="7" s="1"/>
  <c r="AC12" i="6"/>
  <c r="AB14" i="6"/>
  <c r="AB16" i="6" s="1"/>
  <c r="X10" i="5"/>
  <c r="W12" i="5"/>
  <c r="W14" i="5" s="1"/>
  <c r="Y43" i="4"/>
  <c r="W6" i="36"/>
  <c r="AA39" i="4"/>
  <c r="Z41" i="4"/>
  <c r="AA39" i="3"/>
  <c r="Z41" i="3"/>
  <c r="Z43" i="3" s="1"/>
  <c r="BM56" i="2"/>
  <c r="BL58" i="2"/>
  <c r="BL60" i="2" s="1"/>
  <c r="T29" i="2"/>
  <c r="S31" i="2"/>
  <c r="S33" i="2" s="1"/>
  <c r="O58" i="31" l="1"/>
  <c r="O60" i="31" s="1"/>
  <c r="P56" i="31"/>
  <c r="N60" i="30"/>
  <c r="L32" i="36"/>
  <c r="P56" i="30"/>
  <c r="O58" i="30"/>
  <c r="O60" i="30" s="1"/>
  <c r="V29" i="32"/>
  <c r="U31" i="32"/>
  <c r="T33" i="32"/>
  <c r="R34" i="36"/>
  <c r="Q29" i="31"/>
  <c r="P31" i="31"/>
  <c r="P33" i="31" s="1"/>
  <c r="AE12" i="4"/>
  <c r="AD14" i="4"/>
  <c r="AD16" i="4" s="1"/>
  <c r="N26" i="12"/>
  <c r="M28" i="12"/>
  <c r="M30" i="12" s="1"/>
  <c r="Y12" i="10"/>
  <c r="X14" i="10"/>
  <c r="X16" i="10" s="1"/>
  <c r="L20" i="12"/>
  <c r="L22" i="12" s="1"/>
  <c r="M18" i="12"/>
  <c r="AJ39" i="10"/>
  <c r="AI41" i="10"/>
  <c r="AI43" i="10" s="1"/>
  <c r="P39" i="9"/>
  <c r="O41" i="9"/>
  <c r="O43" i="9" s="1"/>
  <c r="P12" i="9"/>
  <c r="O14" i="9"/>
  <c r="O16" i="9" s="1"/>
  <c r="V48" i="8"/>
  <c r="U50" i="8"/>
  <c r="U52" i="8" s="1"/>
  <c r="U56" i="8"/>
  <c r="T58" i="8"/>
  <c r="T60" i="8" s="1"/>
  <c r="AD38" i="7"/>
  <c r="AC40" i="7"/>
  <c r="AC42" i="7" s="1"/>
  <c r="AD12" i="6"/>
  <c r="AC14" i="6"/>
  <c r="AC16" i="6" s="1"/>
  <c r="Y10" i="5"/>
  <c r="X12" i="5"/>
  <c r="X14" i="5" s="1"/>
  <c r="AB39" i="4"/>
  <c r="AA41" i="4"/>
  <c r="Z43" i="4"/>
  <c r="X6" i="36"/>
  <c r="AB39" i="3"/>
  <c r="AA41" i="3"/>
  <c r="AA43" i="3" s="1"/>
  <c r="U29" i="2"/>
  <c r="T31" i="2"/>
  <c r="T33" i="2" s="1"/>
  <c r="BN56" i="2"/>
  <c r="BM58" i="2"/>
  <c r="BM60" i="2" s="1"/>
  <c r="Q56" i="31" l="1"/>
  <c r="P58" i="31"/>
  <c r="P60" i="31" s="1"/>
  <c r="Q56" i="30"/>
  <c r="P58" i="30"/>
  <c r="P60" i="30" s="1"/>
  <c r="U33" i="32"/>
  <c r="S34" i="36"/>
  <c r="W29" i="32"/>
  <c r="V31" i="32"/>
  <c r="Q31" i="31"/>
  <c r="Q33" i="31" s="1"/>
  <c r="R29" i="31"/>
  <c r="O26" i="12"/>
  <c r="N28" i="12"/>
  <c r="N30" i="12" s="1"/>
  <c r="N18" i="12"/>
  <c r="M20" i="12"/>
  <c r="M22" i="12" s="1"/>
  <c r="Z12" i="10"/>
  <c r="Y14" i="10"/>
  <c r="Y16" i="10" s="1"/>
  <c r="AF12" i="4"/>
  <c r="AE14" i="4"/>
  <c r="AE16" i="4" s="1"/>
  <c r="AK39" i="10"/>
  <c r="AJ41" i="10"/>
  <c r="AJ43" i="10" s="1"/>
  <c r="Q39" i="9"/>
  <c r="P41" i="9"/>
  <c r="P43" i="9" s="1"/>
  <c r="Q12" i="9"/>
  <c r="P14" i="9"/>
  <c r="P16" i="9" s="1"/>
  <c r="V56" i="8"/>
  <c r="U58" i="8"/>
  <c r="U60" i="8" s="1"/>
  <c r="W48" i="8"/>
  <c r="V50" i="8"/>
  <c r="V52" i="8" s="1"/>
  <c r="AE38" i="7"/>
  <c r="AD40" i="7"/>
  <c r="AD42" i="7" s="1"/>
  <c r="AE12" i="6"/>
  <c r="AD14" i="6"/>
  <c r="AD16" i="6" s="1"/>
  <c r="Z10" i="5"/>
  <c r="Y12" i="5"/>
  <c r="Y14" i="5" s="1"/>
  <c r="AA43" i="4"/>
  <c r="Y6" i="36"/>
  <c r="AC39" i="4"/>
  <c r="AB41" i="4"/>
  <c r="AC39" i="3"/>
  <c r="AB41" i="3"/>
  <c r="AB43" i="3" s="1"/>
  <c r="BO56" i="2"/>
  <c r="BN58" i="2"/>
  <c r="BN60" i="2" s="1"/>
  <c r="V29" i="2"/>
  <c r="U31" i="2"/>
  <c r="U33" i="2" s="1"/>
  <c r="R56" i="30" l="1"/>
  <c r="Q58" i="30"/>
  <c r="Q60" i="30" s="1"/>
  <c r="Q58" i="31"/>
  <c r="Q60" i="31" s="1"/>
  <c r="R56" i="31"/>
  <c r="V33" i="32"/>
  <c r="T34" i="36"/>
  <c r="X29" i="32"/>
  <c r="W31" i="32"/>
  <c r="S29" i="31"/>
  <c r="R31" i="31"/>
  <c r="R33" i="31" s="1"/>
  <c r="O18" i="12"/>
  <c r="N20" i="12"/>
  <c r="N22" i="12" s="1"/>
  <c r="AG12" i="4"/>
  <c r="AF14" i="4"/>
  <c r="AF16" i="4" s="1"/>
  <c r="AA12" i="10"/>
  <c r="Z14" i="10"/>
  <c r="Z16" i="10" s="1"/>
  <c r="P26" i="12"/>
  <c r="O28" i="12"/>
  <c r="O30" i="12" s="1"/>
  <c r="AL39" i="10"/>
  <c r="AK41" i="10"/>
  <c r="AK43" i="10" s="1"/>
  <c r="Q14" i="9"/>
  <c r="Q16" i="9" s="1"/>
  <c r="R12" i="9"/>
  <c r="R39" i="9"/>
  <c r="Q41" i="9"/>
  <c r="Q43" i="9" s="1"/>
  <c r="X48" i="8"/>
  <c r="W50" i="8"/>
  <c r="W52" i="8" s="1"/>
  <c r="W56" i="8"/>
  <c r="V58" i="8"/>
  <c r="V60" i="8" s="1"/>
  <c r="AF38" i="7"/>
  <c r="AE40" i="7"/>
  <c r="AE42" i="7" s="1"/>
  <c r="AF12" i="6"/>
  <c r="AE14" i="6"/>
  <c r="AE16" i="6" s="1"/>
  <c r="AA10" i="5"/>
  <c r="Z12" i="5"/>
  <c r="Z14" i="5" s="1"/>
  <c r="AB43" i="4"/>
  <c r="Z6" i="36"/>
  <c r="AD39" i="4"/>
  <c r="AC41" i="4"/>
  <c r="AD39" i="3"/>
  <c r="AC41" i="3"/>
  <c r="AC43" i="3" s="1"/>
  <c r="W29" i="2"/>
  <c r="V31" i="2"/>
  <c r="V33" i="2" s="1"/>
  <c r="BP56" i="2"/>
  <c r="BO58" i="2"/>
  <c r="BO60" i="2" s="1"/>
  <c r="S56" i="31" l="1"/>
  <c r="R58" i="31"/>
  <c r="R60" i="31" s="1"/>
  <c r="R58" i="30"/>
  <c r="R60" i="30" s="1"/>
  <c r="S56" i="30"/>
  <c r="W33" i="32"/>
  <c r="U34" i="36"/>
  <c r="Y29" i="32"/>
  <c r="X31" i="32"/>
  <c r="T29" i="31"/>
  <c r="S31" i="31"/>
  <c r="S33" i="31" s="1"/>
  <c r="AB12" i="10"/>
  <c r="AA14" i="10"/>
  <c r="AA16" i="10" s="1"/>
  <c r="P18" i="12"/>
  <c r="O20" i="12"/>
  <c r="O22" i="12" s="1"/>
  <c r="Q26" i="12"/>
  <c r="P28" i="12"/>
  <c r="P30" i="12" s="1"/>
  <c r="AH12" i="4"/>
  <c r="AG14" i="4"/>
  <c r="AG16" i="4" s="1"/>
  <c r="AM39" i="10"/>
  <c r="AL41" i="10"/>
  <c r="AL43" i="10" s="1"/>
  <c r="S39" i="9"/>
  <c r="R41" i="9"/>
  <c r="R43" i="9" s="1"/>
  <c r="S12" i="9"/>
  <c r="R14" i="9"/>
  <c r="R16" i="9" s="1"/>
  <c r="Y48" i="8"/>
  <c r="X50" i="8"/>
  <c r="X52" i="8" s="1"/>
  <c r="X56" i="8"/>
  <c r="W58" i="8"/>
  <c r="W60" i="8" s="1"/>
  <c r="AG38" i="7"/>
  <c r="AF40" i="7"/>
  <c r="AF42" i="7" s="1"/>
  <c r="AG12" i="6"/>
  <c r="AF14" i="6"/>
  <c r="AF16" i="6" s="1"/>
  <c r="AB10" i="5"/>
  <c r="AA12" i="5"/>
  <c r="AA14" i="5" s="1"/>
  <c r="AC43" i="4"/>
  <c r="AA6" i="36"/>
  <c r="AE39" i="4"/>
  <c r="AD41" i="4"/>
  <c r="AE39" i="3"/>
  <c r="AD41" i="3"/>
  <c r="AD43" i="3" s="1"/>
  <c r="BQ56" i="2"/>
  <c r="BP58" i="2"/>
  <c r="BP60" i="2" s="1"/>
  <c r="X29" i="2"/>
  <c r="W31" i="2"/>
  <c r="W33" i="2" s="1"/>
  <c r="T56" i="30" l="1"/>
  <c r="S58" i="30"/>
  <c r="S60" i="30" s="1"/>
  <c r="T56" i="31"/>
  <c r="S58" i="31"/>
  <c r="S60" i="31" s="1"/>
  <c r="Z29" i="32"/>
  <c r="Y31" i="32"/>
  <c r="X33" i="32"/>
  <c r="V34" i="36"/>
  <c r="U29" i="31"/>
  <c r="T31" i="31"/>
  <c r="T33" i="31" s="1"/>
  <c r="AI12" i="4"/>
  <c r="AH14" i="4"/>
  <c r="AH16" i="4" s="1"/>
  <c r="R26" i="12"/>
  <c r="Q28" i="12"/>
  <c r="Q30" i="12" s="1"/>
  <c r="AC12" i="10"/>
  <c r="AB14" i="10"/>
  <c r="AB16" i="10" s="1"/>
  <c r="Q18" i="12"/>
  <c r="P20" i="12"/>
  <c r="P22" i="12" s="1"/>
  <c r="AN39" i="10"/>
  <c r="AM41" i="10"/>
  <c r="AM43" i="10" s="1"/>
  <c r="T39" i="9"/>
  <c r="S41" i="9"/>
  <c r="S43" i="9" s="1"/>
  <c r="T12" i="9"/>
  <c r="S14" i="9"/>
  <c r="S16" i="9" s="1"/>
  <c r="Y50" i="8"/>
  <c r="Y52" i="8" s="1"/>
  <c r="Z48" i="8"/>
  <c r="X58" i="8"/>
  <c r="X60" i="8" s="1"/>
  <c r="Y56" i="8"/>
  <c r="AH38" i="7"/>
  <c r="AG40" i="7"/>
  <c r="AG42" i="7" s="1"/>
  <c r="AH12" i="6"/>
  <c r="AG14" i="6"/>
  <c r="AG16" i="6" s="1"/>
  <c r="AC10" i="5"/>
  <c r="AB12" i="5"/>
  <c r="AB14" i="5" s="1"/>
  <c r="AD43" i="4"/>
  <c r="AB6" i="36"/>
  <c r="AF39" i="4"/>
  <c r="AE41" i="4"/>
  <c r="AF39" i="3"/>
  <c r="AE41" i="3"/>
  <c r="AE43" i="3" s="1"/>
  <c r="Y29" i="2"/>
  <c r="X31" i="2"/>
  <c r="X33" i="2" s="1"/>
  <c r="BR56" i="2"/>
  <c r="BQ58" i="2"/>
  <c r="BQ60" i="2" s="1"/>
  <c r="U56" i="31" l="1"/>
  <c r="T58" i="31"/>
  <c r="T60" i="31" s="1"/>
  <c r="U56" i="30"/>
  <c r="T58" i="30"/>
  <c r="T60" i="30" s="1"/>
  <c r="Y33" i="32"/>
  <c r="W34" i="36"/>
  <c r="AA29" i="32"/>
  <c r="Z31" i="32"/>
  <c r="U31" i="31"/>
  <c r="U33" i="31" s="1"/>
  <c r="V29" i="31"/>
  <c r="R18" i="12"/>
  <c r="Q20" i="12"/>
  <c r="Q22" i="12" s="1"/>
  <c r="AD12" i="10"/>
  <c r="AC14" i="10"/>
  <c r="AC16" i="10" s="1"/>
  <c r="R28" i="12"/>
  <c r="R30" i="12" s="1"/>
  <c r="S26" i="12"/>
  <c r="AI14" i="4"/>
  <c r="AI16" i="4" s="1"/>
  <c r="AJ12" i="4"/>
  <c r="AO39" i="10"/>
  <c r="AN41" i="10"/>
  <c r="AN43" i="10" s="1"/>
  <c r="U12" i="9"/>
  <c r="T14" i="9"/>
  <c r="T16" i="9" s="1"/>
  <c r="U39" i="9"/>
  <c r="T41" i="9"/>
  <c r="T43" i="9" s="1"/>
  <c r="Z56" i="8"/>
  <c r="Y58" i="8"/>
  <c r="Y60" i="8" s="1"/>
  <c r="AA48" i="8"/>
  <c r="Z50" i="8"/>
  <c r="Z52" i="8" s="1"/>
  <c r="AI38" i="7"/>
  <c r="AH40" i="7"/>
  <c r="AH42" i="7" s="1"/>
  <c r="AI12" i="6"/>
  <c r="AH14" i="6"/>
  <c r="AH16" i="6" s="1"/>
  <c r="AC12" i="5"/>
  <c r="AC14" i="5" s="1"/>
  <c r="AD10" i="5"/>
  <c r="AE43" i="4"/>
  <c r="AC6" i="36"/>
  <c r="AG39" i="4"/>
  <c r="AF41" i="4"/>
  <c r="AG39" i="3"/>
  <c r="AF41" i="3"/>
  <c r="AF43" i="3" s="1"/>
  <c r="BS56" i="2"/>
  <c r="BR58" i="2"/>
  <c r="BR60" i="2" s="1"/>
  <c r="Z29" i="2"/>
  <c r="Y31" i="2"/>
  <c r="Y33" i="2" s="1"/>
  <c r="V56" i="30" l="1"/>
  <c r="U58" i="30"/>
  <c r="U60" i="30" s="1"/>
  <c r="V56" i="31"/>
  <c r="U58" i="31"/>
  <c r="U60" i="31" s="1"/>
  <c r="Z33" i="32"/>
  <c r="X34" i="36"/>
  <c r="AB29" i="32"/>
  <c r="AA31" i="32"/>
  <c r="W29" i="31"/>
  <c r="V31" i="31"/>
  <c r="V33" i="31" s="1"/>
  <c r="AK12" i="4"/>
  <c r="AJ14" i="4"/>
  <c r="AJ16" i="4" s="1"/>
  <c r="AE12" i="10"/>
  <c r="AD14" i="10"/>
  <c r="AD16" i="10" s="1"/>
  <c r="R20" i="12"/>
  <c r="R22" i="12" s="1"/>
  <c r="S18" i="12"/>
  <c r="T26" i="12"/>
  <c r="S28" i="12"/>
  <c r="S30" i="12" s="1"/>
  <c r="AP39" i="10"/>
  <c r="AO41" i="10"/>
  <c r="AO43" i="10" s="1"/>
  <c r="V12" i="9"/>
  <c r="U14" i="9"/>
  <c r="U16" i="9" s="1"/>
  <c r="V39" i="9"/>
  <c r="U41" i="9"/>
  <c r="U43" i="9" s="1"/>
  <c r="Z58" i="8"/>
  <c r="Z60" i="8" s="1"/>
  <c r="AA56" i="8"/>
  <c r="AB48" i="8"/>
  <c r="AA50" i="8"/>
  <c r="AA52" i="8" s="1"/>
  <c r="AI40" i="7"/>
  <c r="AI42" i="7" s="1"/>
  <c r="AJ38" i="7"/>
  <c r="AJ12" i="6"/>
  <c r="AI14" i="6"/>
  <c r="AI16" i="6" s="1"/>
  <c r="AD12" i="5"/>
  <c r="AD14" i="5" s="1"/>
  <c r="AE10" i="5"/>
  <c r="AH39" i="4"/>
  <c r="AG41" i="4"/>
  <c r="AF43" i="4"/>
  <c r="AD6" i="36"/>
  <c r="AG41" i="3"/>
  <c r="AG43" i="3" s="1"/>
  <c r="AH39" i="3"/>
  <c r="AA29" i="2"/>
  <c r="Z31" i="2"/>
  <c r="Z33" i="2" s="1"/>
  <c r="BT56" i="2"/>
  <c r="BS58" i="2"/>
  <c r="BS60" i="2" s="1"/>
  <c r="W56" i="31" l="1"/>
  <c r="V58" i="31"/>
  <c r="V60" i="31" s="1"/>
  <c r="V58" i="30"/>
  <c r="V60" i="30" s="1"/>
  <c r="W56" i="30"/>
  <c r="AC29" i="32"/>
  <c r="AB31" i="32"/>
  <c r="AA33" i="32"/>
  <c r="Y34" i="36"/>
  <c r="W31" i="31"/>
  <c r="W33" i="31" s="1"/>
  <c r="X29" i="31"/>
  <c r="AF12" i="10"/>
  <c r="AE14" i="10"/>
  <c r="AE16" i="10" s="1"/>
  <c r="S20" i="12"/>
  <c r="S22" i="12" s="1"/>
  <c r="T18" i="12"/>
  <c r="T28" i="12"/>
  <c r="T30" i="12" s="1"/>
  <c r="U26" i="12"/>
  <c r="AL12" i="4"/>
  <c r="AK14" i="4"/>
  <c r="AK16" i="4" s="1"/>
  <c r="AQ39" i="10"/>
  <c r="AP41" i="10"/>
  <c r="AP43" i="10" s="1"/>
  <c r="W12" i="9"/>
  <c r="V14" i="9"/>
  <c r="V16" i="9" s="1"/>
  <c r="W39" i="9"/>
  <c r="V41" i="9"/>
  <c r="V43" i="9" s="1"/>
  <c r="AC48" i="8"/>
  <c r="AB50" i="8"/>
  <c r="AB52" i="8" s="1"/>
  <c r="AB56" i="8"/>
  <c r="AA58" i="8"/>
  <c r="AA60" i="8" s="1"/>
  <c r="AK38" i="7"/>
  <c r="AJ40" i="7"/>
  <c r="AJ42" i="7" s="1"/>
  <c r="AK12" i="6"/>
  <c r="AJ14" i="6"/>
  <c r="AJ16" i="6" s="1"/>
  <c r="AF10" i="5"/>
  <c r="AE12" i="5"/>
  <c r="AE14" i="5" s="1"/>
  <c r="AG43" i="4"/>
  <c r="AE6" i="36"/>
  <c r="AI39" i="4"/>
  <c r="AH41" i="4"/>
  <c r="AI39" i="3"/>
  <c r="AH41" i="3"/>
  <c r="AH43" i="3" s="1"/>
  <c r="BU56" i="2"/>
  <c r="BT58" i="2"/>
  <c r="BT60" i="2" s="1"/>
  <c r="AB29" i="2"/>
  <c r="AA31" i="2"/>
  <c r="AA33" i="2" s="1"/>
  <c r="X56" i="30" l="1"/>
  <c r="W58" i="30"/>
  <c r="W60" i="30" s="1"/>
  <c r="X56" i="31"/>
  <c r="W58" i="31"/>
  <c r="W60" i="31" s="1"/>
  <c r="AB33" i="32"/>
  <c r="Z34" i="36"/>
  <c r="AD29" i="32"/>
  <c r="AC31" i="32"/>
  <c r="Y29" i="31"/>
  <c r="X31" i="31"/>
  <c r="X33" i="31" s="1"/>
  <c r="T20" i="12"/>
  <c r="T22" i="12" s="1"/>
  <c r="U18" i="12"/>
  <c r="AG12" i="10"/>
  <c r="AF14" i="10"/>
  <c r="AF16" i="10" s="1"/>
  <c r="U28" i="12"/>
  <c r="U30" i="12" s="1"/>
  <c r="V26" i="12"/>
  <c r="AM12" i="4"/>
  <c r="AL14" i="4"/>
  <c r="AL16" i="4" s="1"/>
  <c r="AR39" i="10"/>
  <c r="AQ41" i="10"/>
  <c r="AQ43" i="10" s="1"/>
  <c r="X39" i="9"/>
  <c r="W41" i="9"/>
  <c r="W43" i="9" s="1"/>
  <c r="X12" i="9"/>
  <c r="W14" i="9"/>
  <c r="W16" i="9" s="1"/>
  <c r="AC56" i="8"/>
  <c r="AB58" i="8"/>
  <c r="AB60" i="8" s="1"/>
  <c r="AD48" i="8"/>
  <c r="AC50" i="8"/>
  <c r="AC52" i="8" s="1"/>
  <c r="AL38" i="7"/>
  <c r="AK40" i="7"/>
  <c r="AK42" i="7" s="1"/>
  <c r="AL12" i="6"/>
  <c r="AK14" i="6"/>
  <c r="AK16" i="6" s="1"/>
  <c r="AG10" i="5"/>
  <c r="AF12" i="5"/>
  <c r="AF14" i="5" s="1"/>
  <c r="AH43" i="4"/>
  <c r="AF6" i="36"/>
  <c r="AJ39" i="4"/>
  <c r="AI41" i="4"/>
  <c r="AJ39" i="3"/>
  <c r="AI41" i="3"/>
  <c r="AI43" i="3" s="1"/>
  <c r="AC29" i="2"/>
  <c r="AB31" i="2"/>
  <c r="AB33" i="2" s="1"/>
  <c r="BV56" i="2"/>
  <c r="BU58" i="2"/>
  <c r="BU60" i="2" s="1"/>
  <c r="Y56" i="31" l="1"/>
  <c r="X58" i="31"/>
  <c r="X60" i="31" s="1"/>
  <c r="X58" i="30"/>
  <c r="X60" i="30" s="1"/>
  <c r="Y56" i="30"/>
  <c r="AC33" i="32"/>
  <c r="AA34" i="36"/>
  <c r="AD31" i="32"/>
  <c r="AE29" i="32"/>
  <c r="Y31" i="31"/>
  <c r="Y33" i="31" s="1"/>
  <c r="Z29" i="31"/>
  <c r="V28" i="12"/>
  <c r="V30" i="12" s="1"/>
  <c r="W26" i="12"/>
  <c r="AM14" i="4"/>
  <c r="AM16" i="4" s="1"/>
  <c r="AN12" i="4"/>
  <c r="AH12" i="10"/>
  <c r="AG14" i="10"/>
  <c r="AG16" i="10" s="1"/>
  <c r="V18" i="12"/>
  <c r="U20" i="12"/>
  <c r="U22" i="12" s="1"/>
  <c r="AS39" i="10"/>
  <c r="AR41" i="10"/>
  <c r="AR43" i="10" s="1"/>
  <c r="Y39" i="9"/>
  <c r="X41" i="9"/>
  <c r="X43" i="9" s="1"/>
  <c r="X14" i="9"/>
  <c r="X16" i="9" s="1"/>
  <c r="Y12" i="9"/>
  <c r="AD56" i="8"/>
  <c r="AC58" i="8"/>
  <c r="AC60" i="8" s="1"/>
  <c r="AE48" i="8"/>
  <c r="AD50" i="8"/>
  <c r="AD52" i="8" s="1"/>
  <c r="AM38" i="7"/>
  <c r="AL40" i="7"/>
  <c r="AL42" i="7" s="1"/>
  <c r="AM12" i="6"/>
  <c r="AL14" i="6"/>
  <c r="AL16" i="6" s="1"/>
  <c r="AH10" i="5"/>
  <c r="AG12" i="5"/>
  <c r="AG14" i="5" s="1"/>
  <c r="AI43" i="4"/>
  <c r="AG6" i="36"/>
  <c r="AK39" i="4"/>
  <c r="AJ41" i="4"/>
  <c r="AK39" i="3"/>
  <c r="AJ41" i="3"/>
  <c r="AJ43" i="3" s="1"/>
  <c r="AD29" i="2"/>
  <c r="AC31" i="2"/>
  <c r="AC33" i="2" s="1"/>
  <c r="BW56" i="2"/>
  <c r="BV58" i="2"/>
  <c r="BV60" i="2" s="1"/>
  <c r="Z56" i="30" l="1"/>
  <c r="Y58" i="30"/>
  <c r="Y60" i="30" s="1"/>
  <c r="Y58" i="31"/>
  <c r="Y60" i="31" s="1"/>
  <c r="Z56" i="31"/>
  <c r="AD33" i="32"/>
  <c r="AB34" i="36"/>
  <c r="AF29" i="32"/>
  <c r="AE31" i="32"/>
  <c r="AA29" i="31"/>
  <c r="Z31" i="31"/>
  <c r="Z33" i="31" s="1"/>
  <c r="AN14" i="4"/>
  <c r="AN16" i="4" s="1"/>
  <c r="AO12" i="4"/>
  <c r="AI12" i="10"/>
  <c r="AH14" i="10"/>
  <c r="AH16" i="10" s="1"/>
  <c r="W28" i="12"/>
  <c r="W30" i="12" s="1"/>
  <c r="X26" i="12"/>
  <c r="V20" i="12"/>
  <c r="V22" i="12" s="1"/>
  <c r="W18" i="12"/>
  <c r="AT39" i="10"/>
  <c r="AS41" i="10"/>
  <c r="AS43" i="10" s="1"/>
  <c r="Z39" i="9"/>
  <c r="Y41" i="9"/>
  <c r="Y43" i="9" s="1"/>
  <c r="Z12" i="9"/>
  <c r="Y14" i="9"/>
  <c r="Y16" i="9" s="1"/>
  <c r="AD58" i="8"/>
  <c r="AD60" i="8" s="1"/>
  <c r="AE56" i="8"/>
  <c r="AF48" i="8"/>
  <c r="AE50" i="8"/>
  <c r="AE52" i="8" s="1"/>
  <c r="AN38" i="7"/>
  <c r="AM40" i="7"/>
  <c r="AM42" i="7" s="1"/>
  <c r="AN12" i="6"/>
  <c r="AM14" i="6"/>
  <c r="AM16" i="6" s="1"/>
  <c r="AI10" i="5"/>
  <c r="AH12" i="5"/>
  <c r="AH14" i="5" s="1"/>
  <c r="AJ43" i="4"/>
  <c r="AH6" i="36"/>
  <c r="AL39" i="4"/>
  <c r="AK41" i="4"/>
  <c r="AK41" i="3"/>
  <c r="AK43" i="3" s="1"/>
  <c r="AL39" i="3"/>
  <c r="BX56" i="2"/>
  <c r="BW58" i="2"/>
  <c r="BW60" i="2" s="1"/>
  <c r="AE29" i="2"/>
  <c r="AD31" i="2"/>
  <c r="AD33" i="2" s="1"/>
  <c r="AA56" i="31" l="1"/>
  <c r="Z58" i="31"/>
  <c r="Z60" i="31" s="1"/>
  <c r="Z58" i="30"/>
  <c r="Z60" i="30" s="1"/>
  <c r="AA56" i="30"/>
  <c r="AC34" i="36"/>
  <c r="AE33" i="32"/>
  <c r="AG29" i="32"/>
  <c r="AF31" i="32"/>
  <c r="AB29" i="31"/>
  <c r="AA31" i="31"/>
  <c r="AA33" i="31" s="1"/>
  <c r="AP12" i="4"/>
  <c r="AO14" i="4"/>
  <c r="AO16" i="4" s="1"/>
  <c r="Y26" i="12"/>
  <c r="X28" i="12"/>
  <c r="X30" i="12" s="1"/>
  <c r="X18" i="12"/>
  <c r="W20" i="12"/>
  <c r="W22" i="12" s="1"/>
  <c r="AJ12" i="10"/>
  <c r="AI14" i="10"/>
  <c r="AI16" i="10" s="1"/>
  <c r="AU39" i="10"/>
  <c r="AT41" i="10"/>
  <c r="AT43" i="10" s="1"/>
  <c r="AA12" i="9"/>
  <c r="Z14" i="9"/>
  <c r="Z16" i="9" s="1"/>
  <c r="AA39" i="9"/>
  <c r="Z41" i="9"/>
  <c r="Z43" i="9" s="1"/>
  <c r="AG48" i="8"/>
  <c r="AF50" i="8"/>
  <c r="AF52" i="8" s="1"/>
  <c r="AF56" i="8"/>
  <c r="AE58" i="8"/>
  <c r="AE60" i="8" s="1"/>
  <c r="AO38" i="7"/>
  <c r="AN40" i="7"/>
  <c r="AN42" i="7" s="1"/>
  <c r="AO12" i="6"/>
  <c r="AN14" i="6"/>
  <c r="AN16" i="6" s="1"/>
  <c r="AJ10" i="5"/>
  <c r="AI12" i="5"/>
  <c r="AI14" i="5" s="1"/>
  <c r="AK43" i="4"/>
  <c r="AI6" i="36"/>
  <c r="AM39" i="4"/>
  <c r="AL41" i="4"/>
  <c r="AM39" i="3"/>
  <c r="AL41" i="3"/>
  <c r="AL43" i="3" s="1"/>
  <c r="AF29" i="2"/>
  <c r="AE31" i="2"/>
  <c r="AE33" i="2" s="1"/>
  <c r="BY56" i="2"/>
  <c r="BZ56" i="2" s="1"/>
  <c r="BX58" i="2"/>
  <c r="BX60" i="2" s="1"/>
  <c r="AB56" i="30" l="1"/>
  <c r="AA58" i="30"/>
  <c r="AA60" i="30" s="1"/>
  <c r="AB56" i="31"/>
  <c r="AA58" i="31"/>
  <c r="AA60" i="31" s="1"/>
  <c r="AF33" i="32"/>
  <c r="AD34" i="36"/>
  <c r="AH29" i="32"/>
  <c r="AG31" i="32"/>
  <c r="AC29" i="31"/>
  <c r="AB31" i="31"/>
  <c r="AB33" i="31" s="1"/>
  <c r="AK12" i="10"/>
  <c r="AJ14" i="10"/>
  <c r="AJ16" i="10" s="1"/>
  <c r="Y18" i="12"/>
  <c r="X20" i="12"/>
  <c r="X22" i="12" s="1"/>
  <c r="Y28" i="12"/>
  <c r="Y30" i="12" s="1"/>
  <c r="Z26" i="12"/>
  <c r="AQ12" i="4"/>
  <c r="AP14" i="4"/>
  <c r="AP16" i="4" s="1"/>
  <c r="AV39" i="10"/>
  <c r="AU41" i="10"/>
  <c r="AU43" i="10" s="1"/>
  <c r="AB39" i="9"/>
  <c r="AA41" i="9"/>
  <c r="AA43" i="9" s="1"/>
  <c r="AB12" i="9"/>
  <c r="AA14" i="9"/>
  <c r="AA16" i="9" s="1"/>
  <c r="AH48" i="8"/>
  <c r="AG50" i="8"/>
  <c r="AG52" i="8" s="1"/>
  <c r="AF58" i="8"/>
  <c r="AF60" i="8" s="1"/>
  <c r="AG56" i="8"/>
  <c r="AP38" i="7"/>
  <c r="AO40" i="7"/>
  <c r="AO42" i="7" s="1"/>
  <c r="AP12" i="6"/>
  <c r="AO14" i="6"/>
  <c r="AO16" i="6" s="1"/>
  <c r="AK10" i="5"/>
  <c r="AJ12" i="5"/>
  <c r="AJ14" i="5" s="1"/>
  <c r="AL43" i="4"/>
  <c r="AJ6" i="36"/>
  <c r="AN39" i="4"/>
  <c r="AM41" i="4"/>
  <c r="AN39" i="3"/>
  <c r="AM41" i="3"/>
  <c r="AM43" i="3" s="1"/>
  <c r="AG29" i="2"/>
  <c r="AF31" i="2"/>
  <c r="AF33" i="2" s="1"/>
  <c r="AC56" i="31" l="1"/>
  <c r="AB58" i="31"/>
  <c r="AB60" i="31" s="1"/>
  <c r="AC56" i="30"/>
  <c r="AB58" i="30"/>
  <c r="AB60" i="30" s="1"/>
  <c r="AG33" i="32"/>
  <c r="AE34" i="36"/>
  <c r="AH31" i="32"/>
  <c r="AI29" i="32"/>
  <c r="AC31" i="31"/>
  <c r="AC33" i="31" s="1"/>
  <c r="AD29" i="31"/>
  <c r="Y20" i="12"/>
  <c r="Y22" i="12" s="1"/>
  <c r="Z18" i="12"/>
  <c r="AL12" i="10"/>
  <c r="AK14" i="10"/>
  <c r="AK16" i="10" s="1"/>
  <c r="AA26" i="12"/>
  <c r="Z28" i="12"/>
  <c r="Z30" i="12" s="1"/>
  <c r="AR12" i="4"/>
  <c r="AQ14" i="4"/>
  <c r="AQ16" i="4" s="1"/>
  <c r="AW39" i="10"/>
  <c r="AV41" i="10"/>
  <c r="AV43" i="10" s="1"/>
  <c r="AC39" i="9"/>
  <c r="AB41" i="9"/>
  <c r="AB43" i="9" s="1"/>
  <c r="AB14" i="9"/>
  <c r="AB16" i="9" s="1"/>
  <c r="AC12" i="9"/>
  <c r="AH56" i="8"/>
  <c r="AG58" i="8"/>
  <c r="AG60" i="8" s="1"/>
  <c r="AI48" i="8"/>
  <c r="AH50" i="8"/>
  <c r="AH52" i="8" s="1"/>
  <c r="AQ38" i="7"/>
  <c r="AP40" i="7"/>
  <c r="AP42" i="7" s="1"/>
  <c r="AQ12" i="6"/>
  <c r="AP14" i="6"/>
  <c r="AP16" i="6" s="1"/>
  <c r="AL10" i="5"/>
  <c r="AK12" i="5"/>
  <c r="AK14" i="5" s="1"/>
  <c r="AO39" i="4"/>
  <c r="AN41" i="4"/>
  <c r="AM43" i="4"/>
  <c r="AK6" i="36"/>
  <c r="AO39" i="3"/>
  <c r="AN41" i="3"/>
  <c r="AN43" i="3" s="1"/>
  <c r="AH29" i="2"/>
  <c r="AG31" i="2"/>
  <c r="AG33" i="2" s="1"/>
  <c r="AD56" i="30" l="1"/>
  <c r="AC58" i="30"/>
  <c r="AC60" i="30" s="1"/>
  <c r="AC58" i="31"/>
  <c r="AC60" i="31" s="1"/>
  <c r="AD56" i="31"/>
  <c r="AJ29" i="32"/>
  <c r="AI31" i="32"/>
  <c r="AF34" i="36"/>
  <c r="AH33" i="32"/>
  <c r="AE29" i="31"/>
  <c r="AD31" i="31"/>
  <c r="AD33" i="31" s="1"/>
  <c r="Z20" i="12"/>
  <c r="Z22" i="12" s="1"/>
  <c r="AA18" i="12"/>
  <c r="AS12" i="4"/>
  <c r="AR14" i="4"/>
  <c r="AR16" i="4" s="1"/>
  <c r="AB26" i="12"/>
  <c r="AA28" i="12"/>
  <c r="AA30" i="12" s="1"/>
  <c r="AM12" i="10"/>
  <c r="AL14" i="10"/>
  <c r="AL16" i="10" s="1"/>
  <c r="AX39" i="10"/>
  <c r="AW41" i="10"/>
  <c r="AW43" i="10" s="1"/>
  <c r="AD12" i="9"/>
  <c r="AC14" i="9"/>
  <c r="AC16" i="9" s="1"/>
  <c r="AD39" i="9"/>
  <c r="AC41" i="9"/>
  <c r="AC43" i="9" s="1"/>
  <c r="AJ48" i="8"/>
  <c r="AI50" i="8"/>
  <c r="AI52" i="8" s="1"/>
  <c r="AH58" i="8"/>
  <c r="AH60" i="8" s="1"/>
  <c r="AI56" i="8"/>
  <c r="AR38" i="7"/>
  <c r="AQ40" i="7"/>
  <c r="AQ42" i="7" s="1"/>
  <c r="AR12" i="6"/>
  <c r="AQ14" i="6"/>
  <c r="AQ16" i="6" s="1"/>
  <c r="AM10" i="5"/>
  <c r="AL12" i="5"/>
  <c r="AL14" i="5" s="1"/>
  <c r="AN43" i="4"/>
  <c r="AL6" i="36"/>
  <c r="AP39" i="4"/>
  <c r="AO41" i="4"/>
  <c r="AP39" i="3"/>
  <c r="AO41" i="3"/>
  <c r="AO43" i="3" s="1"/>
  <c r="AI29" i="2"/>
  <c r="AH31" i="2"/>
  <c r="AH33" i="2" s="1"/>
  <c r="AE56" i="31" l="1"/>
  <c r="AD58" i="31"/>
  <c r="AD60" i="31" s="1"/>
  <c r="AE56" i="30"/>
  <c r="AD58" i="30"/>
  <c r="AD60" i="30" s="1"/>
  <c r="AI33" i="32"/>
  <c r="AG34" i="36"/>
  <c r="AJ31" i="32"/>
  <c r="AK29" i="32"/>
  <c r="AE31" i="31"/>
  <c r="AE33" i="31" s="1"/>
  <c r="AF29" i="31"/>
  <c r="AN12" i="10"/>
  <c r="AM14" i="10"/>
  <c r="AM16" i="10" s="1"/>
  <c r="AC26" i="12"/>
  <c r="AB28" i="12"/>
  <c r="AB30" i="12" s="1"/>
  <c r="AB18" i="12"/>
  <c r="AA20" i="12"/>
  <c r="AA22" i="12" s="1"/>
  <c r="AT12" i="4"/>
  <c r="AS14" i="4"/>
  <c r="AS16" i="4" s="1"/>
  <c r="AY39" i="10"/>
  <c r="AX41" i="10"/>
  <c r="AX43" i="10" s="1"/>
  <c r="AE12" i="9"/>
  <c r="AD14" i="9"/>
  <c r="AD16" i="9" s="1"/>
  <c r="AE39" i="9"/>
  <c r="AD41" i="9"/>
  <c r="AD43" i="9" s="1"/>
  <c r="AJ56" i="8"/>
  <c r="AI58" i="8"/>
  <c r="AI60" i="8" s="1"/>
  <c r="AK48" i="8"/>
  <c r="AJ50" i="8"/>
  <c r="AJ52" i="8" s="1"/>
  <c r="AS38" i="7"/>
  <c r="AR40" i="7"/>
  <c r="AR42" i="7" s="1"/>
  <c r="AS12" i="6"/>
  <c r="AR14" i="6"/>
  <c r="AR16" i="6" s="1"/>
  <c r="AN10" i="5"/>
  <c r="AM12" i="5"/>
  <c r="AM14" i="5" s="1"/>
  <c r="AQ39" i="4"/>
  <c r="AP41" i="4"/>
  <c r="AO43" i="4"/>
  <c r="AM6" i="36"/>
  <c r="AQ39" i="3"/>
  <c r="AP41" i="3"/>
  <c r="AP43" i="3" s="1"/>
  <c r="AJ29" i="2"/>
  <c r="AI31" i="2"/>
  <c r="AI33" i="2" s="1"/>
  <c r="AF56" i="30" l="1"/>
  <c r="AE58" i="30"/>
  <c r="AE60" i="30" s="1"/>
  <c r="AE58" i="31"/>
  <c r="AE60" i="31" s="1"/>
  <c r="AF56" i="31"/>
  <c r="AL29" i="32"/>
  <c r="AK31" i="32"/>
  <c r="AJ33" i="32"/>
  <c r="AH34" i="36"/>
  <c r="AG29" i="31"/>
  <c r="AF31" i="31"/>
  <c r="AF33" i="31" s="1"/>
  <c r="AO12" i="10"/>
  <c r="AN14" i="10"/>
  <c r="AN16" i="10" s="1"/>
  <c r="AT14" i="4"/>
  <c r="AT16" i="4" s="1"/>
  <c r="AU12" i="4"/>
  <c r="AC18" i="12"/>
  <c r="AB20" i="12"/>
  <c r="AB22" i="12" s="1"/>
  <c r="AC28" i="12"/>
  <c r="AC30" i="12" s="1"/>
  <c r="AD26" i="12"/>
  <c r="AZ39" i="10"/>
  <c r="AY41" i="10"/>
  <c r="AY43" i="10" s="1"/>
  <c r="AF12" i="9"/>
  <c r="AE14" i="9"/>
  <c r="AE16" i="9" s="1"/>
  <c r="AF39" i="9"/>
  <c r="AE41" i="9"/>
  <c r="AE43" i="9" s="1"/>
  <c r="AL48" i="8"/>
  <c r="AK50" i="8"/>
  <c r="AK52" i="8" s="1"/>
  <c r="AK56" i="8"/>
  <c r="AJ58" i="8"/>
  <c r="AJ60" i="8" s="1"/>
  <c r="AT38" i="7"/>
  <c r="AS40" i="7"/>
  <c r="AS42" i="7" s="1"/>
  <c r="AT12" i="6"/>
  <c r="AS14" i="6"/>
  <c r="AS16" i="6" s="1"/>
  <c r="AO10" i="5"/>
  <c r="AN12" i="5"/>
  <c r="AN14" i="5" s="1"/>
  <c r="AR39" i="4"/>
  <c r="AQ41" i="4"/>
  <c r="AP43" i="4"/>
  <c r="AN6" i="36"/>
  <c r="AR39" i="3"/>
  <c r="AQ41" i="3"/>
  <c r="AQ43" i="3" s="1"/>
  <c r="AK29" i="2"/>
  <c r="AJ31" i="2"/>
  <c r="AJ33" i="2" s="1"/>
  <c r="AG56" i="31" l="1"/>
  <c r="AF58" i="31"/>
  <c r="AF60" i="31" s="1"/>
  <c r="AG56" i="30"/>
  <c r="AF58" i="30"/>
  <c r="AF60" i="30" s="1"/>
  <c r="AI34" i="36"/>
  <c r="AK33" i="32"/>
  <c r="AM29" i="32"/>
  <c r="AL31" i="32"/>
  <c r="AG31" i="31"/>
  <c r="AG33" i="31" s="1"/>
  <c r="AH29" i="31"/>
  <c r="AC20" i="12"/>
  <c r="AC22" i="12" s="1"/>
  <c r="AD18" i="12"/>
  <c r="AV12" i="4"/>
  <c r="AU14" i="4"/>
  <c r="AU16" i="4" s="1"/>
  <c r="AD28" i="12"/>
  <c r="AD30" i="12" s="1"/>
  <c r="AE26" i="12"/>
  <c r="AP12" i="10"/>
  <c r="AO14" i="10"/>
  <c r="AO16" i="10" s="1"/>
  <c r="BA39" i="10"/>
  <c r="AZ41" i="10"/>
  <c r="AZ43" i="10" s="1"/>
  <c r="AG39" i="9"/>
  <c r="AF41" i="9"/>
  <c r="AF43" i="9" s="1"/>
  <c r="AF14" i="9"/>
  <c r="AF16" i="9" s="1"/>
  <c r="AG12" i="9"/>
  <c r="AL56" i="8"/>
  <c r="AK58" i="8"/>
  <c r="AK60" i="8" s="1"/>
  <c r="AM48" i="8"/>
  <c r="AL50" i="8"/>
  <c r="AL52" i="8" s="1"/>
  <c r="AU38" i="7"/>
  <c r="AT40" i="7"/>
  <c r="AT42" i="7" s="1"/>
  <c r="AU12" i="6"/>
  <c r="AT14" i="6"/>
  <c r="AT16" i="6" s="1"/>
  <c r="AP10" i="5"/>
  <c r="AO12" i="5"/>
  <c r="AO14" i="5" s="1"/>
  <c r="AQ43" i="4"/>
  <c r="AO6" i="36"/>
  <c r="AS39" i="4"/>
  <c r="AR41" i="4"/>
  <c r="AS39" i="3"/>
  <c r="AR41" i="3"/>
  <c r="AR43" i="3" s="1"/>
  <c r="AL29" i="2"/>
  <c r="AK31" i="2"/>
  <c r="AK33" i="2" s="1"/>
  <c r="AH56" i="30" l="1"/>
  <c r="AG58" i="30"/>
  <c r="AG60" i="30" s="1"/>
  <c r="AG58" i="31"/>
  <c r="AG60" i="31" s="1"/>
  <c r="AH56" i="31"/>
  <c r="AM31" i="32"/>
  <c r="AN29" i="32"/>
  <c r="AL33" i="32"/>
  <c r="AJ34" i="36"/>
  <c r="AI29" i="31"/>
  <c r="AH31" i="31"/>
  <c r="AH33" i="31" s="1"/>
  <c r="AF26" i="12"/>
  <c r="AE28" i="12"/>
  <c r="AE30" i="12" s="1"/>
  <c r="AW12" i="4"/>
  <c r="AV14" i="4"/>
  <c r="AV16" i="4" s="1"/>
  <c r="AD20" i="12"/>
  <c r="AD22" i="12" s="1"/>
  <c r="AE18" i="12"/>
  <c r="AQ12" i="10"/>
  <c r="AP14" i="10"/>
  <c r="AP16" i="10" s="1"/>
  <c r="BB39" i="10"/>
  <c r="BA41" i="10"/>
  <c r="BA43" i="10" s="1"/>
  <c r="AH12" i="9"/>
  <c r="AG14" i="9"/>
  <c r="AG16" i="9" s="1"/>
  <c r="AH39" i="9"/>
  <c r="AG41" i="9"/>
  <c r="AG43" i="9" s="1"/>
  <c r="AN48" i="8"/>
  <c r="AM50" i="8"/>
  <c r="AM52" i="8" s="1"/>
  <c r="AM56" i="8"/>
  <c r="AL58" i="8"/>
  <c r="AL60" i="8" s="1"/>
  <c r="AV38" i="7"/>
  <c r="AU40" i="7"/>
  <c r="AU42" i="7" s="1"/>
  <c r="AV12" i="6"/>
  <c r="AU14" i="6"/>
  <c r="AU16" i="6" s="1"/>
  <c r="AQ10" i="5"/>
  <c r="AP12" i="5"/>
  <c r="AP14" i="5" s="1"/>
  <c r="AR43" i="4"/>
  <c r="AP6" i="36"/>
  <c r="AT39" i="4"/>
  <c r="AS41" i="4"/>
  <c r="AT39" i="3"/>
  <c r="AS41" i="3"/>
  <c r="AS43" i="3" s="1"/>
  <c r="AM29" i="2"/>
  <c r="AL31" i="2"/>
  <c r="AL33" i="2" s="1"/>
  <c r="AH58" i="31" l="1"/>
  <c r="AH60" i="31" s="1"/>
  <c r="AI56" i="31"/>
  <c r="AI56" i="30"/>
  <c r="AH58" i="30"/>
  <c r="AH60" i="30" s="1"/>
  <c r="AO29" i="32"/>
  <c r="AN31" i="32"/>
  <c r="AM33" i="32"/>
  <c r="AK34" i="36"/>
  <c r="AJ29" i="31"/>
  <c r="AI31" i="31"/>
  <c r="AI33" i="31" s="1"/>
  <c r="AE20" i="12"/>
  <c r="AE22" i="12" s="1"/>
  <c r="AF18" i="12"/>
  <c r="AX12" i="4"/>
  <c r="AW14" i="4"/>
  <c r="AW16" i="4" s="1"/>
  <c r="AR12" i="10"/>
  <c r="AQ14" i="10"/>
  <c r="AQ16" i="10" s="1"/>
  <c r="AG26" i="12"/>
  <c r="AF28" i="12"/>
  <c r="AF30" i="12" s="1"/>
  <c r="BC39" i="10"/>
  <c r="BB41" i="10"/>
  <c r="BB43" i="10" s="1"/>
  <c r="AI12" i="9"/>
  <c r="AH14" i="9"/>
  <c r="AH16" i="9" s="1"/>
  <c r="AI39" i="9"/>
  <c r="AH41" i="9"/>
  <c r="AH43" i="9" s="1"/>
  <c r="AN56" i="8"/>
  <c r="AM58" i="8"/>
  <c r="AM60" i="8" s="1"/>
  <c r="AO48" i="8"/>
  <c r="AN50" i="8"/>
  <c r="AN52" i="8" s="1"/>
  <c r="AW38" i="7"/>
  <c r="AV40" i="7"/>
  <c r="AV42" i="7" s="1"/>
  <c r="AW12" i="6"/>
  <c r="AV14" i="6"/>
  <c r="AV16" i="6" s="1"/>
  <c r="AR10" i="5"/>
  <c r="AQ12" i="5"/>
  <c r="AQ14" i="5" s="1"/>
  <c r="AS43" i="4"/>
  <c r="AQ6" i="36"/>
  <c r="AU39" i="4"/>
  <c r="AT41" i="4"/>
  <c r="AU39" i="3"/>
  <c r="AT41" i="3"/>
  <c r="AT43" i="3" s="1"/>
  <c r="AN29" i="2"/>
  <c r="AM31" i="2"/>
  <c r="AM33" i="2" s="1"/>
  <c r="AJ56" i="30" l="1"/>
  <c r="AI58" i="30"/>
  <c r="AI60" i="30" s="1"/>
  <c r="AI58" i="31"/>
  <c r="AI60" i="31" s="1"/>
  <c r="AJ56" i="31"/>
  <c r="AL34" i="36"/>
  <c r="AN33" i="32"/>
  <c r="AP29" i="32"/>
  <c r="AO31" i="32"/>
  <c r="AK29" i="31"/>
  <c r="AJ31" i="31"/>
  <c r="AJ33" i="31" s="1"/>
  <c r="AF20" i="12"/>
  <c r="AF22" i="12" s="1"/>
  <c r="AG18" i="12"/>
  <c r="AX14" i="4"/>
  <c r="AX16" i="4" s="1"/>
  <c r="AY12" i="4"/>
  <c r="AH26" i="12"/>
  <c r="AG28" i="12"/>
  <c r="AG30" i="12" s="1"/>
  <c r="AS12" i="10"/>
  <c r="AR14" i="10"/>
  <c r="AR16" i="10" s="1"/>
  <c r="BD39" i="10"/>
  <c r="BC41" i="10"/>
  <c r="BC43" i="10" s="1"/>
  <c r="AJ12" i="9"/>
  <c r="AI14" i="9"/>
  <c r="AI16" i="9" s="1"/>
  <c r="AJ39" i="9"/>
  <c r="AI41" i="9"/>
  <c r="AI43" i="9" s="1"/>
  <c r="AP48" i="8"/>
  <c r="AO50" i="8"/>
  <c r="AO52" i="8" s="1"/>
  <c r="AN58" i="8"/>
  <c r="AN60" i="8" s="1"/>
  <c r="AO56" i="8"/>
  <c r="AX38" i="7"/>
  <c r="AW40" i="7"/>
  <c r="AW42" i="7" s="1"/>
  <c r="AX12" i="6"/>
  <c r="AW14" i="6"/>
  <c r="AW16" i="6" s="1"/>
  <c r="AS10" i="5"/>
  <c r="AR12" i="5"/>
  <c r="AR14" i="5" s="1"/>
  <c r="AV39" i="4"/>
  <c r="AU41" i="4"/>
  <c r="AT43" i="4"/>
  <c r="AR6" i="36"/>
  <c r="AV39" i="3"/>
  <c r="AU41" i="3"/>
  <c r="AU43" i="3" s="1"/>
  <c r="AO29" i="2"/>
  <c r="AN31" i="2"/>
  <c r="AN33" i="2" s="1"/>
  <c r="AK56" i="31" l="1"/>
  <c r="AJ58" i="31"/>
  <c r="AJ60" i="31" s="1"/>
  <c r="AK56" i="30"/>
  <c r="AJ58" i="30"/>
  <c r="AJ60" i="30" s="1"/>
  <c r="AQ29" i="32"/>
  <c r="AP31" i="32"/>
  <c r="AO33" i="32"/>
  <c r="AM34" i="36"/>
  <c r="AK31" i="31"/>
  <c r="AK33" i="31" s="1"/>
  <c r="AL29" i="31"/>
  <c r="AG20" i="12"/>
  <c r="AG22" i="12" s="1"/>
  <c r="AH18" i="12"/>
  <c r="AH28" i="12"/>
  <c r="AH30" i="12" s="1"/>
  <c r="AI26" i="12"/>
  <c r="AT12" i="10"/>
  <c r="AS14" i="10"/>
  <c r="AS16" i="10" s="1"/>
  <c r="AZ12" i="4"/>
  <c r="AY14" i="4"/>
  <c r="AY16" i="4" s="1"/>
  <c r="BE39" i="10"/>
  <c r="BD41" i="10"/>
  <c r="BD43" i="10" s="1"/>
  <c r="AK39" i="9"/>
  <c r="AJ41" i="9"/>
  <c r="AJ43" i="9" s="1"/>
  <c r="AJ14" i="9"/>
  <c r="AJ16" i="9" s="1"/>
  <c r="AK12" i="9"/>
  <c r="AP56" i="8"/>
  <c r="AO58" i="8"/>
  <c r="AO60" i="8" s="1"/>
  <c r="AQ48" i="8"/>
  <c r="AP50" i="8"/>
  <c r="AP52" i="8" s="1"/>
  <c r="AY38" i="7"/>
  <c r="AX40" i="7"/>
  <c r="AX42" i="7" s="1"/>
  <c r="AY12" i="6"/>
  <c r="AX14" i="6"/>
  <c r="AX16" i="6" s="1"/>
  <c r="AT10" i="5"/>
  <c r="AS12" i="5"/>
  <c r="AS14" i="5" s="1"/>
  <c r="AW39" i="4"/>
  <c r="AV41" i="4"/>
  <c r="AU43" i="4"/>
  <c r="AS6" i="36"/>
  <c r="AW39" i="3"/>
  <c r="AV41" i="3"/>
  <c r="AV43" i="3" s="1"/>
  <c r="AP29" i="2"/>
  <c r="AO31" i="2"/>
  <c r="AO33" i="2" s="1"/>
  <c r="AL56" i="30" l="1"/>
  <c r="AK58" i="30"/>
  <c r="AK60" i="30" s="1"/>
  <c r="AK58" i="31"/>
  <c r="AK60" i="31" s="1"/>
  <c r="AL56" i="31"/>
  <c r="AP33" i="32"/>
  <c r="AN34" i="36"/>
  <c r="AR29" i="32"/>
  <c r="AQ31" i="32"/>
  <c r="AM29" i="31"/>
  <c r="AL31" i="31"/>
  <c r="AL33" i="31" s="1"/>
  <c r="BA12" i="4"/>
  <c r="AZ14" i="4"/>
  <c r="AZ16" i="4" s="1"/>
  <c r="AH20" i="12"/>
  <c r="AH22" i="12" s="1"/>
  <c r="AI18" i="12"/>
  <c r="AU12" i="10"/>
  <c r="AT14" i="10"/>
  <c r="AT16" i="10" s="1"/>
  <c r="AI28" i="12"/>
  <c r="AI30" i="12" s="1"/>
  <c r="AJ26" i="12"/>
  <c r="BF39" i="10"/>
  <c r="BE41" i="10"/>
  <c r="BE43" i="10" s="1"/>
  <c r="AL12" i="9"/>
  <c r="AK14" i="9"/>
  <c r="AK16" i="9" s="1"/>
  <c r="AL39" i="9"/>
  <c r="AK41" i="9"/>
  <c r="AK43" i="9" s="1"/>
  <c r="AR48" i="8"/>
  <c r="AQ50" i="8"/>
  <c r="AQ52" i="8" s="1"/>
  <c r="AP58" i="8"/>
  <c r="AP60" i="8" s="1"/>
  <c r="AQ56" i="8"/>
  <c r="AY40" i="7"/>
  <c r="AY42" i="7" s="1"/>
  <c r="AZ38" i="7"/>
  <c r="AZ12" i="6"/>
  <c r="AY14" i="6"/>
  <c r="AY16" i="6" s="1"/>
  <c r="AU10" i="5"/>
  <c r="AT12" i="5"/>
  <c r="AT14" i="5" s="1"/>
  <c r="AV43" i="4"/>
  <c r="AT6" i="36"/>
  <c r="AX39" i="4"/>
  <c r="AW41" i="4"/>
  <c r="AW41" i="3"/>
  <c r="AW43" i="3" s="1"/>
  <c r="AX39" i="3"/>
  <c r="AQ29" i="2"/>
  <c r="AP31" i="2"/>
  <c r="AP33" i="2" s="1"/>
  <c r="AL58" i="31" l="1"/>
  <c r="AL60" i="31" s="1"/>
  <c r="AM56" i="31"/>
  <c r="AM56" i="30"/>
  <c r="AL58" i="30"/>
  <c r="AL60" i="30" s="1"/>
  <c r="AS29" i="32"/>
  <c r="AR31" i="32"/>
  <c r="AQ33" i="32"/>
  <c r="AO34" i="36"/>
  <c r="AM31" i="31"/>
  <c r="AM33" i="31" s="1"/>
  <c r="AN29" i="31"/>
  <c r="AJ18" i="12"/>
  <c r="AI20" i="12"/>
  <c r="AI22" i="12" s="1"/>
  <c r="AV12" i="10"/>
  <c r="AU14" i="10"/>
  <c r="AU16" i="10" s="1"/>
  <c r="BB12" i="4"/>
  <c r="BA14" i="4"/>
  <c r="BA16" i="4" s="1"/>
  <c r="AJ28" i="12"/>
  <c r="AJ30" i="12" s="1"/>
  <c r="AK26" i="12"/>
  <c r="BG39" i="10"/>
  <c r="BF41" i="10"/>
  <c r="BF43" i="10" s="1"/>
  <c r="AM39" i="9"/>
  <c r="AL41" i="9"/>
  <c r="AL43" i="9" s="1"/>
  <c r="AM12" i="9"/>
  <c r="AL14" i="9"/>
  <c r="AL16" i="9" s="1"/>
  <c r="AR56" i="8"/>
  <c r="AQ58" i="8"/>
  <c r="AQ60" i="8" s="1"/>
  <c r="AS48" i="8"/>
  <c r="AR50" i="8"/>
  <c r="AR52" i="8" s="1"/>
  <c r="BA38" i="7"/>
  <c r="AZ40" i="7"/>
  <c r="AZ42" i="7" s="1"/>
  <c r="BA12" i="6"/>
  <c r="AZ14" i="6"/>
  <c r="AZ16" i="6" s="1"/>
  <c r="AV10" i="5"/>
  <c r="AU12" i="5"/>
  <c r="AU14" i="5" s="1"/>
  <c r="AW43" i="4"/>
  <c r="AU6" i="36"/>
  <c r="AY39" i="4"/>
  <c r="AX41" i="4"/>
  <c r="AY39" i="3"/>
  <c r="AX41" i="3"/>
  <c r="AX43" i="3" s="1"/>
  <c r="AR29" i="2"/>
  <c r="AQ31" i="2"/>
  <c r="AQ33" i="2" s="1"/>
  <c r="AN56" i="30" l="1"/>
  <c r="AM58" i="30"/>
  <c r="AM60" i="30" s="1"/>
  <c r="AM58" i="31"/>
  <c r="AM60" i="31" s="1"/>
  <c r="AN56" i="31"/>
  <c r="AR33" i="32"/>
  <c r="AP34" i="36"/>
  <c r="AT29" i="32"/>
  <c r="AS31" i="32"/>
  <c r="AO29" i="31"/>
  <c r="AN31" i="31"/>
  <c r="AN33" i="31" s="1"/>
  <c r="AK28" i="12"/>
  <c r="AK30" i="12" s="1"/>
  <c r="AL26" i="12"/>
  <c r="BC12" i="4"/>
  <c r="BB14" i="4"/>
  <c r="BB16" i="4" s="1"/>
  <c r="AW12" i="10"/>
  <c r="AV14" i="10"/>
  <c r="AV16" i="10" s="1"/>
  <c r="AJ20" i="12"/>
  <c r="AJ22" i="12" s="1"/>
  <c r="AK18" i="12"/>
  <c r="BH39" i="10"/>
  <c r="BG41" i="10"/>
  <c r="BG43" i="10" s="1"/>
  <c r="AN12" i="9"/>
  <c r="AM14" i="9"/>
  <c r="AM16" i="9" s="1"/>
  <c r="AN39" i="9"/>
  <c r="AM41" i="9"/>
  <c r="AM43" i="9" s="1"/>
  <c r="AT48" i="8"/>
  <c r="AS50" i="8"/>
  <c r="AS52" i="8" s="1"/>
  <c r="AS56" i="8"/>
  <c r="AR58" i="8"/>
  <c r="AR60" i="8" s="1"/>
  <c r="BB38" i="7"/>
  <c r="BA40" i="7"/>
  <c r="BA42" i="7" s="1"/>
  <c r="BB12" i="6"/>
  <c r="BA14" i="6"/>
  <c r="BA16" i="6" s="1"/>
  <c r="AW10" i="5"/>
  <c r="AV12" i="5"/>
  <c r="AV14" i="5" s="1"/>
  <c r="AX43" i="4"/>
  <c r="AV6" i="36"/>
  <c r="AZ39" i="4"/>
  <c r="AY41" i="4"/>
  <c r="AZ39" i="3"/>
  <c r="AY41" i="3"/>
  <c r="AY43" i="3" s="1"/>
  <c r="AS29" i="2"/>
  <c r="AR31" i="2"/>
  <c r="AR33" i="2" s="1"/>
  <c r="AO56" i="31" l="1"/>
  <c r="AN58" i="31"/>
  <c r="AN60" i="31" s="1"/>
  <c r="AO56" i="30"/>
  <c r="AN58" i="30"/>
  <c r="AN60" i="30" s="1"/>
  <c r="AT31" i="32"/>
  <c r="AU29" i="32"/>
  <c r="AS33" i="32"/>
  <c r="AQ34" i="36"/>
  <c r="AP29" i="31"/>
  <c r="AO31" i="31"/>
  <c r="AO33" i="31" s="1"/>
  <c r="AX12" i="10"/>
  <c r="AW14" i="10"/>
  <c r="AW16" i="10" s="1"/>
  <c r="AM26" i="12"/>
  <c r="AL28" i="12"/>
  <c r="AL30" i="12" s="1"/>
  <c r="BD12" i="4"/>
  <c r="BC14" i="4"/>
  <c r="BC16" i="4" s="1"/>
  <c r="AL18" i="12"/>
  <c r="AK20" i="12"/>
  <c r="AK22" i="12" s="1"/>
  <c r="BI39" i="10"/>
  <c r="BH41" i="10"/>
  <c r="BH43" i="10" s="1"/>
  <c r="AO39" i="9"/>
  <c r="AN41" i="9"/>
  <c r="AN43" i="9" s="1"/>
  <c r="AO12" i="9"/>
  <c r="AN14" i="9"/>
  <c r="AN16" i="9" s="1"/>
  <c r="AT56" i="8"/>
  <c r="AS58" i="8"/>
  <c r="AS60" i="8" s="1"/>
  <c r="AU48" i="8"/>
  <c r="AT50" i="8"/>
  <c r="AT52" i="8" s="1"/>
  <c r="BC38" i="7"/>
  <c r="BB40" i="7"/>
  <c r="BB42" i="7" s="1"/>
  <c r="BC12" i="6"/>
  <c r="BB14" i="6"/>
  <c r="BB16" i="6" s="1"/>
  <c r="AX10" i="5"/>
  <c r="AW12" i="5"/>
  <c r="AW14" i="5" s="1"/>
  <c r="AY43" i="4"/>
  <c r="AW6" i="36"/>
  <c r="BA39" i="4"/>
  <c r="AZ41" i="4"/>
  <c r="BA39" i="3"/>
  <c r="AZ41" i="3"/>
  <c r="AZ43" i="3" s="1"/>
  <c r="AT29" i="2"/>
  <c r="AS31" i="2"/>
  <c r="AS33" i="2" s="1"/>
  <c r="AP56" i="30" l="1"/>
  <c r="AO58" i="30"/>
  <c r="AO60" i="30" s="1"/>
  <c r="AO58" i="31"/>
  <c r="AO60" i="31" s="1"/>
  <c r="AP56" i="31"/>
  <c r="AV29" i="32"/>
  <c r="AU31" i="32"/>
  <c r="AT33" i="32"/>
  <c r="AR34" i="36"/>
  <c r="AQ29" i="31"/>
  <c r="AP31" i="31"/>
  <c r="AP33" i="31" s="1"/>
  <c r="AY12" i="10"/>
  <c r="AX14" i="10"/>
  <c r="AX16" i="10" s="1"/>
  <c r="AL20" i="12"/>
  <c r="AL22" i="12" s="1"/>
  <c r="AM18" i="12"/>
  <c r="BE12" i="4"/>
  <c r="BD14" i="4"/>
  <c r="BD16" i="4" s="1"/>
  <c r="AM28" i="12"/>
  <c r="AM30" i="12" s="1"/>
  <c r="AN26" i="12"/>
  <c r="BJ39" i="10"/>
  <c r="BI41" i="10"/>
  <c r="BI43" i="10" s="1"/>
  <c r="AP12" i="9"/>
  <c r="AO14" i="9"/>
  <c r="AO16" i="9" s="1"/>
  <c r="AP39" i="9"/>
  <c r="AO41" i="9"/>
  <c r="AO43" i="9" s="1"/>
  <c r="AV48" i="8"/>
  <c r="AU50" i="8"/>
  <c r="AU52" i="8" s="1"/>
  <c r="AT58" i="8"/>
  <c r="AT60" i="8" s="1"/>
  <c r="AU56" i="8"/>
  <c r="BD38" i="7"/>
  <c r="BC40" i="7"/>
  <c r="BC42" i="7" s="1"/>
  <c r="BD12" i="6"/>
  <c r="BC14" i="6"/>
  <c r="BC16" i="6" s="1"/>
  <c r="AY10" i="5"/>
  <c r="AX12" i="5"/>
  <c r="AX14" i="5" s="1"/>
  <c r="BB39" i="4"/>
  <c r="BA41" i="4"/>
  <c r="AZ43" i="4"/>
  <c r="AX6" i="36"/>
  <c r="BA41" i="3"/>
  <c r="BA43" i="3" s="1"/>
  <c r="BB39" i="3"/>
  <c r="AU29" i="2"/>
  <c r="AT31" i="2"/>
  <c r="AT33" i="2" s="1"/>
  <c r="AQ56" i="31" l="1"/>
  <c r="AP58" i="31"/>
  <c r="AP60" i="31" s="1"/>
  <c r="AQ56" i="30"/>
  <c r="AP58" i="30"/>
  <c r="AP60" i="30" s="1"/>
  <c r="AS34" i="36"/>
  <c r="AU33" i="32"/>
  <c r="AW29" i="32"/>
  <c r="AV31" i="32"/>
  <c r="AR29" i="31"/>
  <c r="AQ31" i="31"/>
  <c r="AQ33" i="31" s="1"/>
  <c r="AZ12" i="10"/>
  <c r="AY14" i="10"/>
  <c r="AY16" i="10" s="1"/>
  <c r="AN18" i="12"/>
  <c r="AM20" i="12"/>
  <c r="AM22" i="12" s="1"/>
  <c r="AN28" i="12"/>
  <c r="AN30" i="12" s="1"/>
  <c r="AO26" i="12"/>
  <c r="BF12" i="4"/>
  <c r="BE14" i="4"/>
  <c r="BE16" i="4" s="1"/>
  <c r="BK39" i="10"/>
  <c r="BJ41" i="10"/>
  <c r="BJ43" i="10" s="1"/>
  <c r="AQ39" i="9"/>
  <c r="AP41" i="9"/>
  <c r="AP43" i="9" s="1"/>
  <c r="AQ12" i="9"/>
  <c r="AP14" i="9"/>
  <c r="AP16" i="9" s="1"/>
  <c r="AV56" i="8"/>
  <c r="AU58" i="8"/>
  <c r="AU60" i="8" s="1"/>
  <c r="AW48" i="8"/>
  <c r="AV50" i="8"/>
  <c r="AV52" i="8" s="1"/>
  <c r="BE38" i="7"/>
  <c r="BD40" i="7"/>
  <c r="BD42" i="7" s="1"/>
  <c r="BE12" i="6"/>
  <c r="BD14" i="6"/>
  <c r="BD16" i="6" s="1"/>
  <c r="AZ10" i="5"/>
  <c r="AY12" i="5"/>
  <c r="AY14" i="5" s="1"/>
  <c r="BA43" i="4"/>
  <c r="AY6" i="36"/>
  <c r="BC39" i="4"/>
  <c r="BB41" i="4"/>
  <c r="BC39" i="3"/>
  <c r="BB41" i="3"/>
  <c r="BB43" i="3" s="1"/>
  <c r="AV29" i="2"/>
  <c r="AU31" i="2"/>
  <c r="AU33" i="2" s="1"/>
  <c r="AR56" i="30" l="1"/>
  <c r="AQ58" i="30"/>
  <c r="AQ60" i="30" s="1"/>
  <c r="AQ58" i="31"/>
  <c r="AQ60" i="31" s="1"/>
  <c r="AR56" i="31"/>
  <c r="AX29" i="32"/>
  <c r="AW31" i="32"/>
  <c r="AV33" i="32"/>
  <c r="AT34" i="36"/>
  <c r="AS29" i="31"/>
  <c r="AR31" i="31"/>
  <c r="AR33" i="31" s="1"/>
  <c r="AO18" i="12"/>
  <c r="AN20" i="12"/>
  <c r="AN22" i="12" s="1"/>
  <c r="BA12" i="10"/>
  <c r="AZ14" i="10"/>
  <c r="AZ16" i="10" s="1"/>
  <c r="AP26" i="12"/>
  <c r="AO28" i="12"/>
  <c r="AO30" i="12" s="1"/>
  <c r="BF14" i="4"/>
  <c r="BF16" i="4" s="1"/>
  <c r="BG12" i="4"/>
  <c r="BL39" i="10"/>
  <c r="BK41" i="10"/>
  <c r="BK43" i="10" s="1"/>
  <c r="AR39" i="9"/>
  <c r="AQ41" i="9"/>
  <c r="AQ43" i="9" s="1"/>
  <c r="AR12" i="9"/>
  <c r="AQ14" i="9"/>
  <c r="AQ16" i="9" s="1"/>
  <c r="AW50" i="8"/>
  <c r="AW52" i="8" s="1"/>
  <c r="AX48" i="8"/>
  <c r="AW56" i="8"/>
  <c r="AV58" i="8"/>
  <c r="AV60" i="8" s="1"/>
  <c r="BF38" i="7"/>
  <c r="BE40" i="7"/>
  <c r="BE42" i="7" s="1"/>
  <c r="BF12" i="6"/>
  <c r="BE14" i="6"/>
  <c r="BE16" i="6" s="1"/>
  <c r="BA10" i="5"/>
  <c r="AZ12" i="5"/>
  <c r="AZ14" i="5" s="1"/>
  <c r="BB43" i="4"/>
  <c r="AZ6" i="36"/>
  <c r="BD39" i="4"/>
  <c r="BC41" i="4"/>
  <c r="BD39" i="3"/>
  <c r="BC41" i="3"/>
  <c r="BC43" i="3" s="1"/>
  <c r="AW29" i="2"/>
  <c r="AV31" i="2"/>
  <c r="AV33" i="2" s="1"/>
  <c r="AS56" i="31" l="1"/>
  <c r="AR58" i="31"/>
  <c r="AR60" i="31" s="1"/>
  <c r="AS56" i="30"/>
  <c r="AR58" i="30"/>
  <c r="AR60" i="30" s="1"/>
  <c r="AW33" i="32"/>
  <c r="AU34" i="36"/>
  <c r="AX31" i="32"/>
  <c r="AY29" i="32"/>
  <c r="AS31" i="31"/>
  <c r="AS33" i="31" s="1"/>
  <c r="AT29" i="31"/>
  <c r="BB12" i="10"/>
  <c r="BA14" i="10"/>
  <c r="BA16" i="10" s="1"/>
  <c r="BH12" i="4"/>
  <c r="BG14" i="4"/>
  <c r="BG16" i="4" s="1"/>
  <c r="AP28" i="12"/>
  <c r="AP30" i="12" s="1"/>
  <c r="AQ26" i="12"/>
  <c r="AP18" i="12"/>
  <c r="AO20" i="12"/>
  <c r="AO22" i="12" s="1"/>
  <c r="BM39" i="10"/>
  <c r="BL41" i="10"/>
  <c r="BL43" i="10" s="1"/>
  <c r="AS12" i="9"/>
  <c r="AR14" i="9"/>
  <c r="AR16" i="9" s="1"/>
  <c r="AS39" i="9"/>
  <c r="AR41" i="9"/>
  <c r="AR43" i="9" s="1"/>
  <c r="AX56" i="8"/>
  <c r="AW58" i="8"/>
  <c r="AW60" i="8" s="1"/>
  <c r="AY48" i="8"/>
  <c r="AX50" i="8"/>
  <c r="AX52" i="8" s="1"/>
  <c r="BG38" i="7"/>
  <c r="BF40" i="7"/>
  <c r="BF42" i="7" s="1"/>
  <c r="BG12" i="6"/>
  <c r="BF14" i="6"/>
  <c r="BF16" i="6" s="1"/>
  <c r="BB10" i="5"/>
  <c r="BA12" i="5"/>
  <c r="BA14" i="5" s="1"/>
  <c r="BC43" i="4"/>
  <c r="BA6" i="36"/>
  <c r="BE39" i="4"/>
  <c r="BD41" i="4"/>
  <c r="BE39" i="3"/>
  <c r="BD41" i="3"/>
  <c r="BD43" i="3" s="1"/>
  <c r="AX29" i="2"/>
  <c r="AW31" i="2"/>
  <c r="AW33" i="2" s="1"/>
  <c r="AT56" i="30" l="1"/>
  <c r="AS58" i="30"/>
  <c r="AS60" i="30" s="1"/>
  <c r="AS58" i="31"/>
  <c r="AS60" i="31" s="1"/>
  <c r="AT56" i="31"/>
  <c r="AV34" i="36"/>
  <c r="AX33" i="32"/>
  <c r="AZ29" i="32"/>
  <c r="AY31" i="32"/>
  <c r="AU29" i="31"/>
  <c r="AT31" i="31"/>
  <c r="AT33" i="31" s="1"/>
  <c r="AR26" i="12"/>
  <c r="AQ28" i="12"/>
  <c r="AQ30" i="12" s="1"/>
  <c r="BC12" i="10"/>
  <c r="BB14" i="10"/>
  <c r="BB16" i="10" s="1"/>
  <c r="AP20" i="12"/>
  <c r="AP22" i="12" s="1"/>
  <c r="AQ18" i="12"/>
  <c r="BI12" i="4"/>
  <c r="BH14" i="4"/>
  <c r="BH16" i="4" s="1"/>
  <c r="BN39" i="10"/>
  <c r="BM41" i="10"/>
  <c r="BM43" i="10" s="1"/>
  <c r="AS14" i="9"/>
  <c r="AS16" i="9" s="1"/>
  <c r="AT12" i="9"/>
  <c r="AT39" i="9"/>
  <c r="AS41" i="9"/>
  <c r="AS43" i="9" s="1"/>
  <c r="AZ48" i="8"/>
  <c r="AY50" i="8"/>
  <c r="AY52" i="8" s="1"/>
  <c r="AX58" i="8"/>
  <c r="AX60" i="8" s="1"/>
  <c r="AY56" i="8"/>
  <c r="BH38" i="7"/>
  <c r="BG40" i="7"/>
  <c r="BG42" i="7" s="1"/>
  <c r="BH12" i="6"/>
  <c r="BG14" i="6"/>
  <c r="BG16" i="6" s="1"/>
  <c r="BC10" i="5"/>
  <c r="BB12" i="5"/>
  <c r="BB14" i="5" s="1"/>
  <c r="BD43" i="4"/>
  <c r="BB6" i="36"/>
  <c r="BF39" i="4"/>
  <c r="BE41" i="4"/>
  <c r="BF39" i="3"/>
  <c r="BE41" i="3"/>
  <c r="BE43" i="3" s="1"/>
  <c r="AY29" i="2"/>
  <c r="AX31" i="2"/>
  <c r="AX33" i="2" s="1"/>
  <c r="AU56" i="31" l="1"/>
  <c r="AT58" i="31"/>
  <c r="AT60" i="31" s="1"/>
  <c r="AU56" i="30"/>
  <c r="AT58" i="30"/>
  <c r="AT60" i="30" s="1"/>
  <c r="AZ31" i="32"/>
  <c r="BA29" i="32"/>
  <c r="AY33" i="32"/>
  <c r="AW34" i="36"/>
  <c r="AU31" i="31"/>
  <c r="AU33" i="31" s="1"/>
  <c r="AV29" i="31"/>
  <c r="AQ20" i="12"/>
  <c r="AQ22" i="12" s="1"/>
  <c r="AR18" i="12"/>
  <c r="BD12" i="10"/>
  <c r="BC14" i="10"/>
  <c r="BC16" i="10" s="1"/>
  <c r="BJ12" i="4"/>
  <c r="BI14" i="4"/>
  <c r="BI16" i="4" s="1"/>
  <c r="AS26" i="12"/>
  <c r="AR28" i="12"/>
  <c r="AR30" i="12" s="1"/>
  <c r="BO39" i="10"/>
  <c r="BN41" i="10"/>
  <c r="BN43" i="10" s="1"/>
  <c r="AU12" i="9"/>
  <c r="AT14" i="9"/>
  <c r="AT16" i="9" s="1"/>
  <c r="AU39" i="9"/>
  <c r="AT41" i="9"/>
  <c r="AT43" i="9" s="1"/>
  <c r="AZ56" i="8"/>
  <c r="AY58" i="8"/>
  <c r="AY60" i="8" s="1"/>
  <c r="BA48" i="8"/>
  <c r="AZ50" i="8"/>
  <c r="AZ52" i="8" s="1"/>
  <c r="BI38" i="7"/>
  <c r="BH40" i="7"/>
  <c r="BH42" i="7" s="1"/>
  <c r="BI12" i="6"/>
  <c r="BH14" i="6"/>
  <c r="BH16" i="6" s="1"/>
  <c r="BD10" i="5"/>
  <c r="BC12" i="5"/>
  <c r="BC14" i="5" s="1"/>
  <c r="BE43" i="4"/>
  <c r="BC6" i="36"/>
  <c r="BG39" i="4"/>
  <c r="BF41" i="4"/>
  <c r="BG39" i="3"/>
  <c r="BF41" i="3"/>
  <c r="BF43" i="3" s="1"/>
  <c r="AZ29" i="2"/>
  <c r="AY31" i="2"/>
  <c r="AY33" i="2" s="1"/>
  <c r="AV56" i="30" l="1"/>
  <c r="AU58" i="30"/>
  <c r="AU60" i="30" s="1"/>
  <c r="AU58" i="31"/>
  <c r="AU60" i="31" s="1"/>
  <c r="AV56" i="31"/>
  <c r="BB29" i="32"/>
  <c r="BA31" i="32"/>
  <c r="AZ33" i="32"/>
  <c r="AX34" i="36"/>
  <c r="AW29" i="31"/>
  <c r="AV31" i="31"/>
  <c r="AV33" i="31" s="1"/>
  <c r="AS28" i="12"/>
  <c r="AS30" i="12" s="1"/>
  <c r="AT26" i="12"/>
  <c r="BK12" i="4"/>
  <c r="BJ14" i="4"/>
  <c r="BJ16" i="4" s="1"/>
  <c r="BE12" i="10"/>
  <c r="BD14" i="10"/>
  <c r="BD16" i="10" s="1"/>
  <c r="AS18" i="12"/>
  <c r="AR20" i="12"/>
  <c r="AR22" i="12" s="1"/>
  <c r="BP39" i="10"/>
  <c r="BO41" i="10"/>
  <c r="BO43" i="10" s="1"/>
  <c r="AV39" i="9"/>
  <c r="AU41" i="9"/>
  <c r="AU43" i="9" s="1"/>
  <c r="AV12" i="9"/>
  <c r="AU14" i="9"/>
  <c r="AU16" i="9" s="1"/>
  <c r="BB48" i="8"/>
  <c r="BA50" i="8"/>
  <c r="BA52" i="8" s="1"/>
  <c r="BA56" i="8"/>
  <c r="AZ58" i="8"/>
  <c r="AZ60" i="8" s="1"/>
  <c r="BJ38" i="7"/>
  <c r="BI40" i="7"/>
  <c r="BI42" i="7" s="1"/>
  <c r="BJ12" i="6"/>
  <c r="BI14" i="6"/>
  <c r="BI16" i="6" s="1"/>
  <c r="BE10" i="5"/>
  <c r="BD12" i="5"/>
  <c r="BD14" i="5" s="1"/>
  <c r="BF43" i="4"/>
  <c r="BD6" i="36"/>
  <c r="BH39" i="4"/>
  <c r="BG41" i="4"/>
  <c r="BH39" i="3"/>
  <c r="BG41" i="3"/>
  <c r="BG43" i="3" s="1"/>
  <c r="BA29" i="2"/>
  <c r="AZ31" i="2"/>
  <c r="AZ33" i="2" s="1"/>
  <c r="AW56" i="31" l="1"/>
  <c r="AV58" i="31"/>
  <c r="AV60" i="31" s="1"/>
  <c r="AW56" i="30"/>
  <c r="AV58" i="30"/>
  <c r="AV60" i="30" s="1"/>
  <c r="AY34" i="36"/>
  <c r="BA33" i="32"/>
  <c r="BC29" i="32"/>
  <c r="BB31" i="32"/>
  <c r="AX29" i="31"/>
  <c r="AW31" i="31"/>
  <c r="AW33" i="31" s="1"/>
  <c r="AS20" i="12"/>
  <c r="AS22" i="12" s="1"/>
  <c r="AT18" i="12"/>
  <c r="BF12" i="10"/>
  <c r="BE14" i="10"/>
  <c r="BE16" i="10" s="1"/>
  <c r="AU26" i="12"/>
  <c r="AT28" i="12"/>
  <c r="AT30" i="12" s="1"/>
  <c r="BK14" i="4"/>
  <c r="BK16" i="4" s="1"/>
  <c r="BL12" i="4"/>
  <c r="BQ39" i="10"/>
  <c r="BP41" i="10"/>
  <c r="BP43" i="10" s="1"/>
  <c r="AW39" i="9"/>
  <c r="AV41" i="9"/>
  <c r="AV43" i="9" s="1"/>
  <c r="AW12" i="9"/>
  <c r="AV14" i="9"/>
  <c r="AV16" i="9" s="1"/>
  <c r="BB56" i="8"/>
  <c r="BA58" i="8"/>
  <c r="BA60" i="8" s="1"/>
  <c r="BC48" i="8"/>
  <c r="BB50" i="8"/>
  <c r="BB52" i="8" s="1"/>
  <c r="BK38" i="7"/>
  <c r="BJ40" i="7"/>
  <c r="BJ42" i="7" s="1"/>
  <c r="BK12" i="6"/>
  <c r="BJ14" i="6"/>
  <c r="BJ16" i="6" s="1"/>
  <c r="BF10" i="5"/>
  <c r="BE12" i="5"/>
  <c r="BE14" i="5" s="1"/>
  <c r="BG43" i="4"/>
  <c r="BE6" i="36"/>
  <c r="BI39" i="4"/>
  <c r="BH41" i="4"/>
  <c r="BI39" i="3"/>
  <c r="BH41" i="3"/>
  <c r="BH43" i="3" s="1"/>
  <c r="BB29" i="2"/>
  <c r="BA31" i="2"/>
  <c r="BA33" i="2" s="1"/>
  <c r="AX56" i="30" l="1"/>
  <c r="AW58" i="30"/>
  <c r="AW60" i="30" s="1"/>
  <c r="AW58" i="31"/>
  <c r="AW60" i="31" s="1"/>
  <c r="AX56" i="31"/>
  <c r="AZ34" i="36"/>
  <c r="BB33" i="32"/>
  <c r="BD29" i="32"/>
  <c r="BC31" i="32"/>
  <c r="AY29" i="31"/>
  <c r="AX31" i="31"/>
  <c r="AX33" i="31" s="1"/>
  <c r="AU18" i="12"/>
  <c r="AT20" i="12"/>
  <c r="AT22" i="12" s="1"/>
  <c r="BL14" i="4"/>
  <c r="BL16" i="4" s="1"/>
  <c r="BM12" i="4"/>
  <c r="AV26" i="12"/>
  <c r="AU28" i="12"/>
  <c r="AU30" i="12" s="1"/>
  <c r="BG12" i="10"/>
  <c r="BF14" i="10"/>
  <c r="BF16" i="10" s="1"/>
  <c r="BR39" i="10"/>
  <c r="BQ41" i="10"/>
  <c r="BQ43" i="10" s="1"/>
  <c r="AX39" i="9"/>
  <c r="AW41" i="9"/>
  <c r="AW43" i="9" s="1"/>
  <c r="AW14" i="9"/>
  <c r="AW16" i="9" s="1"/>
  <c r="AX12" i="9"/>
  <c r="BD48" i="8"/>
  <c r="BC50" i="8"/>
  <c r="BC52" i="8" s="1"/>
  <c r="BC56" i="8"/>
  <c r="BB58" i="8"/>
  <c r="BB60" i="8" s="1"/>
  <c r="BL38" i="7"/>
  <c r="BK40" i="7"/>
  <c r="BK42" i="7" s="1"/>
  <c r="BL12" i="6"/>
  <c r="BK14" i="6"/>
  <c r="BK16" i="6" s="1"/>
  <c r="BG10" i="5"/>
  <c r="BF12" i="5"/>
  <c r="BF14" i="5" s="1"/>
  <c r="BJ39" i="4"/>
  <c r="BI41" i="4"/>
  <c r="BH43" i="4"/>
  <c r="BF6" i="36"/>
  <c r="BJ39" i="3"/>
  <c r="BI41" i="3"/>
  <c r="BI43" i="3" s="1"/>
  <c r="BC29" i="2"/>
  <c r="BB31" i="2"/>
  <c r="BB33" i="2" s="1"/>
  <c r="AY56" i="31" l="1"/>
  <c r="AX58" i="31"/>
  <c r="AX60" i="31" s="1"/>
  <c r="AY56" i="30"/>
  <c r="AX58" i="30"/>
  <c r="AX60" i="30" s="1"/>
  <c r="BC33" i="32"/>
  <c r="BA34" i="36"/>
  <c r="BD31" i="32"/>
  <c r="BE29" i="32"/>
  <c r="AZ29" i="31"/>
  <c r="AY31" i="31"/>
  <c r="AY33" i="31" s="1"/>
  <c r="AW26" i="12"/>
  <c r="AV28" i="12"/>
  <c r="AV30" i="12" s="1"/>
  <c r="AV18" i="12"/>
  <c r="AU20" i="12"/>
  <c r="AU22" i="12" s="1"/>
  <c r="BN12" i="4"/>
  <c r="BM14" i="4"/>
  <c r="BM16" i="4" s="1"/>
  <c r="BH12" i="10"/>
  <c r="BG14" i="10"/>
  <c r="BG16" i="10" s="1"/>
  <c r="BS39" i="10"/>
  <c r="BR41" i="10"/>
  <c r="BR43" i="10" s="1"/>
  <c r="AX14" i="9"/>
  <c r="AX16" i="9" s="1"/>
  <c r="AY12" i="9"/>
  <c r="AY39" i="9"/>
  <c r="AX41" i="9"/>
  <c r="AX43" i="9" s="1"/>
  <c r="BD56" i="8"/>
  <c r="BC58" i="8"/>
  <c r="BC60" i="8" s="1"/>
  <c r="BE48" i="8"/>
  <c r="BD50" i="8"/>
  <c r="BD52" i="8" s="1"/>
  <c r="BM38" i="7"/>
  <c r="BL40" i="7"/>
  <c r="BL42" i="7" s="1"/>
  <c r="BM12" i="6"/>
  <c r="BL14" i="6"/>
  <c r="BL16" i="6" s="1"/>
  <c r="BH10" i="5"/>
  <c r="BG12" i="5"/>
  <c r="BG14" i="5" s="1"/>
  <c r="BI43" i="4"/>
  <c r="BG6" i="36"/>
  <c r="BK39" i="4"/>
  <c r="BJ41" i="4"/>
  <c r="BK39" i="3"/>
  <c r="BJ41" i="3"/>
  <c r="BJ43" i="3" s="1"/>
  <c r="BD29" i="2"/>
  <c r="BC31" i="2"/>
  <c r="BC33" i="2" s="1"/>
  <c r="AZ56" i="30" l="1"/>
  <c r="AY58" i="30"/>
  <c r="AY60" i="30" s="1"/>
  <c r="AY58" i="31"/>
  <c r="AY60" i="31" s="1"/>
  <c r="AZ56" i="31"/>
  <c r="BF29" i="32"/>
  <c r="BE31" i="32"/>
  <c r="BB34" i="36"/>
  <c r="BD33" i="32"/>
  <c r="BA29" i="31"/>
  <c r="AZ31" i="31"/>
  <c r="AZ33" i="31" s="1"/>
  <c r="BI12" i="10"/>
  <c r="BH14" i="10"/>
  <c r="BH16" i="10" s="1"/>
  <c r="BO12" i="4"/>
  <c r="BN14" i="4"/>
  <c r="BN16" i="4" s="1"/>
  <c r="AV20" i="12"/>
  <c r="AV22" i="12" s="1"/>
  <c r="AW18" i="12"/>
  <c r="AX26" i="12"/>
  <c r="AW28" i="12"/>
  <c r="AW30" i="12" s="1"/>
  <c r="BT39" i="10"/>
  <c r="BS41" i="10"/>
  <c r="BS43" i="10" s="1"/>
  <c r="AZ12" i="9"/>
  <c r="AY14" i="9"/>
  <c r="AY16" i="9" s="1"/>
  <c r="AZ39" i="9"/>
  <c r="AY41" i="9"/>
  <c r="AY43" i="9" s="1"/>
  <c r="BF48" i="8"/>
  <c r="BE50" i="8"/>
  <c r="BE52" i="8" s="1"/>
  <c r="BD58" i="8"/>
  <c r="BD60" i="8" s="1"/>
  <c r="BE56" i="8"/>
  <c r="BN38" i="7"/>
  <c r="BM40" i="7"/>
  <c r="BM42" i="7" s="1"/>
  <c r="BN12" i="6"/>
  <c r="BM14" i="6"/>
  <c r="BM16" i="6" s="1"/>
  <c r="BI10" i="5"/>
  <c r="BH12" i="5"/>
  <c r="BH14" i="5" s="1"/>
  <c r="BL39" i="4"/>
  <c r="BK41" i="4"/>
  <c r="BJ43" i="4"/>
  <c r="BH6" i="36"/>
  <c r="BL39" i="3"/>
  <c r="BK41" i="3"/>
  <c r="BK43" i="3" s="1"/>
  <c r="BE29" i="2"/>
  <c r="BD31" i="2"/>
  <c r="BD33" i="2" s="1"/>
  <c r="BA56" i="31" l="1"/>
  <c r="AZ58" i="31"/>
  <c r="AZ60" i="31" s="1"/>
  <c r="BA56" i="30"/>
  <c r="AZ58" i="30"/>
  <c r="AZ60" i="30" s="1"/>
  <c r="BE33" i="32"/>
  <c r="BC34" i="36"/>
  <c r="BF31" i="32"/>
  <c r="BG29" i="32"/>
  <c r="BA31" i="31"/>
  <c r="BA33" i="31" s="1"/>
  <c r="BB29" i="31"/>
  <c r="BJ12" i="10"/>
  <c r="BI14" i="10"/>
  <c r="BI16" i="10" s="1"/>
  <c r="BP12" i="4"/>
  <c r="BO14" i="4"/>
  <c r="BO16" i="4" s="1"/>
  <c r="AX18" i="12"/>
  <c r="AW20" i="12"/>
  <c r="AW22" i="12" s="1"/>
  <c r="AX28" i="12"/>
  <c r="AX30" i="12" s="1"/>
  <c r="AY26" i="12"/>
  <c r="BU39" i="10"/>
  <c r="BT41" i="10"/>
  <c r="BT43" i="10" s="1"/>
  <c r="BA12" i="9"/>
  <c r="AZ14" i="9"/>
  <c r="AZ16" i="9" s="1"/>
  <c r="BA39" i="9"/>
  <c r="AZ41" i="9"/>
  <c r="AZ43" i="9" s="1"/>
  <c r="BG48" i="8"/>
  <c r="BF50" i="8"/>
  <c r="BF52" i="8" s="1"/>
  <c r="BF56" i="8"/>
  <c r="BE58" i="8"/>
  <c r="BE60" i="8" s="1"/>
  <c r="BO38" i="7"/>
  <c r="BN40" i="7"/>
  <c r="BN42" i="7" s="1"/>
  <c r="BO12" i="6"/>
  <c r="BN14" i="6"/>
  <c r="BN16" i="6" s="1"/>
  <c r="BJ10" i="5"/>
  <c r="BI12" i="5"/>
  <c r="BI14" i="5" s="1"/>
  <c r="BK43" i="4"/>
  <c r="BI6" i="36"/>
  <c r="BM39" i="4"/>
  <c r="BL41" i="4"/>
  <c r="BM39" i="3"/>
  <c r="BL41" i="3"/>
  <c r="BL43" i="3" s="1"/>
  <c r="BF29" i="2"/>
  <c r="BE31" i="2"/>
  <c r="BE33" i="2" s="1"/>
  <c r="BB56" i="30" l="1"/>
  <c r="BA58" i="30"/>
  <c r="BA60" i="30" s="1"/>
  <c r="BA58" i="31"/>
  <c r="BA60" i="31" s="1"/>
  <c r="BB56" i="31"/>
  <c r="BG31" i="32"/>
  <c r="BH29" i="32"/>
  <c r="BD34" i="36"/>
  <c r="BF33" i="32"/>
  <c r="BC29" i="31"/>
  <c r="BB31" i="31"/>
  <c r="BB33" i="31" s="1"/>
  <c r="AY28" i="12"/>
  <c r="AY30" i="12" s="1"/>
  <c r="AZ26" i="12"/>
  <c r="AY18" i="12"/>
  <c r="AX20" i="12"/>
  <c r="AX22" i="12" s="1"/>
  <c r="BP14" i="4"/>
  <c r="BP16" i="4" s="1"/>
  <c r="BQ12" i="4"/>
  <c r="BJ14" i="10"/>
  <c r="BJ16" i="10" s="1"/>
  <c r="BK12" i="10"/>
  <c r="BV39" i="10"/>
  <c r="BU41" i="10"/>
  <c r="BU43" i="10" s="1"/>
  <c r="BB39" i="9"/>
  <c r="BA41" i="9"/>
  <c r="BA43" i="9" s="1"/>
  <c r="BB12" i="9"/>
  <c r="BA14" i="9"/>
  <c r="BA16" i="9" s="1"/>
  <c r="BH48" i="8"/>
  <c r="BG50" i="8"/>
  <c r="BG52" i="8" s="1"/>
  <c r="BG56" i="8"/>
  <c r="BF58" i="8"/>
  <c r="BF60" i="8" s="1"/>
  <c r="BO40" i="7"/>
  <c r="BO42" i="7" s="1"/>
  <c r="BP38" i="7"/>
  <c r="BP12" i="6"/>
  <c r="BO14" i="6"/>
  <c r="BO16" i="6" s="1"/>
  <c r="BJ12" i="5"/>
  <c r="BJ14" i="5" s="1"/>
  <c r="BK10" i="5"/>
  <c r="BL43" i="4"/>
  <c r="BJ6" i="36"/>
  <c r="BN39" i="4"/>
  <c r="BM41" i="4"/>
  <c r="BN39" i="3"/>
  <c r="BM41" i="3"/>
  <c r="BM43" i="3" s="1"/>
  <c r="BG29" i="2"/>
  <c r="BF31" i="2"/>
  <c r="BF33" i="2" s="1"/>
  <c r="BC56" i="31" l="1"/>
  <c r="BB58" i="31"/>
  <c r="BB60" i="31" s="1"/>
  <c r="BC56" i="30"/>
  <c r="BB58" i="30"/>
  <c r="BB60" i="30" s="1"/>
  <c r="BI29" i="32"/>
  <c r="BH31" i="32"/>
  <c r="BG33" i="32"/>
  <c r="BE34" i="36"/>
  <c r="BC31" i="31"/>
  <c r="BC33" i="31" s="1"/>
  <c r="BD29" i="31"/>
  <c r="BR12" i="4"/>
  <c r="BQ14" i="4"/>
  <c r="BQ16" i="4" s="1"/>
  <c r="AZ28" i="12"/>
  <c r="AZ30" i="12" s="1"/>
  <c r="BA26" i="12"/>
  <c r="BK14" i="10"/>
  <c r="BK16" i="10" s="1"/>
  <c r="BL12" i="10"/>
  <c r="AY20" i="12"/>
  <c r="AY22" i="12" s="1"/>
  <c r="AZ18" i="12"/>
  <c r="BW39" i="10"/>
  <c r="BV41" i="10"/>
  <c r="BV43" i="10" s="1"/>
  <c r="BC39" i="9"/>
  <c r="BB41" i="9"/>
  <c r="BB43" i="9" s="1"/>
  <c r="BC12" i="9"/>
  <c r="BB14" i="9"/>
  <c r="BB16" i="9" s="1"/>
  <c r="BI48" i="8"/>
  <c r="BH50" i="8"/>
  <c r="BH52" i="8" s="1"/>
  <c r="BH56" i="8"/>
  <c r="BG58" i="8"/>
  <c r="BG60" i="8" s="1"/>
  <c r="BQ38" i="7"/>
  <c r="BP40" i="7"/>
  <c r="BP42" i="7" s="1"/>
  <c r="BQ12" i="6"/>
  <c r="BP14" i="6"/>
  <c r="BP16" i="6" s="1"/>
  <c r="BL10" i="5"/>
  <c r="BK12" i="5"/>
  <c r="BK14" i="5" s="1"/>
  <c r="BO39" i="4"/>
  <c r="BN41" i="4"/>
  <c r="BM43" i="4"/>
  <c r="BK6" i="36"/>
  <c r="BO39" i="3"/>
  <c r="BN41" i="3"/>
  <c r="BN43" i="3" s="1"/>
  <c r="BH29" i="2"/>
  <c r="BG31" i="2"/>
  <c r="BG33" i="2" s="1"/>
  <c r="BD56" i="30" l="1"/>
  <c r="BC58" i="30"/>
  <c r="BC60" i="30" s="1"/>
  <c r="BC58" i="31"/>
  <c r="BC60" i="31" s="1"/>
  <c r="BD56" i="31"/>
  <c r="BF34" i="36"/>
  <c r="BH33" i="32"/>
  <c r="BJ29" i="32"/>
  <c r="BI31" i="32"/>
  <c r="BE29" i="31"/>
  <c r="BD31" i="31"/>
  <c r="BD33" i="31" s="1"/>
  <c r="BM12" i="10"/>
  <c r="BL14" i="10"/>
  <c r="BL16" i="10" s="1"/>
  <c r="BR14" i="4"/>
  <c r="BR16" i="4" s="1"/>
  <c r="BS12" i="4"/>
  <c r="AZ20" i="12"/>
  <c r="AZ22" i="12" s="1"/>
  <c r="BA18" i="12"/>
  <c r="BA28" i="12"/>
  <c r="BA30" i="12" s="1"/>
  <c r="BB26" i="12"/>
  <c r="BX39" i="10"/>
  <c r="BX41" i="10" s="1"/>
  <c r="BX43" i="10" s="1"/>
  <c r="BW41" i="10"/>
  <c r="BW43" i="10" s="1"/>
  <c r="BD12" i="9"/>
  <c r="BC14" i="9"/>
  <c r="BC16" i="9" s="1"/>
  <c r="BD39" i="9"/>
  <c r="BC41" i="9"/>
  <c r="BC43" i="9" s="1"/>
  <c r="BJ48" i="8"/>
  <c r="BI50" i="8"/>
  <c r="BI52" i="8" s="1"/>
  <c r="BI56" i="8"/>
  <c r="BH58" i="8"/>
  <c r="BH60" i="8" s="1"/>
  <c r="BR38" i="7"/>
  <c r="BQ40" i="7"/>
  <c r="BQ42" i="7" s="1"/>
  <c r="BR12" i="6"/>
  <c r="BQ14" i="6"/>
  <c r="BQ16" i="6" s="1"/>
  <c r="BM10" i="5"/>
  <c r="BL12" i="5"/>
  <c r="BL14" i="5" s="1"/>
  <c r="BP39" i="4"/>
  <c r="BO41" i="4"/>
  <c r="BN43" i="4"/>
  <c r="BL6" i="36"/>
  <c r="BP39" i="3"/>
  <c r="BO41" i="3"/>
  <c r="BO43" i="3" s="1"/>
  <c r="BI29" i="2"/>
  <c r="BH31" i="2"/>
  <c r="BH33" i="2" s="1"/>
  <c r="BE56" i="31" l="1"/>
  <c r="BD58" i="31"/>
  <c r="BD60" i="31" s="1"/>
  <c r="BE56" i="30"/>
  <c r="BD58" i="30"/>
  <c r="BD60" i="30" s="1"/>
  <c r="BJ31" i="32"/>
  <c r="BK29" i="32"/>
  <c r="BG34" i="36"/>
  <c r="BI33" i="32"/>
  <c r="BF29" i="31"/>
  <c r="BE31" i="31"/>
  <c r="BE33" i="31" s="1"/>
  <c r="C43" i="10"/>
  <c r="C44" i="10" s="1"/>
  <c r="BT12" i="4"/>
  <c r="BS14" i="4"/>
  <c r="BS16" i="4" s="1"/>
  <c r="BB18" i="12"/>
  <c r="BA20" i="12"/>
  <c r="BA22" i="12" s="1"/>
  <c r="BB28" i="12"/>
  <c r="BB30" i="12" s="1"/>
  <c r="BC26" i="12"/>
  <c r="BN12" i="10"/>
  <c r="BM14" i="10"/>
  <c r="BM16" i="10" s="1"/>
  <c r="BE39" i="9"/>
  <c r="BD41" i="9"/>
  <c r="BD43" i="9" s="1"/>
  <c r="BE12" i="9"/>
  <c r="BD14" i="9"/>
  <c r="BD16" i="9" s="1"/>
  <c r="BK48" i="8"/>
  <c r="BJ50" i="8"/>
  <c r="BJ52" i="8" s="1"/>
  <c r="BJ56" i="8"/>
  <c r="BI58" i="8"/>
  <c r="BI60" i="8" s="1"/>
  <c r="BS38" i="7"/>
  <c r="BR40" i="7"/>
  <c r="BR42" i="7" s="1"/>
  <c r="BS12" i="6"/>
  <c r="BR14" i="6"/>
  <c r="BR16" i="6" s="1"/>
  <c r="BN10" i="5"/>
  <c r="BM12" i="5"/>
  <c r="BM14" i="5" s="1"/>
  <c r="BO43" i="4"/>
  <c r="BM6" i="36"/>
  <c r="BQ39" i="4"/>
  <c r="BP41" i="4"/>
  <c r="BQ39" i="3"/>
  <c r="BP41" i="3"/>
  <c r="BP43" i="3" s="1"/>
  <c r="BJ29" i="2"/>
  <c r="BI31" i="2"/>
  <c r="BI33" i="2" s="1"/>
  <c r="BF56" i="30" l="1"/>
  <c r="BE58" i="30"/>
  <c r="BE60" i="30" s="1"/>
  <c r="BE58" i="31"/>
  <c r="BE60" i="31" s="1"/>
  <c r="BF56" i="31"/>
  <c r="BK31" i="32"/>
  <c r="BL29" i="32"/>
  <c r="BJ33" i="32"/>
  <c r="BH34" i="36"/>
  <c r="BG29" i="31"/>
  <c r="BF31" i="31"/>
  <c r="BF33" i="31" s="1"/>
  <c r="BD26" i="12"/>
  <c r="BC28" i="12"/>
  <c r="BC30" i="12" s="1"/>
  <c r="BO12" i="10"/>
  <c r="BN14" i="10"/>
  <c r="BN16" i="10" s="1"/>
  <c r="BU12" i="4"/>
  <c r="BT14" i="4"/>
  <c r="BT16" i="4" s="1"/>
  <c r="BB20" i="12"/>
  <c r="BB22" i="12" s="1"/>
  <c r="BC18" i="12"/>
  <c r="BF39" i="9"/>
  <c r="BE41" i="9"/>
  <c r="BE43" i="9" s="1"/>
  <c r="BF12" i="9"/>
  <c r="BE14" i="9"/>
  <c r="BE16" i="9" s="1"/>
  <c r="BL48" i="8"/>
  <c r="BK50" i="8"/>
  <c r="BK52" i="8" s="1"/>
  <c r="BJ58" i="8"/>
  <c r="BJ60" i="8" s="1"/>
  <c r="BK56" i="8"/>
  <c r="BT38" i="7"/>
  <c r="BS40" i="7"/>
  <c r="BS42" i="7" s="1"/>
  <c r="BT12" i="6"/>
  <c r="BS14" i="6"/>
  <c r="BS16" i="6" s="1"/>
  <c r="BO10" i="5"/>
  <c r="BN12" i="5"/>
  <c r="BN14" i="5" s="1"/>
  <c r="BP43" i="4"/>
  <c r="BN6" i="36"/>
  <c r="BR39" i="4"/>
  <c r="BQ41" i="4"/>
  <c r="BQ41" i="3"/>
  <c r="BQ43" i="3" s="1"/>
  <c r="BR39" i="3"/>
  <c r="BK29" i="2"/>
  <c r="BJ31" i="2"/>
  <c r="BJ33" i="2" s="1"/>
  <c r="BG56" i="31" l="1"/>
  <c r="BF58" i="31"/>
  <c r="BF60" i="31" s="1"/>
  <c r="BG56" i="30"/>
  <c r="BF58" i="30"/>
  <c r="BF60" i="30" s="1"/>
  <c r="BM29" i="32"/>
  <c r="BL31" i="32"/>
  <c r="BK33" i="32"/>
  <c r="BI34" i="36"/>
  <c r="BH29" i="31"/>
  <c r="BG31" i="31"/>
  <c r="BG33" i="31" s="1"/>
  <c r="BD18" i="12"/>
  <c r="BC20" i="12"/>
  <c r="BC22" i="12" s="1"/>
  <c r="BV12" i="4"/>
  <c r="BU14" i="4"/>
  <c r="BU16" i="4" s="1"/>
  <c r="BO14" i="10"/>
  <c r="BO16" i="10" s="1"/>
  <c r="BP12" i="10"/>
  <c r="BE26" i="12"/>
  <c r="BD28" i="12"/>
  <c r="BD30" i="12" s="1"/>
  <c r="BG12" i="9"/>
  <c r="BF14" i="9"/>
  <c r="BF16" i="9" s="1"/>
  <c r="BG39" i="9"/>
  <c r="BF41" i="9"/>
  <c r="BF43" i="9" s="1"/>
  <c r="BM48" i="8"/>
  <c r="BL50" i="8"/>
  <c r="BL52" i="8" s="1"/>
  <c r="BL56" i="8"/>
  <c r="BK58" i="8"/>
  <c r="BK60" i="8" s="1"/>
  <c r="BU38" i="7"/>
  <c r="BT40" i="7"/>
  <c r="BT42" i="7" s="1"/>
  <c r="BU12" i="6"/>
  <c r="BT14" i="6"/>
  <c r="BT16" i="6" s="1"/>
  <c r="BP10" i="5"/>
  <c r="BO12" i="5"/>
  <c r="BO14" i="5" s="1"/>
  <c r="BQ43" i="4"/>
  <c r="BO6" i="36"/>
  <c r="BS39" i="4"/>
  <c r="BR41" i="4"/>
  <c r="BS39" i="3"/>
  <c r="BR41" i="3"/>
  <c r="BR43" i="3" s="1"/>
  <c r="BL29" i="2"/>
  <c r="BK31" i="2"/>
  <c r="BK33" i="2" s="1"/>
  <c r="BH56" i="30" l="1"/>
  <c r="BG58" i="30"/>
  <c r="BG60" i="30" s="1"/>
  <c r="BG58" i="31"/>
  <c r="BG60" i="31" s="1"/>
  <c r="BH56" i="31"/>
  <c r="BL33" i="32"/>
  <c r="BJ34" i="36"/>
  <c r="BN29" i="32"/>
  <c r="BM31" i="32"/>
  <c r="BI29" i="31"/>
  <c r="BH31" i="31"/>
  <c r="BH33" i="31" s="1"/>
  <c r="BF26" i="12"/>
  <c r="BE28" i="12"/>
  <c r="BE30" i="12" s="1"/>
  <c r="BW12" i="4"/>
  <c r="BV14" i="4"/>
  <c r="BV16" i="4" s="1"/>
  <c r="BP14" i="10"/>
  <c r="BP16" i="10" s="1"/>
  <c r="BQ12" i="10"/>
  <c r="BE18" i="12"/>
  <c r="BD20" i="12"/>
  <c r="BD22" i="12" s="1"/>
  <c r="BH39" i="9"/>
  <c r="BG41" i="9"/>
  <c r="BG43" i="9" s="1"/>
  <c r="BH12" i="9"/>
  <c r="BG14" i="9"/>
  <c r="BG16" i="9" s="1"/>
  <c r="BN48" i="8"/>
  <c r="BM50" i="8"/>
  <c r="BM52" i="8" s="1"/>
  <c r="BM56" i="8"/>
  <c r="BL58" i="8"/>
  <c r="BL60" i="8" s="1"/>
  <c r="BV38" i="7"/>
  <c r="BU40" i="7"/>
  <c r="BU42" i="7" s="1"/>
  <c r="BV12" i="6"/>
  <c r="BU14" i="6"/>
  <c r="BU16" i="6" s="1"/>
  <c r="BQ10" i="5"/>
  <c r="BP12" i="5"/>
  <c r="BP14" i="5" s="1"/>
  <c r="BR43" i="4"/>
  <c r="BP6" i="36"/>
  <c r="BT39" i="4"/>
  <c r="BS41" i="4"/>
  <c r="BT39" i="3"/>
  <c r="BS41" i="3"/>
  <c r="BS43" i="3" s="1"/>
  <c r="BM29" i="2"/>
  <c r="BL31" i="2"/>
  <c r="BL33" i="2" s="1"/>
  <c r="BI56" i="31" l="1"/>
  <c r="BH58" i="31"/>
  <c r="BH60" i="31" s="1"/>
  <c r="BI56" i="30"/>
  <c r="BH58" i="30"/>
  <c r="BH60" i="30" s="1"/>
  <c r="BM33" i="32"/>
  <c r="BK34" i="36"/>
  <c r="BN31" i="32"/>
  <c r="BO29" i="32"/>
  <c r="BI31" i="31"/>
  <c r="BI33" i="31" s="1"/>
  <c r="BJ29" i="31"/>
  <c r="BG26" i="12"/>
  <c r="BF28" i="12"/>
  <c r="BF30" i="12" s="1"/>
  <c r="BR12" i="10"/>
  <c r="BQ14" i="10"/>
  <c r="BQ16" i="10" s="1"/>
  <c r="BF18" i="12"/>
  <c r="BE20" i="12"/>
  <c r="BE22" i="12" s="1"/>
  <c r="BX12" i="4"/>
  <c r="BW14" i="4"/>
  <c r="BW16" i="4" s="1"/>
  <c r="BI12" i="9"/>
  <c r="BH14" i="9"/>
  <c r="BH16" i="9" s="1"/>
  <c r="BI39" i="9"/>
  <c r="BH41" i="9"/>
  <c r="BH43" i="9" s="1"/>
  <c r="BO48" i="8"/>
  <c r="BN50" i="8"/>
  <c r="BN52" i="8" s="1"/>
  <c r="BN56" i="8"/>
  <c r="BM58" i="8"/>
  <c r="BM60" i="8" s="1"/>
  <c r="BW38" i="7"/>
  <c r="BV40" i="7"/>
  <c r="BV42" i="7" s="1"/>
  <c r="BW12" i="6"/>
  <c r="BV14" i="6"/>
  <c r="BV16" i="6" s="1"/>
  <c r="BR10" i="5"/>
  <c r="BQ12" i="5"/>
  <c r="BQ14" i="5" s="1"/>
  <c r="BS43" i="4"/>
  <c r="BQ6" i="36"/>
  <c r="BU39" i="4"/>
  <c r="BT41" i="4"/>
  <c r="BU39" i="3"/>
  <c r="BT41" i="3"/>
  <c r="BT43" i="3" s="1"/>
  <c r="BN29" i="2"/>
  <c r="BM31" i="2"/>
  <c r="BM33" i="2" s="1"/>
  <c r="BJ56" i="30" l="1"/>
  <c r="BI58" i="30"/>
  <c r="BI60" i="30" s="1"/>
  <c r="BI58" i="31"/>
  <c r="BI60" i="31" s="1"/>
  <c r="BJ56" i="31"/>
  <c r="BN33" i="32"/>
  <c r="BL34" i="36"/>
  <c r="BP29" i="32"/>
  <c r="BO31" i="32"/>
  <c r="BK29" i="31"/>
  <c r="BJ31" i="31"/>
  <c r="BJ33" i="31" s="1"/>
  <c r="BY12" i="4"/>
  <c r="BX14" i="4"/>
  <c r="BX16" i="4" s="1"/>
  <c r="BG18" i="12"/>
  <c r="BF20" i="12"/>
  <c r="BF22" i="12" s="1"/>
  <c r="BH26" i="12"/>
  <c r="BG28" i="12"/>
  <c r="BG30" i="12" s="1"/>
  <c r="BS12" i="10"/>
  <c r="BR14" i="10"/>
  <c r="BR16" i="10" s="1"/>
  <c r="BJ39" i="9"/>
  <c r="BI41" i="9"/>
  <c r="BI43" i="9" s="1"/>
  <c r="BI14" i="9"/>
  <c r="BI16" i="9" s="1"/>
  <c r="BJ12" i="9"/>
  <c r="BP48" i="8"/>
  <c r="BO50" i="8"/>
  <c r="BO52" i="8" s="1"/>
  <c r="BN58" i="8"/>
  <c r="BN60" i="8" s="1"/>
  <c r="BO56" i="8"/>
  <c r="BX38" i="7"/>
  <c r="BW40" i="7"/>
  <c r="BW42" i="7" s="1"/>
  <c r="BX12" i="6"/>
  <c r="BW14" i="6"/>
  <c r="BW16" i="6" s="1"/>
  <c r="BS10" i="5"/>
  <c r="BR12" i="5"/>
  <c r="BR14" i="5" s="1"/>
  <c r="BT43" i="4"/>
  <c r="BR6" i="36"/>
  <c r="BV39" i="4"/>
  <c r="BU41" i="4"/>
  <c r="BV39" i="3"/>
  <c r="BU41" i="3"/>
  <c r="BU43" i="3" s="1"/>
  <c r="BO29" i="2"/>
  <c r="BN31" i="2"/>
  <c r="BN33" i="2" s="1"/>
  <c r="BK56" i="31" l="1"/>
  <c r="BJ58" i="31"/>
  <c r="BJ60" i="31" s="1"/>
  <c r="BK56" i="30"/>
  <c r="BJ58" i="30"/>
  <c r="BJ60" i="30" s="1"/>
  <c r="BP31" i="32"/>
  <c r="BQ29" i="32"/>
  <c r="BO33" i="32"/>
  <c r="BM34" i="36"/>
  <c r="BK31" i="31"/>
  <c r="BK33" i="31" s="1"/>
  <c r="BL29" i="31"/>
  <c r="BI26" i="12"/>
  <c r="BH28" i="12"/>
  <c r="BH30" i="12" s="1"/>
  <c r="BY14" i="4"/>
  <c r="BY16" i="4" s="1"/>
  <c r="BZ12" i="4"/>
  <c r="BZ14" i="4" s="1"/>
  <c r="BZ16" i="4" s="1"/>
  <c r="BT12" i="10"/>
  <c r="BS14" i="10"/>
  <c r="BS16" i="10" s="1"/>
  <c r="BH18" i="12"/>
  <c r="BG20" i="12"/>
  <c r="BG22" i="12" s="1"/>
  <c r="BK12" i="9"/>
  <c r="BJ14" i="9"/>
  <c r="BJ16" i="9" s="1"/>
  <c r="BK39" i="9"/>
  <c r="BJ41" i="9"/>
  <c r="BJ43" i="9" s="1"/>
  <c r="BQ48" i="8"/>
  <c r="BP50" i="8"/>
  <c r="BP52" i="8" s="1"/>
  <c r="BP56" i="8"/>
  <c r="BO58" i="8"/>
  <c r="BO60" i="8" s="1"/>
  <c r="BY38" i="7"/>
  <c r="BX40" i="7"/>
  <c r="BX42" i="7" s="1"/>
  <c r="BY12" i="6"/>
  <c r="BX14" i="6"/>
  <c r="BX16" i="6" s="1"/>
  <c r="BT10" i="5"/>
  <c r="BS12" i="5"/>
  <c r="BS14" i="5" s="1"/>
  <c r="BU43" i="4"/>
  <c r="BS6" i="36"/>
  <c r="BW39" i="4"/>
  <c r="BV41" i="4"/>
  <c r="BW39" i="3"/>
  <c r="BV41" i="3"/>
  <c r="BV43" i="3" s="1"/>
  <c r="BP29" i="2"/>
  <c r="BO31" i="2"/>
  <c r="BO33" i="2" s="1"/>
  <c r="BL56" i="30" l="1"/>
  <c r="BK58" i="30"/>
  <c r="BK60" i="30" s="1"/>
  <c r="BK58" i="31"/>
  <c r="BK60" i="31" s="1"/>
  <c r="BL56" i="31"/>
  <c r="BR29" i="32"/>
  <c r="BQ31" i="32"/>
  <c r="BP33" i="32"/>
  <c r="BN34" i="36"/>
  <c r="BM29" i="31"/>
  <c r="BL31" i="31"/>
  <c r="BL33" i="31" s="1"/>
  <c r="C16" i="4"/>
  <c r="C17" i="4" s="1"/>
  <c r="BU12" i="10"/>
  <c r="BT14" i="10"/>
  <c r="BT16" i="10" s="1"/>
  <c r="BI18" i="12"/>
  <c r="BH20" i="12"/>
  <c r="BH22" i="12" s="1"/>
  <c r="BJ26" i="12"/>
  <c r="BI28" i="12"/>
  <c r="BI30" i="12" s="1"/>
  <c r="BL39" i="9"/>
  <c r="BK41" i="9"/>
  <c r="BK43" i="9" s="1"/>
  <c r="BL12" i="9"/>
  <c r="BK14" i="9"/>
  <c r="BK16" i="9" s="1"/>
  <c r="BQ50" i="8"/>
  <c r="BQ52" i="8" s="1"/>
  <c r="BR48" i="8"/>
  <c r="BQ56" i="8"/>
  <c r="BP58" i="8"/>
  <c r="BP60" i="8" s="1"/>
  <c r="BZ38" i="7"/>
  <c r="BZ40" i="7" s="1"/>
  <c r="BZ42" i="7" s="1"/>
  <c r="BY40" i="7"/>
  <c r="BY42" i="7" s="1"/>
  <c r="BZ12" i="6"/>
  <c r="BZ14" i="6" s="1"/>
  <c r="BZ16" i="6" s="1"/>
  <c r="BY14" i="6"/>
  <c r="BY16" i="6" s="1"/>
  <c r="BU10" i="5"/>
  <c r="BT12" i="5"/>
  <c r="BT14" i="5" s="1"/>
  <c r="BV43" i="4"/>
  <c r="BT6" i="36"/>
  <c r="BX39" i="4"/>
  <c r="BW41" i="4"/>
  <c r="BX39" i="3"/>
  <c r="BW41" i="3"/>
  <c r="BW43" i="3" s="1"/>
  <c r="BQ29" i="2"/>
  <c r="BP31" i="2"/>
  <c r="BP33" i="2" s="1"/>
  <c r="BM56" i="31" l="1"/>
  <c r="BL58" i="31"/>
  <c r="BL60" i="31" s="1"/>
  <c r="BM56" i="30"/>
  <c r="BL58" i="30"/>
  <c r="BL60" i="30" s="1"/>
  <c r="BO34" i="36"/>
  <c r="BQ33" i="32"/>
  <c r="BS29" i="32"/>
  <c r="BR31" i="32"/>
  <c r="BN29" i="31"/>
  <c r="BM31" i="31"/>
  <c r="BM33" i="31" s="1"/>
  <c r="C16" i="6"/>
  <c r="BY8" i="36" s="1"/>
  <c r="C42" i="7"/>
  <c r="BY9" i="36" s="1"/>
  <c r="BJ18" i="12"/>
  <c r="BI20" i="12"/>
  <c r="BI22" i="12" s="1"/>
  <c r="BV12" i="10"/>
  <c r="BU14" i="10"/>
  <c r="BU16" i="10" s="1"/>
  <c r="BJ28" i="12"/>
  <c r="BJ30" i="12" s="1"/>
  <c r="BK26" i="12"/>
  <c r="BM12" i="9"/>
  <c r="BL14" i="9"/>
  <c r="BL16" i="9" s="1"/>
  <c r="BM39" i="9"/>
  <c r="BL41" i="9"/>
  <c r="BL43" i="9" s="1"/>
  <c r="BR56" i="8"/>
  <c r="BQ58" i="8"/>
  <c r="BQ60" i="8" s="1"/>
  <c r="BS48" i="8"/>
  <c r="BR50" i="8"/>
  <c r="BR52" i="8" s="1"/>
  <c r="BV10" i="5"/>
  <c r="BU12" i="5"/>
  <c r="BU14" i="5" s="1"/>
  <c r="BW43" i="4"/>
  <c r="BU6" i="36"/>
  <c r="BY39" i="4"/>
  <c r="BX41" i="4"/>
  <c r="BY39" i="3"/>
  <c r="BX41" i="3"/>
  <c r="BX43" i="3" s="1"/>
  <c r="BR29" i="2"/>
  <c r="BQ31" i="2"/>
  <c r="BQ33" i="2" s="1"/>
  <c r="BN56" i="30" l="1"/>
  <c r="BM58" i="30"/>
  <c r="BM60" i="30" s="1"/>
  <c r="BM58" i="31"/>
  <c r="BM60" i="31" s="1"/>
  <c r="BN56" i="31"/>
  <c r="BT29" i="32"/>
  <c r="BS31" i="32"/>
  <c r="BR33" i="32"/>
  <c r="BP34" i="36"/>
  <c r="BO29" i="31"/>
  <c r="BN31" i="31"/>
  <c r="BN33" i="31" s="1"/>
  <c r="C43" i="7"/>
  <c r="C17" i="6"/>
  <c r="BJ20" i="12"/>
  <c r="BJ22" i="12" s="1"/>
  <c r="BK18" i="12"/>
  <c r="BK28" i="12"/>
  <c r="BK30" i="12" s="1"/>
  <c r="BL26" i="12"/>
  <c r="BV14" i="10"/>
  <c r="BV16" i="10" s="1"/>
  <c r="BW12" i="10"/>
  <c r="BN39" i="9"/>
  <c r="BM41" i="9"/>
  <c r="BM43" i="9" s="1"/>
  <c r="BM14" i="9"/>
  <c r="BM16" i="9" s="1"/>
  <c r="BN12" i="9"/>
  <c r="BT48" i="8"/>
  <c r="BS50" i="8"/>
  <c r="BS52" i="8" s="1"/>
  <c r="BS56" i="8"/>
  <c r="BR58" i="8"/>
  <c r="BR60" i="8" s="1"/>
  <c r="BW10" i="5"/>
  <c r="BV12" i="5"/>
  <c r="BV14" i="5" s="1"/>
  <c r="BZ39" i="4"/>
  <c r="BZ41" i="4" s="1"/>
  <c r="BY41" i="4"/>
  <c r="BX43" i="4"/>
  <c r="BV6" i="36"/>
  <c r="BZ39" i="3"/>
  <c r="BS29" i="2"/>
  <c r="BR31" i="2"/>
  <c r="BR33" i="2" s="1"/>
  <c r="BN58" i="31" l="1"/>
  <c r="BN60" i="31" s="1"/>
  <c r="BO56" i="31"/>
  <c r="BO56" i="30"/>
  <c r="BN58" i="30"/>
  <c r="BN60" i="30" s="1"/>
  <c r="BQ34" i="36"/>
  <c r="BS33" i="32"/>
  <c r="BU29" i="32"/>
  <c r="BT31" i="32"/>
  <c r="BP29" i="31"/>
  <c r="BO31" i="31"/>
  <c r="BO33" i="31" s="1"/>
  <c r="BX12" i="10"/>
  <c r="BW14" i="10"/>
  <c r="BW16" i="10" s="1"/>
  <c r="BM26" i="12"/>
  <c r="BL28" i="12"/>
  <c r="BL30" i="12" s="1"/>
  <c r="BL18" i="12"/>
  <c r="BK20" i="12"/>
  <c r="BK22" i="12" s="1"/>
  <c r="BN14" i="9"/>
  <c r="BN16" i="9" s="1"/>
  <c r="BO12" i="9"/>
  <c r="BO39" i="9"/>
  <c r="BN41" i="9"/>
  <c r="BN43" i="9" s="1"/>
  <c r="BT56" i="8"/>
  <c r="BS58" i="8"/>
  <c r="BS60" i="8" s="1"/>
  <c r="BU48" i="8"/>
  <c r="BT50" i="8"/>
  <c r="BT52" i="8" s="1"/>
  <c r="BX10" i="5"/>
  <c r="BW12" i="5"/>
  <c r="BW14" i="5" s="1"/>
  <c r="BY43" i="4"/>
  <c r="BW6" i="36"/>
  <c r="BZ43" i="4"/>
  <c r="BX6" i="36"/>
  <c r="BT29" i="2"/>
  <c r="BS31" i="2"/>
  <c r="BS33" i="2" s="1"/>
  <c r="BP56" i="30" l="1"/>
  <c r="BO58" i="30"/>
  <c r="BO60" i="30" s="1"/>
  <c r="BO58" i="31"/>
  <c r="BO60" i="31" s="1"/>
  <c r="BP56" i="31"/>
  <c r="BV29" i="32"/>
  <c r="BU31" i="32"/>
  <c r="BT33" i="32"/>
  <c r="BR34" i="36"/>
  <c r="BQ29" i="31"/>
  <c r="BP31" i="31"/>
  <c r="BP33" i="31" s="1"/>
  <c r="C43" i="4"/>
  <c r="BY6" i="36" s="1"/>
  <c r="BM18" i="12"/>
  <c r="BL20" i="12"/>
  <c r="BL22" i="12" s="1"/>
  <c r="BM28" i="12"/>
  <c r="BM30" i="12" s="1"/>
  <c r="BN26" i="12"/>
  <c r="BY12" i="10"/>
  <c r="BX14" i="10"/>
  <c r="BX16" i="10" s="1"/>
  <c r="BP12" i="9"/>
  <c r="BO14" i="9"/>
  <c r="BO16" i="9" s="1"/>
  <c r="BP39" i="9"/>
  <c r="BO41" i="9"/>
  <c r="BO43" i="9" s="1"/>
  <c r="BV48" i="8"/>
  <c r="BU50" i="8"/>
  <c r="BU52" i="8" s="1"/>
  <c r="BT58" i="8"/>
  <c r="BT60" i="8" s="1"/>
  <c r="BU56" i="8"/>
  <c r="BY10" i="5"/>
  <c r="BX12" i="5"/>
  <c r="BX14" i="5" s="1"/>
  <c r="BU29" i="2"/>
  <c r="BT31" i="2"/>
  <c r="BT33" i="2" s="1"/>
  <c r="BP58" i="31" l="1"/>
  <c r="BP60" i="31" s="1"/>
  <c r="BQ56" i="31"/>
  <c r="BQ56" i="30"/>
  <c r="BP58" i="30"/>
  <c r="BP60" i="30" s="1"/>
  <c r="BU33" i="32"/>
  <c r="BS34" i="36"/>
  <c r="BW29" i="32"/>
  <c r="BV31" i="32"/>
  <c r="BQ31" i="31"/>
  <c r="BQ33" i="31" s="1"/>
  <c r="BR29" i="31"/>
  <c r="C44" i="4"/>
  <c r="BO26" i="12"/>
  <c r="BN28" i="12"/>
  <c r="BN30" i="12" s="1"/>
  <c r="BN18" i="12"/>
  <c r="BM20" i="12"/>
  <c r="BM22" i="12" s="1"/>
  <c r="BY14" i="10"/>
  <c r="BY16" i="10" s="1"/>
  <c r="BZ12" i="10"/>
  <c r="BZ14" i="10" s="1"/>
  <c r="BZ16" i="10" s="1"/>
  <c r="BQ12" i="9"/>
  <c r="BP14" i="9"/>
  <c r="BP16" i="9" s="1"/>
  <c r="BQ39" i="9"/>
  <c r="BP41" i="9"/>
  <c r="BP43" i="9" s="1"/>
  <c r="BV56" i="8"/>
  <c r="BU58" i="8"/>
  <c r="BU60" i="8" s="1"/>
  <c r="BW48" i="8"/>
  <c r="BV50" i="8"/>
  <c r="BV52" i="8" s="1"/>
  <c r="BZ10" i="5"/>
  <c r="BZ12" i="5" s="1"/>
  <c r="BZ14" i="5" s="1"/>
  <c r="BY12" i="5"/>
  <c r="BY14" i="5" s="1"/>
  <c r="BV29" i="2"/>
  <c r="BU31" i="2"/>
  <c r="BU33" i="2" s="1"/>
  <c r="C39" i="11"/>
  <c r="C38" i="11" s="1"/>
  <c r="D38" i="11" s="1"/>
  <c r="C40" i="13"/>
  <c r="C39" i="13" s="1"/>
  <c r="D39" i="13" s="1"/>
  <c r="C40" i="14"/>
  <c r="C39" i="14" s="1"/>
  <c r="D39" i="14" s="1"/>
  <c r="C40" i="16"/>
  <c r="C39" i="16" s="1"/>
  <c r="D39" i="16" s="1"/>
  <c r="C40" i="17"/>
  <c r="C39" i="17" s="1"/>
  <c r="D39" i="17" s="1"/>
  <c r="C40" i="18"/>
  <c r="C39" i="18" s="1"/>
  <c r="D39" i="18" s="1"/>
  <c r="C39" i="19"/>
  <c r="C38" i="19" s="1"/>
  <c r="D38" i="19" s="1"/>
  <c r="C40" i="20"/>
  <c r="C39" i="20" s="1"/>
  <c r="D39" i="20" s="1"/>
  <c r="C40" i="21"/>
  <c r="C39" i="21" s="1"/>
  <c r="D39" i="21" s="1"/>
  <c r="C40" i="23"/>
  <c r="C39" i="23" s="1"/>
  <c r="D39" i="23" s="1"/>
  <c r="C57" i="24"/>
  <c r="C56" i="24" s="1"/>
  <c r="D56" i="24" s="1"/>
  <c r="C57" i="25"/>
  <c r="C56" i="25" s="1"/>
  <c r="D56" i="25" s="1"/>
  <c r="C57" i="26"/>
  <c r="C56" i="26" s="1"/>
  <c r="D56" i="26" s="1"/>
  <c r="C12" i="11"/>
  <c r="C11" i="11" s="1"/>
  <c r="D11" i="11" s="1"/>
  <c r="C13" i="13"/>
  <c r="C12" i="13" s="1"/>
  <c r="D12" i="13" s="1"/>
  <c r="C13" i="14"/>
  <c r="C12" i="14" s="1"/>
  <c r="D12" i="14" s="1"/>
  <c r="C13" i="16"/>
  <c r="C12" i="16" s="1"/>
  <c r="D12" i="16" s="1"/>
  <c r="C13" i="17"/>
  <c r="C12" i="17" s="1"/>
  <c r="D12" i="17" s="1"/>
  <c r="C13" i="18"/>
  <c r="C12" i="18" s="1"/>
  <c r="D12" i="18" s="1"/>
  <c r="C12" i="19"/>
  <c r="C11" i="19" s="1"/>
  <c r="D11" i="19" s="1"/>
  <c r="C13" i="20"/>
  <c r="C12" i="20" s="1"/>
  <c r="D12" i="20" s="1"/>
  <c r="C13" i="21"/>
  <c r="C12" i="21" s="1"/>
  <c r="D12" i="21" s="1"/>
  <c r="C13" i="23"/>
  <c r="C12" i="23" s="1"/>
  <c r="D12" i="23" s="1"/>
  <c r="C30" i="24"/>
  <c r="C29" i="24" s="1"/>
  <c r="D29" i="24" s="1"/>
  <c r="C30" i="25"/>
  <c r="C29" i="25" s="1"/>
  <c r="D29" i="25" s="1"/>
  <c r="BR56" i="30" l="1"/>
  <c r="BQ58" i="30"/>
  <c r="BQ60" i="30" s="1"/>
  <c r="BQ58" i="31"/>
  <c r="BQ60" i="31" s="1"/>
  <c r="BR56" i="31"/>
  <c r="BW31" i="32"/>
  <c r="BX29" i="32"/>
  <c r="BT34" i="36"/>
  <c r="BV33" i="32"/>
  <c r="BS29" i="31"/>
  <c r="BR31" i="31"/>
  <c r="BR33" i="31" s="1"/>
  <c r="E12" i="21"/>
  <c r="D14" i="21"/>
  <c r="D16" i="21" s="1"/>
  <c r="E12" i="17"/>
  <c r="D14" i="17"/>
  <c r="D16" i="17" s="1"/>
  <c r="E12" i="13"/>
  <c r="D14" i="13"/>
  <c r="D16" i="13" s="1"/>
  <c r="E29" i="25"/>
  <c r="D31" i="25"/>
  <c r="D33" i="25" s="1"/>
  <c r="E12" i="20"/>
  <c r="D14" i="20"/>
  <c r="D16" i="20" s="1"/>
  <c r="E12" i="16"/>
  <c r="D14" i="16"/>
  <c r="D16" i="16" s="1"/>
  <c r="E12" i="23"/>
  <c r="D14" i="23"/>
  <c r="D16" i="23" s="1"/>
  <c r="E11" i="19"/>
  <c r="D13" i="19"/>
  <c r="D15" i="19" s="1"/>
  <c r="E29" i="24"/>
  <c r="D31" i="24"/>
  <c r="D33" i="24" s="1"/>
  <c r="E12" i="18"/>
  <c r="D14" i="18"/>
  <c r="D16" i="18" s="1"/>
  <c r="E12" i="14"/>
  <c r="D14" i="14"/>
  <c r="D16" i="14" s="1"/>
  <c r="E39" i="21"/>
  <c r="D41" i="21"/>
  <c r="D43" i="21" s="1"/>
  <c r="E39" i="20"/>
  <c r="D41" i="20"/>
  <c r="D43" i="20" s="1"/>
  <c r="E39" i="16"/>
  <c r="D41" i="16"/>
  <c r="D43" i="16" s="1"/>
  <c r="E39" i="13"/>
  <c r="D41" i="13"/>
  <c r="D43" i="13" s="1"/>
  <c r="E56" i="24"/>
  <c r="D58" i="24"/>
  <c r="D60" i="24" s="1"/>
  <c r="E39" i="23"/>
  <c r="D41" i="23"/>
  <c r="D43" i="23" s="1"/>
  <c r="E38" i="19"/>
  <c r="D40" i="19"/>
  <c r="D42" i="19" s="1"/>
  <c r="E56" i="25"/>
  <c r="D58" i="25"/>
  <c r="E39" i="17"/>
  <c r="D41" i="17"/>
  <c r="D43" i="17" s="1"/>
  <c r="E56" i="26"/>
  <c r="D58" i="26"/>
  <c r="D60" i="26" s="1"/>
  <c r="E39" i="18"/>
  <c r="D41" i="18"/>
  <c r="E39" i="14"/>
  <c r="D41" i="14"/>
  <c r="D43" i="14" s="1"/>
  <c r="E38" i="11"/>
  <c r="D40" i="11"/>
  <c r="D42" i="11" s="1"/>
  <c r="C14" i="5"/>
  <c r="C15" i="5" s="1"/>
  <c r="C16" i="10"/>
  <c r="BO18" i="12"/>
  <c r="BN20" i="12"/>
  <c r="BN22" i="12" s="1"/>
  <c r="E11" i="11"/>
  <c r="D13" i="11"/>
  <c r="BP26" i="12"/>
  <c r="BO28" i="12"/>
  <c r="BO30" i="12" s="1"/>
  <c r="BR12" i="9"/>
  <c r="BQ14" i="9"/>
  <c r="BQ16" i="9" s="1"/>
  <c r="BR39" i="9"/>
  <c r="BQ41" i="9"/>
  <c r="BQ43" i="9" s="1"/>
  <c r="BX48" i="8"/>
  <c r="BX50" i="8" s="1"/>
  <c r="BX52" i="8" s="1"/>
  <c r="BW50" i="8"/>
  <c r="BW52" i="8" s="1"/>
  <c r="BW56" i="8"/>
  <c r="BV58" i="8"/>
  <c r="BV60" i="8" s="1"/>
  <c r="BW29" i="2"/>
  <c r="BV31" i="2"/>
  <c r="BV33" i="2" s="1"/>
  <c r="BR58" i="31" l="1"/>
  <c r="BR60" i="31" s="1"/>
  <c r="BS56" i="31"/>
  <c r="BS56" i="30"/>
  <c r="BR58" i="30"/>
  <c r="BR60" i="30" s="1"/>
  <c r="BY29" i="32"/>
  <c r="BX31" i="32"/>
  <c r="BW33" i="32"/>
  <c r="BU34" i="36"/>
  <c r="BS31" i="31"/>
  <c r="BS33" i="31" s="1"/>
  <c r="BT29" i="31"/>
  <c r="F12" i="18"/>
  <c r="E14" i="18"/>
  <c r="E16" i="18" s="1"/>
  <c r="F11" i="19"/>
  <c r="E13" i="19"/>
  <c r="E15" i="19" s="1"/>
  <c r="F12" i="16"/>
  <c r="E14" i="16"/>
  <c r="E16" i="16" s="1"/>
  <c r="F29" i="25"/>
  <c r="E31" i="25"/>
  <c r="E33" i="25" s="1"/>
  <c r="F12" i="17"/>
  <c r="E14" i="17"/>
  <c r="E16" i="17" s="1"/>
  <c r="F12" i="14"/>
  <c r="E14" i="14"/>
  <c r="E16" i="14" s="1"/>
  <c r="F29" i="24"/>
  <c r="E31" i="24"/>
  <c r="E33" i="24" s="1"/>
  <c r="F12" i="23"/>
  <c r="E14" i="23"/>
  <c r="E16" i="23" s="1"/>
  <c r="F12" i="20"/>
  <c r="E14" i="20"/>
  <c r="E16" i="20" s="1"/>
  <c r="F12" i="13"/>
  <c r="E14" i="13"/>
  <c r="E16" i="13" s="1"/>
  <c r="F12" i="21"/>
  <c r="E14" i="21"/>
  <c r="E16" i="21" s="1"/>
  <c r="F39" i="14"/>
  <c r="E41" i="14"/>
  <c r="E43" i="14" s="1"/>
  <c r="E58" i="26"/>
  <c r="E60" i="26" s="1"/>
  <c r="F56" i="26"/>
  <c r="F56" i="25"/>
  <c r="E58" i="25"/>
  <c r="F39" i="23"/>
  <c r="E41" i="23"/>
  <c r="E43" i="23" s="1"/>
  <c r="F39" i="13"/>
  <c r="E41" i="13"/>
  <c r="E43" i="13" s="1"/>
  <c r="F39" i="20"/>
  <c r="E41" i="20"/>
  <c r="E43" i="20" s="1"/>
  <c r="D60" i="25"/>
  <c r="B27" i="36"/>
  <c r="D43" i="18"/>
  <c r="B20" i="36"/>
  <c r="F39" i="18"/>
  <c r="E41" i="18"/>
  <c r="F39" i="17"/>
  <c r="E41" i="17"/>
  <c r="E43" i="17" s="1"/>
  <c r="F38" i="19"/>
  <c r="E40" i="19"/>
  <c r="E42" i="19" s="1"/>
  <c r="F56" i="24"/>
  <c r="E58" i="24"/>
  <c r="E60" i="24" s="1"/>
  <c r="F39" i="16"/>
  <c r="E41" i="16"/>
  <c r="E43" i="16" s="1"/>
  <c r="F39" i="21"/>
  <c r="E41" i="21"/>
  <c r="E43" i="21" s="1"/>
  <c r="BY7" i="36"/>
  <c r="F11" i="11"/>
  <c r="E13" i="11"/>
  <c r="BP18" i="12"/>
  <c r="BO20" i="12"/>
  <c r="BO22" i="12" s="1"/>
  <c r="E6" i="12"/>
  <c r="C17" i="10"/>
  <c r="BY12" i="36"/>
  <c r="F38" i="11"/>
  <c r="E40" i="11"/>
  <c r="E42" i="11" s="1"/>
  <c r="BQ26" i="12"/>
  <c r="BP28" i="12"/>
  <c r="BP30" i="12" s="1"/>
  <c r="D15" i="11"/>
  <c r="B13" i="36"/>
  <c r="D6" i="12"/>
  <c r="BS39" i="9"/>
  <c r="BR41" i="9"/>
  <c r="BR43" i="9" s="1"/>
  <c r="BS12" i="9"/>
  <c r="BR14" i="9"/>
  <c r="BR16" i="9" s="1"/>
  <c r="BX56" i="8"/>
  <c r="BX58" i="8" s="1"/>
  <c r="BX60" i="8" s="1"/>
  <c r="C60" i="8" s="1"/>
  <c r="BW58" i="8"/>
  <c r="BW60" i="8" s="1"/>
  <c r="C52" i="8"/>
  <c r="BX29" i="2"/>
  <c r="BW31" i="2"/>
  <c r="BW33" i="2" s="1"/>
  <c r="C57" i="27"/>
  <c r="C56" i="27" s="1"/>
  <c r="D56" i="27" s="1"/>
  <c r="C57" i="28"/>
  <c r="C56" i="28" s="1"/>
  <c r="D56" i="28" s="1"/>
  <c r="C30" i="26"/>
  <c r="C29" i="26" s="1"/>
  <c r="D29" i="26" s="1"/>
  <c r="N51" i="35"/>
  <c r="O51" i="35"/>
  <c r="C30" i="28"/>
  <c r="C29" i="28" s="1"/>
  <c r="D29" i="28" s="1"/>
  <c r="C30" i="27"/>
  <c r="C29" i="27" s="1"/>
  <c r="D29" i="27" s="1"/>
  <c r="G22" i="35"/>
  <c r="F22" i="35"/>
  <c r="F21" i="35"/>
  <c r="C49" i="32" l="1"/>
  <c r="C48" i="32" s="1"/>
  <c r="D48" i="32" s="1"/>
  <c r="E48" i="32" s="1"/>
  <c r="D6" i="85"/>
  <c r="BT56" i="30"/>
  <c r="BS58" i="30"/>
  <c r="BS60" i="30" s="1"/>
  <c r="BS58" i="31"/>
  <c r="BS60" i="31" s="1"/>
  <c r="BT56" i="31"/>
  <c r="BX33" i="32"/>
  <c r="BV34" i="36"/>
  <c r="BY31" i="32"/>
  <c r="BZ29" i="32"/>
  <c r="BZ31" i="32" s="1"/>
  <c r="BU29" i="31"/>
  <c r="BT31" i="31"/>
  <c r="BT33" i="31" s="1"/>
  <c r="C53" i="8"/>
  <c r="BY10" i="33"/>
  <c r="C61" i="8"/>
  <c r="BY10" i="36"/>
  <c r="D18" i="51"/>
  <c r="D18" i="55"/>
  <c r="C18" i="24"/>
  <c r="C17" i="24" s="1"/>
  <c r="D17" i="24" s="1"/>
  <c r="E17" i="24" s="1"/>
  <c r="D18" i="74"/>
  <c r="D18" i="49"/>
  <c r="D18" i="54"/>
  <c r="D18" i="56"/>
  <c r="C18" i="25"/>
  <c r="C17" i="25" s="1"/>
  <c r="D17" i="25" s="1"/>
  <c r="E17" i="25" s="1"/>
  <c r="D18" i="75"/>
  <c r="D18" i="77"/>
  <c r="D18" i="78"/>
  <c r="D18" i="82"/>
  <c r="D18" i="50"/>
  <c r="D18" i="53"/>
  <c r="D18" i="76"/>
  <c r="D18" i="80"/>
  <c r="D18" i="52"/>
  <c r="D18" i="73"/>
  <c r="C18" i="2"/>
  <c r="C17" i="2" s="1"/>
  <c r="D17" i="2" s="1"/>
  <c r="E17" i="2" s="1"/>
  <c r="E29" i="28"/>
  <c r="D31" i="28"/>
  <c r="D33" i="28" s="1"/>
  <c r="G29" i="25"/>
  <c r="F31" i="25"/>
  <c r="F33" i="25" s="1"/>
  <c r="G11" i="19"/>
  <c r="F13" i="19"/>
  <c r="F15" i="19" s="1"/>
  <c r="G12" i="13"/>
  <c r="F14" i="13"/>
  <c r="F16" i="13" s="1"/>
  <c r="G12" i="23"/>
  <c r="F14" i="23"/>
  <c r="F16" i="23" s="1"/>
  <c r="G12" i="14"/>
  <c r="F14" i="14"/>
  <c r="F16" i="14" s="1"/>
  <c r="E29" i="27"/>
  <c r="D31" i="27"/>
  <c r="D33" i="27" s="1"/>
  <c r="G12" i="17"/>
  <c r="F14" i="17"/>
  <c r="F16" i="17" s="1"/>
  <c r="G12" i="16"/>
  <c r="F14" i="16"/>
  <c r="F16" i="16" s="1"/>
  <c r="G12" i="18"/>
  <c r="F14" i="18"/>
  <c r="F16" i="18" s="1"/>
  <c r="E29" i="26"/>
  <c r="D31" i="26"/>
  <c r="D33" i="26" s="1"/>
  <c r="G12" i="21"/>
  <c r="F14" i="21"/>
  <c r="F16" i="21" s="1"/>
  <c r="G12" i="20"/>
  <c r="F14" i="20"/>
  <c r="F16" i="20" s="1"/>
  <c r="G29" i="24"/>
  <c r="F31" i="24"/>
  <c r="F33" i="24" s="1"/>
  <c r="E56" i="28"/>
  <c r="D58" i="28"/>
  <c r="D60" i="28" s="1"/>
  <c r="G39" i="21"/>
  <c r="F41" i="21"/>
  <c r="F43" i="21" s="1"/>
  <c r="G39" i="17"/>
  <c r="F41" i="17"/>
  <c r="F43" i="17" s="1"/>
  <c r="E56" i="27"/>
  <c r="D58" i="27"/>
  <c r="D60" i="27" s="1"/>
  <c r="E43" i="18"/>
  <c r="C20" i="36"/>
  <c r="G39" i="20"/>
  <c r="F41" i="20"/>
  <c r="F43" i="20" s="1"/>
  <c r="G39" i="23"/>
  <c r="F41" i="23"/>
  <c r="F43" i="23" s="1"/>
  <c r="F58" i="24"/>
  <c r="F60" i="24" s="1"/>
  <c r="G56" i="24"/>
  <c r="G39" i="16"/>
  <c r="F41" i="16"/>
  <c r="F43" i="16" s="1"/>
  <c r="G38" i="19"/>
  <c r="F40" i="19"/>
  <c r="F42" i="19" s="1"/>
  <c r="G39" i="18"/>
  <c r="F41" i="18"/>
  <c r="E60" i="25"/>
  <c r="C27" i="36"/>
  <c r="G56" i="26"/>
  <c r="F58" i="26"/>
  <c r="F60" i="26" s="1"/>
  <c r="G39" i="13"/>
  <c r="F41" i="13"/>
  <c r="F43" i="13" s="1"/>
  <c r="F58" i="25"/>
  <c r="G56" i="25"/>
  <c r="G39" i="14"/>
  <c r="F41" i="14"/>
  <c r="F43" i="14" s="1"/>
  <c r="BQ18" i="12"/>
  <c r="BP20" i="12"/>
  <c r="BP22" i="12" s="1"/>
  <c r="E15" i="11"/>
  <c r="C13" i="36"/>
  <c r="G38" i="11"/>
  <c r="F40" i="11"/>
  <c r="F42" i="11" s="1"/>
  <c r="G11" i="11"/>
  <c r="F13" i="11"/>
  <c r="BR26" i="12"/>
  <c r="BQ28" i="12"/>
  <c r="BQ30" i="12" s="1"/>
  <c r="BT39" i="9"/>
  <c r="BS41" i="9"/>
  <c r="BS43" i="9" s="1"/>
  <c r="BT12" i="9"/>
  <c r="BS14" i="9"/>
  <c r="BS16" i="9" s="1"/>
  <c r="BY29" i="2"/>
  <c r="BX31" i="2"/>
  <c r="BX33" i="2" s="1"/>
  <c r="O47" i="35"/>
  <c r="D6" i="62" s="1"/>
  <c r="C18" i="31"/>
  <c r="C17" i="31" s="1"/>
  <c r="D17" i="31" s="1"/>
  <c r="C18" i="30"/>
  <c r="C17" i="30" s="1"/>
  <c r="D17" i="30" s="1"/>
  <c r="D50" i="32" l="1"/>
  <c r="D52" i="32" s="1"/>
  <c r="E6" i="62"/>
  <c r="D9" i="62"/>
  <c r="E9" i="62" s="1"/>
  <c r="D8" i="62"/>
  <c r="E8" i="62" s="1"/>
  <c r="D10" i="62"/>
  <c r="E10" i="62" s="1"/>
  <c r="D11" i="62"/>
  <c r="E11" i="62" s="1"/>
  <c r="D12" i="62"/>
  <c r="E12" i="62" s="1"/>
  <c r="D7" i="62"/>
  <c r="D11" i="85"/>
  <c r="E11" i="85" s="1"/>
  <c r="D7" i="85"/>
  <c r="D32" i="69" s="1"/>
  <c r="E6" i="85"/>
  <c r="D9" i="85"/>
  <c r="E9" i="85" s="1"/>
  <c r="D12" i="85"/>
  <c r="E12" i="85" s="1"/>
  <c r="D10" i="85"/>
  <c r="E10" i="85" s="1"/>
  <c r="D8" i="85"/>
  <c r="E8" i="85" s="1"/>
  <c r="F48" i="32"/>
  <c r="E50" i="32"/>
  <c r="D19" i="25"/>
  <c r="D21" i="25" s="1"/>
  <c r="E17" i="30"/>
  <c r="D19" i="30"/>
  <c r="D21" i="30" s="1"/>
  <c r="BU56" i="31"/>
  <c r="BT58" i="31"/>
  <c r="BT60" i="31" s="1"/>
  <c r="E17" i="31"/>
  <c r="D19" i="31"/>
  <c r="D21" i="31" s="1"/>
  <c r="BU56" i="30"/>
  <c r="BT58" i="30"/>
  <c r="BT60" i="30" s="1"/>
  <c r="BY33" i="32"/>
  <c r="BW34" i="36"/>
  <c r="BZ33" i="32"/>
  <c r="BX34" i="36"/>
  <c r="BV29" i="31"/>
  <c r="BU31" i="31"/>
  <c r="BU33" i="31" s="1"/>
  <c r="D19" i="24"/>
  <c r="D21" i="24" s="1"/>
  <c r="D15" i="65"/>
  <c r="D15" i="69"/>
  <c r="D19" i="2"/>
  <c r="D21" i="2" s="1"/>
  <c r="C49" i="28"/>
  <c r="C48" i="28" s="1"/>
  <c r="D48" i="28" s="1"/>
  <c r="E48" i="28" s="1"/>
  <c r="E18" i="50"/>
  <c r="D21" i="50"/>
  <c r="E21" i="50" s="1"/>
  <c r="D19" i="50"/>
  <c r="D20" i="50"/>
  <c r="E20" i="50" s="1"/>
  <c r="D22" i="50"/>
  <c r="E22" i="50" s="1"/>
  <c r="E18" i="78"/>
  <c r="D20" i="78"/>
  <c r="E20" i="78" s="1"/>
  <c r="D19" i="78"/>
  <c r="D22" i="78"/>
  <c r="E22" i="78" s="1"/>
  <c r="D21" i="78"/>
  <c r="E21" i="78" s="1"/>
  <c r="E18" i="75"/>
  <c r="D19" i="75"/>
  <c r="D21" i="75"/>
  <c r="E21" i="75" s="1"/>
  <c r="D20" i="75"/>
  <c r="E20" i="75" s="1"/>
  <c r="E18" i="54"/>
  <c r="D21" i="54"/>
  <c r="E21" i="54" s="1"/>
  <c r="D20" i="54"/>
  <c r="E20" i="54" s="1"/>
  <c r="D19" i="54"/>
  <c r="D23" i="74"/>
  <c r="E23" i="74" s="1"/>
  <c r="E18" i="74"/>
  <c r="D21" i="74"/>
  <c r="E21" i="74" s="1"/>
  <c r="D20" i="74"/>
  <c r="E20" i="74" s="1"/>
  <c r="D22" i="74"/>
  <c r="E22" i="74" s="1"/>
  <c r="D19" i="74"/>
  <c r="D22" i="55"/>
  <c r="E22" i="55" s="1"/>
  <c r="D19" i="55"/>
  <c r="D20" i="55"/>
  <c r="E20" i="55" s="1"/>
  <c r="D21" i="55"/>
  <c r="E21" i="55" s="1"/>
  <c r="E18" i="55"/>
  <c r="D23" i="55"/>
  <c r="E23" i="55" s="1"/>
  <c r="C18" i="27"/>
  <c r="C17" i="27" s="1"/>
  <c r="D17" i="27" s="1"/>
  <c r="D19" i="27" s="1"/>
  <c r="D21" i="27" s="1"/>
  <c r="E18" i="80"/>
  <c r="D22" i="80"/>
  <c r="E22" i="80" s="1"/>
  <c r="D19" i="80"/>
  <c r="D24" i="80"/>
  <c r="E24" i="80" s="1"/>
  <c r="D23" i="80"/>
  <c r="E23" i="80" s="1"/>
  <c r="D21" i="80"/>
  <c r="E21" i="80" s="1"/>
  <c r="D20" i="80"/>
  <c r="E20" i="80" s="1"/>
  <c r="D23" i="53"/>
  <c r="E23" i="53" s="1"/>
  <c r="E18" i="53"/>
  <c r="D21" i="53"/>
  <c r="E21" i="53" s="1"/>
  <c r="D20" i="53"/>
  <c r="E20" i="53" s="1"/>
  <c r="D22" i="53"/>
  <c r="E22" i="53" s="1"/>
  <c r="D19" i="53"/>
  <c r="C18" i="26"/>
  <c r="C17" i="26" s="1"/>
  <c r="D17" i="26" s="1"/>
  <c r="E17" i="26" s="1"/>
  <c r="D23" i="82"/>
  <c r="E23" i="82" s="1"/>
  <c r="D20" i="82"/>
  <c r="E20" i="82" s="1"/>
  <c r="D22" i="82"/>
  <c r="E22" i="82" s="1"/>
  <c r="D19" i="82"/>
  <c r="E18" i="82"/>
  <c r="D21" i="82"/>
  <c r="E21" i="82" s="1"/>
  <c r="D23" i="77"/>
  <c r="E23" i="77" s="1"/>
  <c r="D20" i="77"/>
  <c r="E20" i="77" s="1"/>
  <c r="D22" i="77"/>
  <c r="E22" i="77" s="1"/>
  <c r="D19" i="77"/>
  <c r="E18" i="77"/>
  <c r="D21" i="77"/>
  <c r="E21" i="77" s="1"/>
  <c r="D23" i="56"/>
  <c r="E23" i="56" s="1"/>
  <c r="D20" i="56"/>
  <c r="E20" i="56" s="1"/>
  <c r="D22" i="56"/>
  <c r="E22" i="56" s="1"/>
  <c r="D19" i="56"/>
  <c r="E18" i="56"/>
  <c r="D21" i="56"/>
  <c r="E21" i="56" s="1"/>
  <c r="E18" i="49"/>
  <c r="D21" i="49"/>
  <c r="E21" i="49" s="1"/>
  <c r="D22" i="49"/>
  <c r="E22" i="49" s="1"/>
  <c r="D19" i="49"/>
  <c r="D20" i="49"/>
  <c r="E20" i="49" s="1"/>
  <c r="D21" i="51"/>
  <c r="E21" i="51" s="1"/>
  <c r="D22" i="51"/>
  <c r="E22" i="51" s="1"/>
  <c r="D20" i="51"/>
  <c r="E20" i="51" s="1"/>
  <c r="E18" i="51"/>
  <c r="D19" i="51"/>
  <c r="C18" i="28"/>
  <c r="C17" i="28" s="1"/>
  <c r="D17" i="28" s="1"/>
  <c r="D19" i="28" s="1"/>
  <c r="D21" i="28" s="1"/>
  <c r="D23" i="52"/>
  <c r="E23" i="52" s="1"/>
  <c r="D20" i="52"/>
  <c r="E20" i="52" s="1"/>
  <c r="D22" i="52"/>
  <c r="E22" i="52" s="1"/>
  <c r="D19" i="52"/>
  <c r="E18" i="52"/>
  <c r="D21" i="52"/>
  <c r="E21" i="52" s="1"/>
  <c r="D22" i="76"/>
  <c r="E22" i="76" s="1"/>
  <c r="D20" i="76"/>
  <c r="E20" i="76" s="1"/>
  <c r="D19" i="76"/>
  <c r="E18" i="76"/>
  <c r="D21" i="76"/>
  <c r="E21" i="76" s="1"/>
  <c r="D23" i="76"/>
  <c r="E23" i="76" s="1"/>
  <c r="D23" i="73"/>
  <c r="E23" i="73" s="1"/>
  <c r="D19" i="73"/>
  <c r="E18" i="73"/>
  <c r="D21" i="73"/>
  <c r="E21" i="73" s="1"/>
  <c r="D20" i="73"/>
  <c r="E20" i="73" s="1"/>
  <c r="D22" i="73"/>
  <c r="E22" i="73" s="1"/>
  <c r="H12" i="20"/>
  <c r="G14" i="20"/>
  <c r="G16" i="20" s="1"/>
  <c r="F29" i="26"/>
  <c r="E31" i="26"/>
  <c r="E33" i="26" s="1"/>
  <c r="H12" i="16"/>
  <c r="G14" i="16"/>
  <c r="G16" i="16" s="1"/>
  <c r="F29" i="27"/>
  <c r="E31" i="27"/>
  <c r="E33" i="27" s="1"/>
  <c r="H12" i="14"/>
  <c r="G14" i="14"/>
  <c r="G16" i="14" s="1"/>
  <c r="H12" i="13"/>
  <c r="G14" i="13"/>
  <c r="G16" i="13" s="1"/>
  <c r="H29" i="25"/>
  <c r="G31" i="25"/>
  <c r="G33" i="25" s="1"/>
  <c r="F17" i="25"/>
  <c r="E19" i="25"/>
  <c r="E21" i="25" s="1"/>
  <c r="H29" i="24"/>
  <c r="G31" i="24"/>
  <c r="G33" i="24" s="1"/>
  <c r="G14" i="21"/>
  <c r="G16" i="21" s="1"/>
  <c r="H12" i="21"/>
  <c r="H12" i="18"/>
  <c r="G14" i="18"/>
  <c r="G16" i="18" s="1"/>
  <c r="G14" i="17"/>
  <c r="G16" i="17" s="1"/>
  <c r="H12" i="17"/>
  <c r="F17" i="24"/>
  <c r="E19" i="24"/>
  <c r="E21" i="24" s="1"/>
  <c r="H12" i="23"/>
  <c r="G14" i="23"/>
  <c r="G16" i="23" s="1"/>
  <c r="H11" i="19"/>
  <c r="G13" i="19"/>
  <c r="G15" i="19" s="1"/>
  <c r="F29" i="28"/>
  <c r="E31" i="28"/>
  <c r="E33" i="28" s="1"/>
  <c r="H39" i="14"/>
  <c r="G41" i="14"/>
  <c r="G43" i="14" s="1"/>
  <c r="H39" i="18"/>
  <c r="G41" i="18"/>
  <c r="H39" i="16"/>
  <c r="G41" i="16"/>
  <c r="G43" i="16" s="1"/>
  <c r="G41" i="17"/>
  <c r="G43" i="17" s="1"/>
  <c r="H39" i="17"/>
  <c r="F56" i="28"/>
  <c r="E58" i="28"/>
  <c r="E60" i="28" s="1"/>
  <c r="H56" i="25"/>
  <c r="G58" i="25"/>
  <c r="H56" i="24"/>
  <c r="G58" i="24"/>
  <c r="G60" i="24" s="1"/>
  <c r="G41" i="13"/>
  <c r="G43" i="13" s="1"/>
  <c r="H39" i="13"/>
  <c r="F60" i="25"/>
  <c r="D27" i="36"/>
  <c r="H38" i="19"/>
  <c r="G40" i="19"/>
  <c r="G42" i="19" s="1"/>
  <c r="H39" i="20"/>
  <c r="G41" i="20"/>
  <c r="G43" i="20" s="1"/>
  <c r="F56" i="27"/>
  <c r="E58" i="27"/>
  <c r="E60" i="27" s="1"/>
  <c r="H39" i="21"/>
  <c r="G41" i="21"/>
  <c r="G43" i="21" s="1"/>
  <c r="H39" i="23"/>
  <c r="G41" i="23"/>
  <c r="G43" i="23" s="1"/>
  <c r="H56" i="26"/>
  <c r="G58" i="26"/>
  <c r="G60" i="26" s="1"/>
  <c r="F43" i="18"/>
  <c r="D20" i="36"/>
  <c r="H11" i="11"/>
  <c r="G13" i="11"/>
  <c r="H38" i="11"/>
  <c r="G40" i="11"/>
  <c r="G42" i="11" s="1"/>
  <c r="BR18" i="12"/>
  <c r="BQ20" i="12"/>
  <c r="BQ22" i="12" s="1"/>
  <c r="F6" i="12"/>
  <c r="F17" i="2"/>
  <c r="E19" i="2"/>
  <c r="E21" i="2" s="1"/>
  <c r="BS26" i="12"/>
  <c r="BR28" i="12"/>
  <c r="BR30" i="12" s="1"/>
  <c r="G6" i="12"/>
  <c r="F15" i="11"/>
  <c r="D13" i="36"/>
  <c r="BU12" i="9"/>
  <c r="BT14" i="9"/>
  <c r="BT16" i="9" s="1"/>
  <c r="BU39" i="9"/>
  <c r="BT41" i="9"/>
  <c r="BT43" i="9" s="1"/>
  <c r="BZ29" i="2"/>
  <c r="BZ31" i="2" s="1"/>
  <c r="BZ33" i="2" s="1"/>
  <c r="BY31" i="2"/>
  <c r="BY33" i="2" s="1"/>
  <c r="B34" i="33" l="1"/>
  <c r="E7" i="62"/>
  <c r="E15" i="62" s="1"/>
  <c r="E29" i="69" s="1"/>
  <c r="D29" i="69"/>
  <c r="E7" i="85"/>
  <c r="E15" i="85" s="1"/>
  <c r="E32" i="69" s="1"/>
  <c r="E52" i="32"/>
  <c r="C34" i="33"/>
  <c r="G48" i="32"/>
  <c r="F50" i="32"/>
  <c r="C33" i="32"/>
  <c r="C34" i="32" s="1"/>
  <c r="BV56" i="30"/>
  <c r="BU58" i="30"/>
  <c r="BU60" i="30" s="1"/>
  <c r="BU58" i="31"/>
  <c r="BU60" i="31" s="1"/>
  <c r="BV56" i="31"/>
  <c r="F17" i="31"/>
  <c r="E19" i="31"/>
  <c r="E21" i="31" s="1"/>
  <c r="F17" i="30"/>
  <c r="E19" i="30"/>
  <c r="E21" i="30" s="1"/>
  <c r="BW29" i="31"/>
  <c r="BV31" i="31"/>
  <c r="BV33" i="31" s="1"/>
  <c r="E17" i="28"/>
  <c r="E19" i="28" s="1"/>
  <c r="E21" i="28" s="1"/>
  <c r="E15" i="65"/>
  <c r="E15" i="69"/>
  <c r="E19" i="50"/>
  <c r="E27" i="50" s="1"/>
  <c r="E17" i="27"/>
  <c r="F17" i="27" s="1"/>
  <c r="E19" i="52"/>
  <c r="E19" i="56"/>
  <c r="E27" i="56" s="1"/>
  <c r="E19" i="77"/>
  <c r="E27" i="77" s="1"/>
  <c r="E19" i="53"/>
  <c r="E27" i="53" s="1"/>
  <c r="E19" i="55"/>
  <c r="E27" i="55" s="1"/>
  <c r="D50" i="28"/>
  <c r="D36" i="28" s="1"/>
  <c r="D19" i="26"/>
  <c r="D21" i="26" s="1"/>
  <c r="E19" i="51"/>
  <c r="D23" i="51"/>
  <c r="E23" i="51" s="1"/>
  <c r="E19" i="49"/>
  <c r="E27" i="49" s="1"/>
  <c r="E19" i="82"/>
  <c r="E27" i="82" s="1"/>
  <c r="E19" i="80"/>
  <c r="E27" i="80" s="1"/>
  <c r="D22" i="75"/>
  <c r="E22" i="75" s="1"/>
  <c r="E19" i="75"/>
  <c r="E19" i="78"/>
  <c r="E27" i="78" s="1"/>
  <c r="E19" i="76"/>
  <c r="E27" i="76" s="1"/>
  <c r="E27" i="52"/>
  <c r="D22" i="54"/>
  <c r="E22" i="54" s="1"/>
  <c r="E19" i="54"/>
  <c r="E19" i="74"/>
  <c r="E27" i="74" s="1"/>
  <c r="E19" i="73"/>
  <c r="E27" i="73" s="1"/>
  <c r="G29" i="28"/>
  <c r="F31" i="28"/>
  <c r="F33" i="28" s="1"/>
  <c r="I12" i="23"/>
  <c r="H14" i="23"/>
  <c r="H16" i="23" s="1"/>
  <c r="I12" i="16"/>
  <c r="H14" i="16"/>
  <c r="H16" i="16" s="1"/>
  <c r="I12" i="20"/>
  <c r="H14" i="20"/>
  <c r="H16" i="20" s="1"/>
  <c r="F17" i="26"/>
  <c r="E19" i="26"/>
  <c r="E21" i="26" s="1"/>
  <c r="I29" i="25"/>
  <c r="H31" i="25"/>
  <c r="H33" i="25" s="1"/>
  <c r="I12" i="14"/>
  <c r="H14" i="14"/>
  <c r="H16" i="14" s="1"/>
  <c r="I11" i="19"/>
  <c r="H13" i="19"/>
  <c r="H15" i="19" s="1"/>
  <c r="G17" i="24"/>
  <c r="F19" i="24"/>
  <c r="F21" i="24" s="1"/>
  <c r="I12" i="18"/>
  <c r="H14" i="18"/>
  <c r="H16" i="18" s="1"/>
  <c r="I29" i="24"/>
  <c r="H31" i="24"/>
  <c r="H33" i="24" s="1"/>
  <c r="G29" i="27"/>
  <c r="F31" i="27"/>
  <c r="F33" i="27" s="1"/>
  <c r="G29" i="26"/>
  <c r="F31" i="26"/>
  <c r="F33" i="26" s="1"/>
  <c r="I12" i="17"/>
  <c r="H14" i="17"/>
  <c r="H16" i="17" s="1"/>
  <c r="I12" i="21"/>
  <c r="H14" i="21"/>
  <c r="H16" i="21" s="1"/>
  <c r="G17" i="25"/>
  <c r="F19" i="25"/>
  <c r="F21" i="25" s="1"/>
  <c r="I12" i="13"/>
  <c r="H14" i="13"/>
  <c r="H16" i="13" s="1"/>
  <c r="I39" i="23"/>
  <c r="H41" i="23"/>
  <c r="H43" i="23" s="1"/>
  <c r="G56" i="27"/>
  <c r="F58" i="27"/>
  <c r="F60" i="27" s="1"/>
  <c r="I38" i="19"/>
  <c r="H40" i="19"/>
  <c r="H42" i="19" s="1"/>
  <c r="F48" i="28"/>
  <c r="E50" i="28"/>
  <c r="I56" i="24"/>
  <c r="H58" i="24"/>
  <c r="H60" i="24" s="1"/>
  <c r="I39" i="18"/>
  <c r="H41" i="18"/>
  <c r="I56" i="26"/>
  <c r="H58" i="26"/>
  <c r="H60" i="26" s="1"/>
  <c r="I39" i="13"/>
  <c r="H41" i="13"/>
  <c r="H43" i="13" s="1"/>
  <c r="G56" i="28"/>
  <c r="F58" i="28"/>
  <c r="F60" i="28" s="1"/>
  <c r="I39" i="16"/>
  <c r="H41" i="16"/>
  <c r="H43" i="16" s="1"/>
  <c r="I39" i="14"/>
  <c r="H41" i="14"/>
  <c r="H43" i="14" s="1"/>
  <c r="I56" i="25"/>
  <c r="H58" i="25"/>
  <c r="I39" i="21"/>
  <c r="H41" i="21"/>
  <c r="H43" i="21" s="1"/>
  <c r="I39" i="20"/>
  <c r="H41" i="20"/>
  <c r="H43" i="20" s="1"/>
  <c r="G60" i="25"/>
  <c r="E27" i="36"/>
  <c r="I39" i="17"/>
  <c r="H41" i="17"/>
  <c r="H43" i="17" s="1"/>
  <c r="G43" i="18"/>
  <c r="E20" i="36"/>
  <c r="BS18" i="12"/>
  <c r="BR20" i="12"/>
  <c r="BR22" i="12" s="1"/>
  <c r="I38" i="11"/>
  <c r="H40" i="11"/>
  <c r="H42" i="11" s="1"/>
  <c r="G15" i="11"/>
  <c r="E13" i="36"/>
  <c r="BS28" i="12"/>
  <c r="BS30" i="12" s="1"/>
  <c r="BT26" i="12"/>
  <c r="G17" i="2"/>
  <c r="F19" i="2"/>
  <c r="F21" i="2" s="1"/>
  <c r="I11" i="11"/>
  <c r="H13" i="11"/>
  <c r="C33" i="2"/>
  <c r="BV39" i="9"/>
  <c r="BU41" i="9"/>
  <c r="BU43" i="9" s="1"/>
  <c r="BV12" i="9"/>
  <c r="BU14" i="9"/>
  <c r="BU16" i="9" s="1"/>
  <c r="F52" i="32" l="1"/>
  <c r="D34" i="33"/>
  <c r="H48" i="32"/>
  <c r="G50" i="32"/>
  <c r="BY34" i="36"/>
  <c r="F19" i="31"/>
  <c r="F21" i="31" s="1"/>
  <c r="G17" i="31"/>
  <c r="BW56" i="31"/>
  <c r="BV58" i="31"/>
  <c r="BV60" i="31" s="1"/>
  <c r="G17" i="30"/>
  <c r="F19" i="30"/>
  <c r="F21" i="30" s="1"/>
  <c r="BW56" i="30"/>
  <c r="BV58" i="30"/>
  <c r="BV60" i="30" s="1"/>
  <c r="BX29" i="31"/>
  <c r="BW31" i="31"/>
  <c r="BW33" i="31" s="1"/>
  <c r="F17" i="28"/>
  <c r="F19" i="28" s="1"/>
  <c r="F21" i="28" s="1"/>
  <c r="E19" i="27"/>
  <c r="E21" i="27" s="1"/>
  <c r="E27" i="75"/>
  <c r="E27" i="54"/>
  <c r="D52" i="28"/>
  <c r="D17" i="68"/>
  <c r="E27" i="51"/>
  <c r="H17" i="25"/>
  <c r="G19" i="25"/>
  <c r="G21" i="25" s="1"/>
  <c r="J12" i="21"/>
  <c r="I14" i="21"/>
  <c r="I16" i="21" s="1"/>
  <c r="J12" i="23"/>
  <c r="I14" i="23"/>
  <c r="I16" i="23" s="1"/>
  <c r="J29" i="24"/>
  <c r="I31" i="24"/>
  <c r="I33" i="24" s="1"/>
  <c r="H17" i="24"/>
  <c r="G19" i="24"/>
  <c r="G21" i="24" s="1"/>
  <c r="J11" i="19"/>
  <c r="I13" i="19"/>
  <c r="I15" i="19" s="1"/>
  <c r="J12" i="14"/>
  <c r="I14" i="14"/>
  <c r="I16" i="14" s="1"/>
  <c r="J12" i="20"/>
  <c r="I14" i="20"/>
  <c r="I16" i="20" s="1"/>
  <c r="H29" i="26"/>
  <c r="G31" i="26"/>
  <c r="G33" i="26" s="1"/>
  <c r="J12" i="13"/>
  <c r="I14" i="13"/>
  <c r="I16" i="13" s="1"/>
  <c r="G17" i="27"/>
  <c r="F19" i="27"/>
  <c r="F21" i="27" s="1"/>
  <c r="J12" i="17"/>
  <c r="I14" i="17"/>
  <c r="I16" i="17" s="1"/>
  <c r="J12" i="18"/>
  <c r="I14" i="18"/>
  <c r="I16" i="18" s="1"/>
  <c r="J29" i="25"/>
  <c r="I31" i="25"/>
  <c r="I33" i="25" s="1"/>
  <c r="G17" i="26"/>
  <c r="F19" i="26"/>
  <c r="F21" i="26" s="1"/>
  <c r="J12" i="16"/>
  <c r="I14" i="16"/>
  <c r="I16" i="16" s="1"/>
  <c r="H29" i="27"/>
  <c r="G31" i="27"/>
  <c r="G33" i="27" s="1"/>
  <c r="H29" i="28"/>
  <c r="G31" i="28"/>
  <c r="G33" i="28" s="1"/>
  <c r="E52" i="28"/>
  <c r="E36" i="28"/>
  <c r="J39" i="17"/>
  <c r="I41" i="17"/>
  <c r="I43" i="17" s="1"/>
  <c r="H60" i="25"/>
  <c r="F27" i="36"/>
  <c r="H43" i="18"/>
  <c r="F20" i="36"/>
  <c r="J39" i="20"/>
  <c r="I41" i="20"/>
  <c r="I43" i="20" s="1"/>
  <c r="J56" i="25"/>
  <c r="I58" i="25"/>
  <c r="J39" i="16"/>
  <c r="I41" i="16"/>
  <c r="I43" i="16" s="1"/>
  <c r="J39" i="13"/>
  <c r="I41" i="13"/>
  <c r="I43" i="13" s="1"/>
  <c r="J39" i="18"/>
  <c r="I41" i="18"/>
  <c r="I58" i="24"/>
  <c r="I60" i="24" s="1"/>
  <c r="J56" i="24"/>
  <c r="J38" i="19"/>
  <c r="I40" i="19"/>
  <c r="I42" i="19" s="1"/>
  <c r="J39" i="23"/>
  <c r="I41" i="23"/>
  <c r="I43" i="23" s="1"/>
  <c r="J39" i="21"/>
  <c r="I41" i="21"/>
  <c r="I43" i="21" s="1"/>
  <c r="J39" i="14"/>
  <c r="I41" i="14"/>
  <c r="I43" i="14" s="1"/>
  <c r="H56" i="28"/>
  <c r="G58" i="28"/>
  <c r="G60" i="28" s="1"/>
  <c r="J56" i="26"/>
  <c r="I58" i="26"/>
  <c r="I60" i="26" s="1"/>
  <c r="G48" i="28"/>
  <c r="F50" i="28"/>
  <c r="H56" i="27"/>
  <c r="G58" i="27"/>
  <c r="G60" i="27" s="1"/>
  <c r="J11" i="11"/>
  <c r="I13" i="11"/>
  <c r="J38" i="11"/>
  <c r="I40" i="11"/>
  <c r="I42" i="11" s="1"/>
  <c r="BU26" i="12"/>
  <c r="BT28" i="12"/>
  <c r="BT30" i="12" s="1"/>
  <c r="H17" i="2"/>
  <c r="G19" i="2"/>
  <c r="G21" i="2" s="1"/>
  <c r="H15" i="11"/>
  <c r="F13" i="36"/>
  <c r="H6" i="12"/>
  <c r="BT18" i="12"/>
  <c r="BS20" i="12"/>
  <c r="BS22" i="12" s="1"/>
  <c r="C34" i="2"/>
  <c r="BW39" i="9"/>
  <c r="BV41" i="9"/>
  <c r="BV43" i="9" s="1"/>
  <c r="BW12" i="9"/>
  <c r="BV14" i="9"/>
  <c r="BV16" i="9" s="1"/>
  <c r="X3" i="33"/>
  <c r="G17" i="28" l="1"/>
  <c r="G19" i="28" s="1"/>
  <c r="G21" i="28" s="1"/>
  <c r="G52" i="32"/>
  <c r="E34" i="33"/>
  <c r="I48" i="32"/>
  <c r="H50" i="32"/>
  <c r="BX56" i="31"/>
  <c r="BW58" i="31"/>
  <c r="BW60" i="31" s="1"/>
  <c r="H17" i="31"/>
  <c r="G19" i="31"/>
  <c r="G21" i="31" s="1"/>
  <c r="H17" i="30"/>
  <c r="G19" i="30"/>
  <c r="G21" i="30" s="1"/>
  <c r="BX56" i="30"/>
  <c r="BW58" i="30"/>
  <c r="BW60" i="30" s="1"/>
  <c r="BY29" i="31"/>
  <c r="BX31" i="31"/>
  <c r="BX33" i="31" s="1"/>
  <c r="E17" i="68"/>
  <c r="I29" i="28"/>
  <c r="H31" i="28"/>
  <c r="H33" i="28" s="1"/>
  <c r="K12" i="23"/>
  <c r="J14" i="23"/>
  <c r="J16" i="23" s="1"/>
  <c r="K12" i="16"/>
  <c r="J14" i="16"/>
  <c r="J16" i="16" s="1"/>
  <c r="K29" i="25"/>
  <c r="J31" i="25"/>
  <c r="J33" i="25" s="1"/>
  <c r="J14" i="17"/>
  <c r="J16" i="17" s="1"/>
  <c r="K12" i="17"/>
  <c r="H17" i="27"/>
  <c r="G19" i="27"/>
  <c r="G21" i="27" s="1"/>
  <c r="K12" i="20"/>
  <c r="J14" i="20"/>
  <c r="J16" i="20" s="1"/>
  <c r="K12" i="14"/>
  <c r="J14" i="14"/>
  <c r="J16" i="14" s="1"/>
  <c r="I17" i="24"/>
  <c r="H19" i="24"/>
  <c r="H21" i="24" s="1"/>
  <c r="I29" i="27"/>
  <c r="H31" i="27"/>
  <c r="H33" i="27" s="1"/>
  <c r="H17" i="26"/>
  <c r="G19" i="26"/>
  <c r="G21" i="26" s="1"/>
  <c r="K12" i="18"/>
  <c r="J14" i="18"/>
  <c r="J16" i="18" s="1"/>
  <c r="K12" i="13"/>
  <c r="J14" i="13"/>
  <c r="J16" i="13" s="1"/>
  <c r="I29" i="26"/>
  <c r="H31" i="26"/>
  <c r="H33" i="26" s="1"/>
  <c r="K11" i="19"/>
  <c r="J13" i="19"/>
  <c r="J15" i="19" s="1"/>
  <c r="K29" i="24"/>
  <c r="J31" i="24"/>
  <c r="J33" i="24" s="1"/>
  <c r="K12" i="21"/>
  <c r="J14" i="21"/>
  <c r="J16" i="21" s="1"/>
  <c r="I17" i="25"/>
  <c r="H19" i="25"/>
  <c r="H21" i="25" s="1"/>
  <c r="H58" i="27"/>
  <c r="H60" i="27" s="1"/>
  <c r="I56" i="27"/>
  <c r="K56" i="24"/>
  <c r="J58" i="24"/>
  <c r="J60" i="24" s="1"/>
  <c r="I60" i="25"/>
  <c r="G27" i="36"/>
  <c r="F52" i="28"/>
  <c r="F36" i="28"/>
  <c r="K56" i="26"/>
  <c r="J58" i="26"/>
  <c r="J60" i="26" s="1"/>
  <c r="K39" i="14"/>
  <c r="J41" i="14"/>
  <c r="J43" i="14" s="1"/>
  <c r="K39" i="23"/>
  <c r="J41" i="23"/>
  <c r="J43" i="23" s="1"/>
  <c r="K39" i="13"/>
  <c r="J41" i="13"/>
  <c r="J43" i="13" s="1"/>
  <c r="K56" i="25"/>
  <c r="J58" i="25"/>
  <c r="H48" i="28"/>
  <c r="G50" i="28"/>
  <c r="I43" i="18"/>
  <c r="G20" i="36"/>
  <c r="K39" i="17"/>
  <c r="J41" i="17"/>
  <c r="J43" i="17" s="1"/>
  <c r="I56" i="28"/>
  <c r="H58" i="28"/>
  <c r="H60" i="28" s="1"/>
  <c r="K39" i="21"/>
  <c r="J41" i="21"/>
  <c r="J43" i="21" s="1"/>
  <c r="K38" i="19"/>
  <c r="J40" i="19"/>
  <c r="J42" i="19" s="1"/>
  <c r="K39" i="18"/>
  <c r="J41" i="18"/>
  <c r="K39" i="16"/>
  <c r="J41" i="16"/>
  <c r="J43" i="16" s="1"/>
  <c r="K39" i="20"/>
  <c r="J41" i="20"/>
  <c r="J43" i="20" s="1"/>
  <c r="K38" i="11"/>
  <c r="J40" i="11"/>
  <c r="J42" i="11" s="1"/>
  <c r="BT20" i="12"/>
  <c r="BT22" i="12" s="1"/>
  <c r="BU18" i="12"/>
  <c r="I17" i="2"/>
  <c r="H19" i="2"/>
  <c r="H21" i="2" s="1"/>
  <c r="I15" i="11"/>
  <c r="G13" i="36"/>
  <c r="BU28" i="12"/>
  <c r="BU30" i="12" s="1"/>
  <c r="BV26" i="12"/>
  <c r="K11" i="11"/>
  <c r="J13" i="11"/>
  <c r="BX12" i="9"/>
  <c r="BW14" i="9"/>
  <c r="BW16" i="9" s="1"/>
  <c r="BW41" i="9"/>
  <c r="BW43" i="9" s="1"/>
  <c r="BX39" i="9"/>
  <c r="BX41" i="9" s="1"/>
  <c r="BX43" i="9" s="1"/>
  <c r="H17" i="28" l="1"/>
  <c r="H19" i="28" s="1"/>
  <c r="H21" i="28" s="1"/>
  <c r="H52" i="32"/>
  <c r="F34" i="33"/>
  <c r="J48" i="32"/>
  <c r="I50" i="32"/>
  <c r="BY56" i="30"/>
  <c r="BZ56" i="30" s="1"/>
  <c r="BX58" i="30"/>
  <c r="BX60" i="30" s="1"/>
  <c r="H19" i="31"/>
  <c r="H21" i="31" s="1"/>
  <c r="I17" i="31"/>
  <c r="I17" i="30"/>
  <c r="H19" i="30"/>
  <c r="H21" i="30" s="1"/>
  <c r="BY56" i="31"/>
  <c r="BZ56" i="31" s="1"/>
  <c r="BX58" i="31"/>
  <c r="BX60" i="31" s="1"/>
  <c r="BY31" i="31"/>
  <c r="BY33" i="31" s="1"/>
  <c r="BZ29" i="31"/>
  <c r="BZ31" i="31" s="1"/>
  <c r="BZ33" i="31" s="1"/>
  <c r="L12" i="21"/>
  <c r="K14" i="21"/>
  <c r="K16" i="21" s="1"/>
  <c r="L11" i="19"/>
  <c r="K13" i="19"/>
  <c r="K15" i="19" s="1"/>
  <c r="J29" i="26"/>
  <c r="I31" i="26"/>
  <c r="I33" i="26" s="1"/>
  <c r="K14" i="18"/>
  <c r="K16" i="18" s="1"/>
  <c r="L12" i="18"/>
  <c r="I17" i="26"/>
  <c r="H19" i="26"/>
  <c r="H21" i="26" s="1"/>
  <c r="J17" i="24"/>
  <c r="I19" i="24"/>
  <c r="I21" i="24" s="1"/>
  <c r="K14" i="20"/>
  <c r="K16" i="20" s="1"/>
  <c r="L12" i="20"/>
  <c r="L29" i="25"/>
  <c r="K31" i="25"/>
  <c r="K33" i="25" s="1"/>
  <c r="J29" i="28"/>
  <c r="I31" i="28"/>
  <c r="I33" i="28" s="1"/>
  <c r="J17" i="25"/>
  <c r="I19" i="25"/>
  <c r="I21" i="25" s="1"/>
  <c r="L29" i="24"/>
  <c r="K31" i="24"/>
  <c r="K33" i="24" s="1"/>
  <c r="L12" i="13"/>
  <c r="K14" i="13"/>
  <c r="K16" i="13" s="1"/>
  <c r="J29" i="27"/>
  <c r="I31" i="27"/>
  <c r="I33" i="27" s="1"/>
  <c r="K14" i="14"/>
  <c r="K16" i="14" s="1"/>
  <c r="L12" i="14"/>
  <c r="I17" i="27"/>
  <c r="H19" i="27"/>
  <c r="H21" i="27" s="1"/>
  <c r="K14" i="16"/>
  <c r="K16" i="16" s="1"/>
  <c r="L12" i="16"/>
  <c r="L12" i="23"/>
  <c r="K14" i="23"/>
  <c r="K16" i="23" s="1"/>
  <c r="I17" i="28"/>
  <c r="L12" i="17"/>
  <c r="K14" i="17"/>
  <c r="K16" i="17" s="1"/>
  <c r="J60" i="25"/>
  <c r="H27" i="36"/>
  <c r="J43" i="18"/>
  <c r="H20" i="36"/>
  <c r="G52" i="28"/>
  <c r="G36" i="28"/>
  <c r="L39" i="20"/>
  <c r="K41" i="20"/>
  <c r="K43" i="20" s="1"/>
  <c r="L39" i="18"/>
  <c r="K41" i="18"/>
  <c r="K41" i="21"/>
  <c r="K43" i="21" s="1"/>
  <c r="L39" i="21"/>
  <c r="K41" i="17"/>
  <c r="K43" i="17" s="1"/>
  <c r="L39" i="17"/>
  <c r="I48" i="28"/>
  <c r="H50" i="28"/>
  <c r="L39" i="13"/>
  <c r="K41" i="13"/>
  <c r="K43" i="13" s="1"/>
  <c r="K41" i="14"/>
  <c r="K43" i="14" s="1"/>
  <c r="L39" i="14"/>
  <c r="K58" i="24"/>
  <c r="K60" i="24" s="1"/>
  <c r="L56" i="24"/>
  <c r="L39" i="16"/>
  <c r="K41" i="16"/>
  <c r="K43" i="16" s="1"/>
  <c r="L38" i="19"/>
  <c r="K40" i="19"/>
  <c r="K42" i="19" s="1"/>
  <c r="J56" i="28"/>
  <c r="I58" i="28"/>
  <c r="I60" i="28" s="1"/>
  <c r="L56" i="25"/>
  <c r="K58" i="25"/>
  <c r="L39" i="23"/>
  <c r="K41" i="23"/>
  <c r="K43" i="23" s="1"/>
  <c r="K58" i="26"/>
  <c r="K60" i="26" s="1"/>
  <c r="L56" i="26"/>
  <c r="I58" i="27"/>
  <c r="I60" i="27" s="1"/>
  <c r="J56" i="27"/>
  <c r="C43" i="9"/>
  <c r="C44" i="9" s="1"/>
  <c r="J15" i="11"/>
  <c r="H13" i="36"/>
  <c r="BV18" i="12"/>
  <c r="BU20" i="12"/>
  <c r="BU22" i="12" s="1"/>
  <c r="L38" i="11"/>
  <c r="K40" i="11"/>
  <c r="K42" i="11" s="1"/>
  <c r="L11" i="11"/>
  <c r="K13" i="11"/>
  <c r="BV28" i="12"/>
  <c r="BV30" i="12" s="1"/>
  <c r="BW26" i="12"/>
  <c r="J17" i="2"/>
  <c r="I19" i="2"/>
  <c r="I21" i="2" s="1"/>
  <c r="BY12" i="9"/>
  <c r="BX14" i="9"/>
  <c r="BX16" i="9" s="1"/>
  <c r="O38" i="35"/>
  <c r="O39" i="35"/>
  <c r="O40" i="35"/>
  <c r="O41" i="35"/>
  <c r="O42" i="35"/>
  <c r="D6" i="57" s="1"/>
  <c r="O43" i="35"/>
  <c r="D6" i="58" s="1"/>
  <c r="O44" i="35"/>
  <c r="D6" i="59" s="1"/>
  <c r="D11" i="57" l="1"/>
  <c r="E11" i="57" s="1"/>
  <c r="D7" i="57"/>
  <c r="E7" i="57" s="1"/>
  <c r="D8" i="57"/>
  <c r="E8" i="57" s="1"/>
  <c r="E6" i="57"/>
  <c r="D9" i="57"/>
  <c r="E9" i="57" s="1"/>
  <c r="D10" i="57"/>
  <c r="E10" i="57" s="1"/>
  <c r="E6" i="58"/>
  <c r="D10" i="58"/>
  <c r="E10" i="58" s="1"/>
  <c r="D11" i="58"/>
  <c r="E11" i="58" s="1"/>
  <c r="D12" i="58"/>
  <c r="E12" i="58" s="1"/>
  <c r="D7" i="58"/>
  <c r="E7" i="58" s="1"/>
  <c r="D9" i="58"/>
  <c r="E9" i="58" s="1"/>
  <c r="D8" i="58"/>
  <c r="E8" i="58" s="1"/>
  <c r="D10" i="59"/>
  <c r="E10" i="59" s="1"/>
  <c r="D8" i="59"/>
  <c r="E8" i="59" s="1"/>
  <c r="E6" i="59"/>
  <c r="D9" i="59"/>
  <c r="E9" i="59" s="1"/>
  <c r="D7" i="59"/>
  <c r="E7" i="59" s="1"/>
  <c r="D11" i="59"/>
  <c r="E11" i="59" s="1"/>
  <c r="I52" i="32"/>
  <c r="G34" i="33"/>
  <c r="K48" i="32"/>
  <c r="J50" i="32"/>
  <c r="J17" i="31"/>
  <c r="I19" i="31"/>
  <c r="I21" i="31" s="1"/>
  <c r="J17" i="30"/>
  <c r="I19" i="30"/>
  <c r="I21" i="30" s="1"/>
  <c r="C33" i="31"/>
  <c r="C34" i="31" s="1"/>
  <c r="C49" i="25"/>
  <c r="C48" i="25" s="1"/>
  <c r="D48" i="25" s="1"/>
  <c r="D50" i="25" s="1"/>
  <c r="C32" i="21"/>
  <c r="C31" i="21" s="1"/>
  <c r="D31" i="21" s="1"/>
  <c r="D33" i="21" s="1"/>
  <c r="D35" i="21" s="1"/>
  <c r="D6" i="56"/>
  <c r="C32" i="20"/>
  <c r="C31" i="20" s="1"/>
  <c r="D31" i="20" s="1"/>
  <c r="E31" i="20" s="1"/>
  <c r="D6" i="55"/>
  <c r="C49" i="24"/>
  <c r="C48" i="24" s="1"/>
  <c r="D48" i="24" s="1"/>
  <c r="D50" i="24" s="1"/>
  <c r="C32" i="23"/>
  <c r="C31" i="23" s="1"/>
  <c r="D31" i="23" s="1"/>
  <c r="D33" i="23" s="1"/>
  <c r="C31" i="19"/>
  <c r="C30" i="19" s="1"/>
  <c r="D30" i="19" s="1"/>
  <c r="D32" i="19" s="1"/>
  <c r="D6" i="54"/>
  <c r="M12" i="16"/>
  <c r="L14" i="16"/>
  <c r="L16" i="16" s="1"/>
  <c r="J17" i="28"/>
  <c r="I19" i="28"/>
  <c r="I21" i="28" s="1"/>
  <c r="J17" i="27"/>
  <c r="I19" i="27"/>
  <c r="I21" i="27" s="1"/>
  <c r="M12" i="13"/>
  <c r="L14" i="13"/>
  <c r="L16" i="13" s="1"/>
  <c r="M29" i="24"/>
  <c r="L31" i="24"/>
  <c r="L33" i="24" s="1"/>
  <c r="L14" i="20"/>
  <c r="L16" i="20" s="1"/>
  <c r="M12" i="20"/>
  <c r="M12" i="18"/>
  <c r="L14" i="18"/>
  <c r="L16" i="18" s="1"/>
  <c r="M12" i="17"/>
  <c r="L14" i="17"/>
  <c r="L16" i="17" s="1"/>
  <c r="M12" i="14"/>
  <c r="L14" i="14"/>
  <c r="L16" i="14" s="1"/>
  <c r="M11" i="19"/>
  <c r="L13" i="19"/>
  <c r="L15" i="19" s="1"/>
  <c r="M12" i="23"/>
  <c r="L14" i="23"/>
  <c r="L16" i="23" s="1"/>
  <c r="J31" i="27"/>
  <c r="J33" i="27" s="1"/>
  <c r="K29" i="27"/>
  <c r="K17" i="25"/>
  <c r="J19" i="25"/>
  <c r="J21" i="25" s="1"/>
  <c r="K29" i="28"/>
  <c r="J31" i="28"/>
  <c r="J33" i="28" s="1"/>
  <c r="M29" i="25"/>
  <c r="L31" i="25"/>
  <c r="L33" i="25" s="1"/>
  <c r="K17" i="24"/>
  <c r="J19" i="24"/>
  <c r="J21" i="24" s="1"/>
  <c r="J17" i="26"/>
  <c r="I19" i="26"/>
  <c r="I21" i="26" s="1"/>
  <c r="J31" i="26"/>
  <c r="J33" i="26" s="1"/>
  <c r="K29" i="26"/>
  <c r="L14" i="21"/>
  <c r="L16" i="21" s="1"/>
  <c r="M12" i="21"/>
  <c r="M39" i="17"/>
  <c r="L41" i="17"/>
  <c r="L43" i="17" s="1"/>
  <c r="K43" i="18"/>
  <c r="I20" i="36"/>
  <c r="M39" i="16"/>
  <c r="L41" i="16"/>
  <c r="L43" i="16" s="1"/>
  <c r="M39" i="13"/>
  <c r="L41" i="13"/>
  <c r="L43" i="13" s="1"/>
  <c r="M39" i="18"/>
  <c r="L41" i="18"/>
  <c r="M56" i="26"/>
  <c r="L58" i="26"/>
  <c r="L60" i="26" s="1"/>
  <c r="K60" i="25"/>
  <c r="I27" i="36"/>
  <c r="L58" i="24"/>
  <c r="L60" i="24" s="1"/>
  <c r="M56" i="24"/>
  <c r="M39" i="14"/>
  <c r="L41" i="14"/>
  <c r="L43" i="14" s="1"/>
  <c r="H52" i="28"/>
  <c r="H36" i="28"/>
  <c r="M39" i="21"/>
  <c r="L41" i="21"/>
  <c r="L43" i="21" s="1"/>
  <c r="K56" i="27"/>
  <c r="J58" i="27"/>
  <c r="J60" i="27" s="1"/>
  <c r="M39" i="23"/>
  <c r="L41" i="23"/>
  <c r="L43" i="23" s="1"/>
  <c r="K56" i="28"/>
  <c r="J58" i="28"/>
  <c r="J60" i="28" s="1"/>
  <c r="M56" i="25"/>
  <c r="L58" i="25"/>
  <c r="M38" i="19"/>
  <c r="L40" i="19"/>
  <c r="L42" i="19" s="1"/>
  <c r="J48" i="28"/>
  <c r="I50" i="28"/>
  <c r="M39" i="20"/>
  <c r="L41" i="20"/>
  <c r="L43" i="20" s="1"/>
  <c r="K17" i="2"/>
  <c r="J19" i="2"/>
  <c r="J21" i="2" s="1"/>
  <c r="M11" i="11"/>
  <c r="L13" i="11"/>
  <c r="BV20" i="12"/>
  <c r="BV22" i="12" s="1"/>
  <c r="BW18" i="12"/>
  <c r="BX26" i="12"/>
  <c r="BW28" i="12"/>
  <c r="BW30" i="12" s="1"/>
  <c r="K15" i="11"/>
  <c r="I13" i="36"/>
  <c r="M38" i="11"/>
  <c r="L40" i="11"/>
  <c r="L42" i="11" s="1"/>
  <c r="BY14" i="9"/>
  <c r="BY16" i="9" s="1"/>
  <c r="BZ12" i="9"/>
  <c r="BZ14" i="9" s="1"/>
  <c r="BZ16" i="9" s="1"/>
  <c r="O50" i="35"/>
  <c r="O49" i="35"/>
  <c r="O45" i="35"/>
  <c r="D6" i="60" s="1"/>
  <c r="O48" i="35"/>
  <c r="O46" i="35"/>
  <c r="D6" i="61" s="1"/>
  <c r="O37" i="35"/>
  <c r="E48" i="25" l="1"/>
  <c r="F48" i="25" s="1"/>
  <c r="C49" i="30"/>
  <c r="C48" i="30" s="1"/>
  <c r="D48" i="30" s="1"/>
  <c r="E48" i="30" s="1"/>
  <c r="D6" i="83"/>
  <c r="E15" i="59"/>
  <c r="E15" i="57"/>
  <c r="D9" i="60"/>
  <c r="E9" i="60" s="1"/>
  <c r="D7" i="60"/>
  <c r="E7" i="60" s="1"/>
  <c r="D8" i="60"/>
  <c r="E8" i="60" s="1"/>
  <c r="D10" i="60"/>
  <c r="E10" i="60" s="1"/>
  <c r="E6" i="60"/>
  <c r="D9" i="61"/>
  <c r="D10" i="61"/>
  <c r="E10" i="61" s="1"/>
  <c r="E6" i="61"/>
  <c r="D8" i="61"/>
  <c r="D7" i="61"/>
  <c r="C49" i="31"/>
  <c r="C48" i="31" s="1"/>
  <c r="D48" i="31" s="1"/>
  <c r="E48" i="31" s="1"/>
  <c r="D6" i="84"/>
  <c r="E15" i="58"/>
  <c r="J52" i="32"/>
  <c r="H34" i="33"/>
  <c r="L48" i="32"/>
  <c r="K50" i="32"/>
  <c r="K17" i="30"/>
  <c r="J19" i="30"/>
  <c r="J21" i="30" s="1"/>
  <c r="J19" i="31"/>
  <c r="J21" i="31" s="1"/>
  <c r="K17" i="31"/>
  <c r="D33" i="20"/>
  <c r="D35" i="20" s="1"/>
  <c r="E48" i="24"/>
  <c r="E50" i="24" s="1"/>
  <c r="E31" i="23"/>
  <c r="F31" i="23" s="1"/>
  <c r="E31" i="21"/>
  <c r="E33" i="21" s="1"/>
  <c r="E35" i="21" s="1"/>
  <c r="E30" i="19"/>
  <c r="F30" i="19" s="1"/>
  <c r="E6" i="54"/>
  <c r="D9" i="54"/>
  <c r="D7" i="54"/>
  <c r="D9" i="68" s="1"/>
  <c r="D8" i="54"/>
  <c r="E6" i="56"/>
  <c r="D7" i="56"/>
  <c r="D11" i="56"/>
  <c r="E11" i="56" s="1"/>
  <c r="D9" i="56"/>
  <c r="E9" i="56" s="1"/>
  <c r="D8" i="56"/>
  <c r="E8" i="56" s="1"/>
  <c r="D10" i="56"/>
  <c r="E10" i="56" s="1"/>
  <c r="C32" i="18"/>
  <c r="C31" i="18" s="1"/>
  <c r="D31" i="18" s="1"/>
  <c r="E31" i="18" s="1"/>
  <c r="D6" i="53"/>
  <c r="D10" i="55"/>
  <c r="E10" i="55" s="1"/>
  <c r="D7" i="55"/>
  <c r="D9" i="55"/>
  <c r="E9" i="55" s="1"/>
  <c r="D11" i="55"/>
  <c r="E11" i="55" s="1"/>
  <c r="E6" i="55"/>
  <c r="D8" i="55"/>
  <c r="E8" i="55" s="1"/>
  <c r="C49" i="26"/>
  <c r="C48" i="26" s="1"/>
  <c r="D48" i="26" s="1"/>
  <c r="E48" i="26" s="1"/>
  <c r="C49" i="27"/>
  <c r="C48" i="27" s="1"/>
  <c r="D48" i="27" s="1"/>
  <c r="E48" i="27" s="1"/>
  <c r="L17" i="24"/>
  <c r="K19" i="24"/>
  <c r="K21" i="24" s="1"/>
  <c r="L29" i="28"/>
  <c r="K31" i="28"/>
  <c r="K33" i="28" s="1"/>
  <c r="N12" i="23"/>
  <c r="M14" i="23"/>
  <c r="M16" i="23" s="1"/>
  <c r="N12" i="21"/>
  <c r="M14" i="21"/>
  <c r="M16" i="21" s="1"/>
  <c r="K17" i="26"/>
  <c r="J19" i="26"/>
  <c r="J21" i="26" s="1"/>
  <c r="N29" i="25"/>
  <c r="M31" i="25"/>
  <c r="M33" i="25" s="1"/>
  <c r="L17" i="25"/>
  <c r="K19" i="25"/>
  <c r="K21" i="25" s="1"/>
  <c r="N11" i="19"/>
  <c r="M13" i="19"/>
  <c r="M15" i="19" s="1"/>
  <c r="N12" i="20"/>
  <c r="M14" i="20"/>
  <c r="M16" i="20" s="1"/>
  <c r="C16" i="9"/>
  <c r="C17" i="9" s="1"/>
  <c r="L29" i="26"/>
  <c r="K31" i="26"/>
  <c r="K33" i="26" s="1"/>
  <c r="L29" i="27"/>
  <c r="K31" i="27"/>
  <c r="K33" i="27" s="1"/>
  <c r="N12" i="17"/>
  <c r="M14" i="17"/>
  <c r="M16" i="17" s="1"/>
  <c r="N29" i="24"/>
  <c r="M31" i="24"/>
  <c r="M33" i="24" s="1"/>
  <c r="K17" i="28"/>
  <c r="J19" i="28"/>
  <c r="J21" i="28" s="1"/>
  <c r="N12" i="16"/>
  <c r="M14" i="16"/>
  <c r="M16" i="16" s="1"/>
  <c r="N12" i="14"/>
  <c r="M14" i="14"/>
  <c r="M16" i="14" s="1"/>
  <c r="N12" i="18"/>
  <c r="M14" i="18"/>
  <c r="M16" i="18" s="1"/>
  <c r="N12" i="13"/>
  <c r="M14" i="13"/>
  <c r="M16" i="13" s="1"/>
  <c r="K17" i="27"/>
  <c r="J19" i="27"/>
  <c r="J21" i="27" s="1"/>
  <c r="K48" i="28"/>
  <c r="J50" i="28"/>
  <c r="M58" i="26"/>
  <c r="M60" i="26" s="1"/>
  <c r="N56" i="26"/>
  <c r="L43" i="18"/>
  <c r="J20" i="36"/>
  <c r="N39" i="20"/>
  <c r="M41" i="20"/>
  <c r="M43" i="20" s="1"/>
  <c r="N38" i="19"/>
  <c r="M40" i="19"/>
  <c r="M42" i="19" s="1"/>
  <c r="F31" i="20"/>
  <c r="E33" i="20"/>
  <c r="E35" i="20" s="1"/>
  <c r="L56" i="28"/>
  <c r="K58" i="28"/>
  <c r="K60" i="28" s="1"/>
  <c r="L56" i="27"/>
  <c r="K58" i="27"/>
  <c r="K60" i="27" s="1"/>
  <c r="N39" i="21"/>
  <c r="M41" i="21"/>
  <c r="M43" i="21" s="1"/>
  <c r="N39" i="14"/>
  <c r="M41" i="14"/>
  <c r="M43" i="14" s="1"/>
  <c r="N39" i="18"/>
  <c r="M41" i="18"/>
  <c r="N39" i="16"/>
  <c r="M41" i="16"/>
  <c r="M43" i="16" s="1"/>
  <c r="M41" i="17"/>
  <c r="M43" i="17" s="1"/>
  <c r="N39" i="17"/>
  <c r="N56" i="25"/>
  <c r="M58" i="25"/>
  <c r="N39" i="23"/>
  <c r="M41" i="23"/>
  <c r="M43" i="23" s="1"/>
  <c r="E50" i="25"/>
  <c r="N39" i="13"/>
  <c r="M41" i="13"/>
  <c r="M43" i="13" s="1"/>
  <c r="I52" i="28"/>
  <c r="I36" i="28"/>
  <c r="L60" i="25"/>
  <c r="J27" i="36"/>
  <c r="D52" i="24"/>
  <c r="D36" i="24"/>
  <c r="D35" i="23"/>
  <c r="D19" i="23"/>
  <c r="N56" i="24"/>
  <c r="M58" i="24"/>
  <c r="M60" i="24" s="1"/>
  <c r="D52" i="25"/>
  <c r="B27" i="33"/>
  <c r="D36" i="25"/>
  <c r="D34" i="19"/>
  <c r="D18" i="19"/>
  <c r="BX18" i="12"/>
  <c r="BW20" i="12"/>
  <c r="BW22" i="12" s="1"/>
  <c r="BY26" i="12"/>
  <c r="BY28" i="12" s="1"/>
  <c r="BY30" i="12" s="1"/>
  <c r="BX28" i="12"/>
  <c r="BX30" i="12" s="1"/>
  <c r="N38" i="11"/>
  <c r="M40" i="11"/>
  <c r="M42" i="11" s="1"/>
  <c r="L15" i="11"/>
  <c r="J13" i="36"/>
  <c r="N11" i="11"/>
  <c r="M13" i="11"/>
  <c r="L17" i="2"/>
  <c r="K19" i="2"/>
  <c r="K21" i="2" s="1"/>
  <c r="D50" i="30" l="1"/>
  <c r="D52" i="30" s="1"/>
  <c r="E33" i="23"/>
  <c r="D50" i="31"/>
  <c r="D52" i="31" s="1"/>
  <c r="D36" i="31" s="1"/>
  <c r="F48" i="24"/>
  <c r="E7" i="61"/>
  <c r="D11" i="61"/>
  <c r="E11" i="61" s="1"/>
  <c r="E9" i="61"/>
  <c r="D13" i="61"/>
  <c r="E13" i="61" s="1"/>
  <c r="E8" i="61"/>
  <c r="D12" i="61"/>
  <c r="E12" i="61" s="1"/>
  <c r="E15" i="60"/>
  <c r="D9" i="83"/>
  <c r="E9" i="83" s="1"/>
  <c r="E6" i="83"/>
  <c r="D7" i="83"/>
  <c r="D10" i="83"/>
  <c r="E10" i="83" s="1"/>
  <c r="D8" i="83"/>
  <c r="E8" i="83" s="1"/>
  <c r="E6" i="84"/>
  <c r="D7" i="84"/>
  <c r="E7" i="84" s="1"/>
  <c r="D12" i="84"/>
  <c r="E12" i="84" s="1"/>
  <c r="D9" i="84"/>
  <c r="D10" i="84"/>
  <c r="E10" i="84" s="1"/>
  <c r="D11" i="84"/>
  <c r="E11" i="84" s="1"/>
  <c r="D8" i="84"/>
  <c r="E8" i="84" s="1"/>
  <c r="E32" i="19"/>
  <c r="K52" i="32"/>
  <c r="I34" i="33"/>
  <c r="M48" i="32"/>
  <c r="L50" i="32"/>
  <c r="D36" i="30"/>
  <c r="L17" i="30"/>
  <c r="K19" i="30"/>
  <c r="K21" i="30" s="1"/>
  <c r="F48" i="30"/>
  <c r="E50" i="30"/>
  <c r="E52" i="30" s="1"/>
  <c r="L17" i="31"/>
  <c r="K19" i="31"/>
  <c r="K21" i="31" s="1"/>
  <c r="E50" i="31"/>
  <c r="E52" i="31" s="1"/>
  <c r="E36" i="31" s="1"/>
  <c r="F48" i="31"/>
  <c r="BY11" i="36"/>
  <c r="F31" i="21"/>
  <c r="G31" i="21" s="1"/>
  <c r="D50" i="27"/>
  <c r="D52" i="27" s="1"/>
  <c r="E7" i="55"/>
  <c r="E15" i="55" s="1"/>
  <c r="E10" i="68" s="1"/>
  <c r="D10" i="68"/>
  <c r="D33" i="18"/>
  <c r="D35" i="18" s="1"/>
  <c r="E12" i="68"/>
  <c r="D12" i="68"/>
  <c r="E7" i="56"/>
  <c r="E15" i="56" s="1"/>
  <c r="E11" i="68" s="1"/>
  <c r="D11" i="68"/>
  <c r="E14" i="68"/>
  <c r="D14" i="68"/>
  <c r="E13" i="68"/>
  <c r="D13" i="68"/>
  <c r="D50" i="26"/>
  <c r="D52" i="26" s="1"/>
  <c r="D11" i="54"/>
  <c r="E11" i="54" s="1"/>
  <c r="E8" i="54"/>
  <c r="D15" i="68"/>
  <c r="D11" i="53"/>
  <c r="E11" i="53" s="1"/>
  <c r="D10" i="53"/>
  <c r="E10" i="53" s="1"/>
  <c r="D9" i="53"/>
  <c r="E9" i="53" s="1"/>
  <c r="D12" i="53"/>
  <c r="E12" i="53" s="1"/>
  <c r="E6" i="53"/>
  <c r="D8" i="53"/>
  <c r="E8" i="53" s="1"/>
  <c r="D7" i="53"/>
  <c r="D10" i="54"/>
  <c r="E10" i="54" s="1"/>
  <c r="E7" i="54"/>
  <c r="D12" i="54"/>
  <c r="E12" i="54" s="1"/>
  <c r="E9" i="54"/>
  <c r="L17" i="28"/>
  <c r="K19" i="28"/>
  <c r="K21" i="28" s="1"/>
  <c r="O29" i="24"/>
  <c r="N31" i="24"/>
  <c r="N33" i="24" s="1"/>
  <c r="M29" i="26"/>
  <c r="L31" i="26"/>
  <c r="L33" i="26" s="1"/>
  <c r="M17" i="24"/>
  <c r="L19" i="24"/>
  <c r="L21" i="24" s="1"/>
  <c r="L17" i="27"/>
  <c r="K19" i="27"/>
  <c r="K21" i="27" s="1"/>
  <c r="O12" i="14"/>
  <c r="N14" i="14"/>
  <c r="N16" i="14" s="1"/>
  <c r="N14" i="20"/>
  <c r="N16" i="20" s="1"/>
  <c r="O12" i="20"/>
  <c r="M17" i="25"/>
  <c r="L19" i="25"/>
  <c r="L21" i="25" s="1"/>
  <c r="L17" i="26"/>
  <c r="K19" i="26"/>
  <c r="K21" i="26" s="1"/>
  <c r="O12" i="13"/>
  <c r="N14" i="13"/>
  <c r="N16" i="13" s="1"/>
  <c r="N14" i="18"/>
  <c r="N16" i="18" s="1"/>
  <c r="O12" i="18"/>
  <c r="O11" i="19"/>
  <c r="N13" i="19"/>
  <c r="N15" i="19" s="1"/>
  <c r="O29" i="25"/>
  <c r="N31" i="25"/>
  <c r="N33" i="25" s="1"/>
  <c r="O12" i="16"/>
  <c r="N14" i="16"/>
  <c r="N16" i="16" s="1"/>
  <c r="O12" i="17"/>
  <c r="N14" i="17"/>
  <c r="N16" i="17" s="1"/>
  <c r="M29" i="27"/>
  <c r="L31" i="27"/>
  <c r="L33" i="27" s="1"/>
  <c r="O12" i="21"/>
  <c r="N14" i="21"/>
  <c r="N16" i="21" s="1"/>
  <c r="O12" i="23"/>
  <c r="N14" i="23"/>
  <c r="N16" i="23" s="1"/>
  <c r="M29" i="28"/>
  <c r="L31" i="28"/>
  <c r="L33" i="28" s="1"/>
  <c r="O39" i="17"/>
  <c r="N41" i="17"/>
  <c r="N43" i="17" s="1"/>
  <c r="O39" i="14"/>
  <c r="N41" i="14"/>
  <c r="N43" i="14" s="1"/>
  <c r="M56" i="27"/>
  <c r="L58" i="27"/>
  <c r="L60" i="27" s="1"/>
  <c r="G31" i="20"/>
  <c r="F33" i="20"/>
  <c r="F35" i="20" s="1"/>
  <c r="O39" i="20"/>
  <c r="N41" i="20"/>
  <c r="N43" i="20" s="1"/>
  <c r="F48" i="27"/>
  <c r="E50" i="27"/>
  <c r="O56" i="26"/>
  <c r="N58" i="26"/>
  <c r="N60" i="26" s="1"/>
  <c r="G31" i="23"/>
  <c r="F33" i="23"/>
  <c r="L48" i="28"/>
  <c r="K50" i="28"/>
  <c r="K52" i="28" s="1"/>
  <c r="E52" i="25"/>
  <c r="C27" i="33"/>
  <c r="O39" i="23"/>
  <c r="N41" i="23"/>
  <c r="N43" i="23" s="1"/>
  <c r="O39" i="18"/>
  <c r="N41" i="18"/>
  <c r="E52" i="24"/>
  <c r="E36" i="24"/>
  <c r="F31" i="18"/>
  <c r="E33" i="18"/>
  <c r="G48" i="25"/>
  <c r="F50" i="25"/>
  <c r="M60" i="25"/>
  <c r="K27" i="36"/>
  <c r="O39" i="21"/>
  <c r="N41" i="21"/>
  <c r="N43" i="21" s="1"/>
  <c r="M56" i="28"/>
  <c r="L58" i="28"/>
  <c r="L60" i="28" s="1"/>
  <c r="O38" i="19"/>
  <c r="N40" i="19"/>
  <c r="N42" i="19" s="1"/>
  <c r="F48" i="26"/>
  <c r="E50" i="26"/>
  <c r="E34" i="19"/>
  <c r="E18" i="19"/>
  <c r="G48" i="24"/>
  <c r="F50" i="24"/>
  <c r="F52" i="24" s="1"/>
  <c r="O39" i="16"/>
  <c r="N41" i="16"/>
  <c r="N43" i="16" s="1"/>
  <c r="G30" i="19"/>
  <c r="F32" i="19"/>
  <c r="J52" i="28"/>
  <c r="J36" i="28"/>
  <c r="M43" i="18"/>
  <c r="K20" i="36"/>
  <c r="O56" i="25"/>
  <c r="N58" i="25"/>
  <c r="E35" i="23"/>
  <c r="E19" i="23"/>
  <c r="O56" i="24"/>
  <c r="N58" i="24"/>
  <c r="N60" i="24" s="1"/>
  <c r="O39" i="13"/>
  <c r="N41" i="13"/>
  <c r="N43" i="13" s="1"/>
  <c r="O11" i="11"/>
  <c r="N13" i="11"/>
  <c r="O38" i="11"/>
  <c r="N40" i="11"/>
  <c r="N42" i="11" s="1"/>
  <c r="BY18" i="12"/>
  <c r="BY20" i="12" s="1"/>
  <c r="BY22" i="12" s="1"/>
  <c r="BX20" i="12"/>
  <c r="BX22" i="12" s="1"/>
  <c r="A32" i="12" s="1"/>
  <c r="M17" i="2"/>
  <c r="L19" i="2"/>
  <c r="L21" i="2" s="1"/>
  <c r="M15" i="11"/>
  <c r="K13" i="36"/>
  <c r="C30" i="12"/>
  <c r="C31" i="12" s="1"/>
  <c r="D26" i="69"/>
  <c r="B32" i="36"/>
  <c r="B29" i="36"/>
  <c r="B28" i="36"/>
  <c r="B33" i="36"/>
  <c r="B31" i="36"/>
  <c r="B30" i="36"/>
  <c r="E15" i="61" l="1"/>
  <c r="E28" i="69" s="1"/>
  <c r="E9" i="84"/>
  <c r="D31" i="69"/>
  <c r="E7" i="83"/>
  <c r="E15" i="83" s="1"/>
  <c r="E30" i="69" s="1"/>
  <c r="D30" i="69"/>
  <c r="E15" i="84"/>
  <c r="E31" i="69" s="1"/>
  <c r="F33" i="21"/>
  <c r="F35" i="21" s="1"/>
  <c r="B20" i="33"/>
  <c r="L52" i="32"/>
  <c r="J34" i="33"/>
  <c r="N48" i="32"/>
  <c r="M50" i="32"/>
  <c r="D36" i="27"/>
  <c r="L19" i="31"/>
  <c r="L21" i="31" s="1"/>
  <c r="M17" i="31"/>
  <c r="M17" i="30"/>
  <c r="L19" i="30"/>
  <c r="L21" i="30" s="1"/>
  <c r="G48" i="31"/>
  <c r="F50" i="31"/>
  <c r="F52" i="31" s="1"/>
  <c r="G48" i="30"/>
  <c r="F50" i="30"/>
  <c r="F52" i="30" s="1"/>
  <c r="D36" i="26"/>
  <c r="D16" i="68"/>
  <c r="D27" i="69"/>
  <c r="E7" i="53"/>
  <c r="E15" i="53" s="1"/>
  <c r="D8" i="68"/>
  <c r="E15" i="54"/>
  <c r="E9" i="68" s="1"/>
  <c r="D28" i="69"/>
  <c r="P12" i="18"/>
  <c r="O14" i="18"/>
  <c r="O16" i="18" s="1"/>
  <c r="P12" i="23"/>
  <c r="O14" i="23"/>
  <c r="O16" i="23" s="1"/>
  <c r="N29" i="27"/>
  <c r="M31" i="27"/>
  <c r="M33" i="27" s="1"/>
  <c r="N17" i="25"/>
  <c r="M19" i="25"/>
  <c r="M21" i="25" s="1"/>
  <c r="P12" i="14"/>
  <c r="O14" i="14"/>
  <c r="O16" i="14" s="1"/>
  <c r="N17" i="24"/>
  <c r="M19" i="24"/>
  <c r="M21" i="24" s="1"/>
  <c r="M17" i="28"/>
  <c r="L19" i="28"/>
  <c r="L21" i="28" s="1"/>
  <c r="O14" i="20"/>
  <c r="O16" i="20" s="1"/>
  <c r="P12" i="20"/>
  <c r="N29" i="28"/>
  <c r="M31" i="28"/>
  <c r="M33" i="28" s="1"/>
  <c r="P12" i="21"/>
  <c r="O14" i="21"/>
  <c r="O16" i="21" s="1"/>
  <c r="P12" i="17"/>
  <c r="O14" i="17"/>
  <c r="O16" i="17" s="1"/>
  <c r="P12" i="16"/>
  <c r="O14" i="16"/>
  <c r="O16" i="16" s="1"/>
  <c r="P29" i="25"/>
  <c r="O31" i="25"/>
  <c r="O33" i="25" s="1"/>
  <c r="P11" i="19"/>
  <c r="O13" i="19"/>
  <c r="O15" i="19" s="1"/>
  <c r="P12" i="13"/>
  <c r="O14" i="13"/>
  <c r="O16" i="13" s="1"/>
  <c r="M17" i="26"/>
  <c r="L19" i="26"/>
  <c r="L21" i="26" s="1"/>
  <c r="M17" i="27"/>
  <c r="L19" i="27"/>
  <c r="L21" i="27" s="1"/>
  <c r="N29" i="26"/>
  <c r="M31" i="26"/>
  <c r="M33" i="26" s="1"/>
  <c r="P29" i="24"/>
  <c r="O31" i="24"/>
  <c r="O33" i="24" s="1"/>
  <c r="P56" i="24"/>
  <c r="O58" i="24"/>
  <c r="O60" i="24" s="1"/>
  <c r="F35" i="23"/>
  <c r="F19" i="23"/>
  <c r="E52" i="27"/>
  <c r="E36" i="27"/>
  <c r="A68" i="36"/>
  <c r="L27" i="36"/>
  <c r="N60" i="25"/>
  <c r="H31" i="21"/>
  <c r="G33" i="21"/>
  <c r="G35" i="21" s="1"/>
  <c r="H30" i="19"/>
  <c r="G32" i="19"/>
  <c r="H48" i="24"/>
  <c r="G50" i="24"/>
  <c r="G52" i="24" s="1"/>
  <c r="F50" i="26"/>
  <c r="G48" i="26"/>
  <c r="N56" i="28"/>
  <c r="M58" i="28"/>
  <c r="M60" i="28" s="1"/>
  <c r="G31" i="18"/>
  <c r="F33" i="18"/>
  <c r="N43" i="18"/>
  <c r="L20" i="36"/>
  <c r="A61" i="36"/>
  <c r="P39" i="23"/>
  <c r="O41" i="23"/>
  <c r="O43" i="23" s="1"/>
  <c r="H31" i="23"/>
  <c r="G33" i="23"/>
  <c r="G48" i="27"/>
  <c r="F50" i="27"/>
  <c r="H31" i="20"/>
  <c r="G33" i="20"/>
  <c r="G35" i="20" s="1"/>
  <c r="P39" i="14"/>
  <c r="O41" i="14"/>
  <c r="O43" i="14" s="1"/>
  <c r="F34" i="19"/>
  <c r="F18" i="19"/>
  <c r="E52" i="26"/>
  <c r="E36" i="26"/>
  <c r="E35" i="18"/>
  <c r="C20" i="33"/>
  <c r="P39" i="13"/>
  <c r="O41" i="13"/>
  <c r="O43" i="13" s="1"/>
  <c r="O58" i="25"/>
  <c r="P56" i="25"/>
  <c r="F52" i="25"/>
  <c r="D27" i="33"/>
  <c r="P39" i="18"/>
  <c r="O41" i="18"/>
  <c r="P39" i="16"/>
  <c r="O41" i="16"/>
  <c r="O43" i="16" s="1"/>
  <c r="P38" i="19"/>
  <c r="O40" i="19"/>
  <c r="O42" i="19" s="1"/>
  <c r="P39" i="21"/>
  <c r="O41" i="21"/>
  <c r="O43" i="21" s="1"/>
  <c r="H48" i="25"/>
  <c r="G50" i="25"/>
  <c r="M48" i="28"/>
  <c r="L50" i="28"/>
  <c r="L52" i="28" s="1"/>
  <c r="P56" i="26"/>
  <c r="O58" i="26"/>
  <c r="O60" i="26" s="1"/>
  <c r="P39" i="20"/>
  <c r="O41" i="20"/>
  <c r="O43" i="20" s="1"/>
  <c r="N56" i="27"/>
  <c r="M58" i="27"/>
  <c r="M60" i="27" s="1"/>
  <c r="O41" i="17"/>
  <c r="O43" i="17" s="1"/>
  <c r="P39" i="17"/>
  <c r="C22" i="12"/>
  <c r="C23" i="12" s="1"/>
  <c r="P11" i="11"/>
  <c r="O13" i="11"/>
  <c r="N17" i="2"/>
  <c r="M19" i="2"/>
  <c r="M21" i="2" s="1"/>
  <c r="P38" i="11"/>
  <c r="O40" i="11"/>
  <c r="O42" i="11" s="1"/>
  <c r="N15" i="11"/>
  <c r="L13" i="36"/>
  <c r="A54" i="36"/>
  <c r="B28" i="33"/>
  <c r="E26" i="69"/>
  <c r="C30" i="36"/>
  <c r="C33" i="36"/>
  <c r="C28" i="36"/>
  <c r="C29" i="36"/>
  <c r="C32" i="36"/>
  <c r="B11" i="36"/>
  <c r="C31" i="36"/>
  <c r="E16" i="68" l="1"/>
  <c r="E8" i="68"/>
  <c r="E20" i="69"/>
  <c r="O48" i="32"/>
  <c r="N50" i="32"/>
  <c r="M52" i="32"/>
  <c r="K34" i="33"/>
  <c r="N17" i="31"/>
  <c r="M19" i="31"/>
  <c r="M21" i="31" s="1"/>
  <c r="G50" i="31"/>
  <c r="G52" i="31" s="1"/>
  <c r="H48" i="31"/>
  <c r="H48" i="30"/>
  <c r="G50" i="30"/>
  <c r="G52" i="30" s="1"/>
  <c r="N17" i="30"/>
  <c r="M19" i="30"/>
  <c r="M21" i="30" s="1"/>
  <c r="E15" i="68"/>
  <c r="Q29" i="24"/>
  <c r="P31" i="24"/>
  <c r="P33" i="24" s="1"/>
  <c r="N17" i="26"/>
  <c r="M19" i="26"/>
  <c r="M21" i="26" s="1"/>
  <c r="Q12" i="17"/>
  <c r="P14" i="17"/>
  <c r="P16" i="17" s="1"/>
  <c r="O17" i="24"/>
  <c r="N19" i="24"/>
  <c r="N21" i="24" s="1"/>
  <c r="O17" i="25"/>
  <c r="N19" i="25"/>
  <c r="N21" i="25" s="1"/>
  <c r="O29" i="26"/>
  <c r="N31" i="26"/>
  <c r="N33" i="26" s="1"/>
  <c r="N17" i="27"/>
  <c r="M19" i="27"/>
  <c r="M21" i="27" s="1"/>
  <c r="Q12" i="13"/>
  <c r="P14" i="13"/>
  <c r="P16" i="13" s="1"/>
  <c r="Q29" i="25"/>
  <c r="P31" i="25"/>
  <c r="P33" i="25" s="1"/>
  <c r="Q12" i="16"/>
  <c r="P14" i="16"/>
  <c r="P16" i="16" s="1"/>
  <c r="Q12" i="21"/>
  <c r="P14" i="21"/>
  <c r="P16" i="21" s="1"/>
  <c r="N17" i="28"/>
  <c r="M19" i="28"/>
  <c r="M21" i="28" s="1"/>
  <c r="Q12" i="14"/>
  <c r="P14" i="14"/>
  <c r="P16" i="14" s="1"/>
  <c r="Q12" i="23"/>
  <c r="P14" i="23"/>
  <c r="P16" i="23" s="1"/>
  <c r="Q11" i="19"/>
  <c r="P13" i="19"/>
  <c r="P15" i="19" s="1"/>
  <c r="O29" i="28"/>
  <c r="N31" i="28"/>
  <c r="Q12" i="20"/>
  <c r="P14" i="20"/>
  <c r="P16" i="20" s="1"/>
  <c r="N31" i="27"/>
  <c r="N33" i="27" s="1"/>
  <c r="O29" i="27"/>
  <c r="P14" i="18"/>
  <c r="P16" i="18" s="1"/>
  <c r="Q12" i="18"/>
  <c r="G52" i="25"/>
  <c r="E27" i="33"/>
  <c r="O43" i="18"/>
  <c r="M20" i="36"/>
  <c r="Q56" i="25"/>
  <c r="P58" i="25"/>
  <c r="G35" i="23"/>
  <c r="G19" i="23"/>
  <c r="O56" i="28"/>
  <c r="N58" i="28"/>
  <c r="N60" i="28" s="1"/>
  <c r="I48" i="24"/>
  <c r="H50" i="24"/>
  <c r="H52" i="24" s="1"/>
  <c r="H33" i="21"/>
  <c r="H35" i="21" s="1"/>
  <c r="I31" i="21"/>
  <c r="Q56" i="24"/>
  <c r="P58" i="24"/>
  <c r="P60" i="24" s="1"/>
  <c r="Q39" i="20"/>
  <c r="P41" i="20"/>
  <c r="P43" i="20" s="1"/>
  <c r="N48" i="28"/>
  <c r="M50" i="28"/>
  <c r="M52" i="28" s="1"/>
  <c r="Q39" i="21"/>
  <c r="P41" i="21"/>
  <c r="P43" i="21" s="1"/>
  <c r="Q39" i="16"/>
  <c r="P41" i="16"/>
  <c r="P43" i="16" s="1"/>
  <c r="Q39" i="13"/>
  <c r="P41" i="13"/>
  <c r="P43" i="13" s="1"/>
  <c r="P41" i="14"/>
  <c r="P43" i="14" s="1"/>
  <c r="Q39" i="14"/>
  <c r="H48" i="27"/>
  <c r="G50" i="27"/>
  <c r="N58" i="27"/>
  <c r="N60" i="27" s="1"/>
  <c r="O56" i="27"/>
  <c r="Q56" i="26"/>
  <c r="P58" i="26"/>
  <c r="P60" i="26" s="1"/>
  <c r="I48" i="25"/>
  <c r="H50" i="25"/>
  <c r="Q38" i="19"/>
  <c r="P40" i="19"/>
  <c r="P42" i="19" s="1"/>
  <c r="Q39" i="18"/>
  <c r="P41" i="18"/>
  <c r="O60" i="25"/>
  <c r="M27" i="36"/>
  <c r="I31" i="20"/>
  <c r="H33" i="20"/>
  <c r="H35" i="20" s="1"/>
  <c r="H33" i="23"/>
  <c r="I31" i="23"/>
  <c r="Q39" i="23"/>
  <c r="P41" i="23"/>
  <c r="P43" i="23" s="1"/>
  <c r="F35" i="18"/>
  <c r="D20" i="33"/>
  <c r="H48" i="26"/>
  <c r="G50" i="26"/>
  <c r="G34" i="19"/>
  <c r="G18" i="19"/>
  <c r="P41" i="17"/>
  <c r="P43" i="17" s="1"/>
  <c r="Q39" i="17"/>
  <c r="F52" i="27"/>
  <c r="F36" i="27"/>
  <c r="H31" i="18"/>
  <c r="G33" i="18"/>
  <c r="F52" i="26"/>
  <c r="F36" i="26"/>
  <c r="I30" i="19"/>
  <c r="H32" i="19"/>
  <c r="Q38" i="11"/>
  <c r="P40" i="11"/>
  <c r="P42" i="11" s="1"/>
  <c r="O15" i="11"/>
  <c r="M13" i="36"/>
  <c r="O17" i="2"/>
  <c r="N19" i="2"/>
  <c r="N21" i="2" s="1"/>
  <c r="Q11" i="11"/>
  <c r="P13" i="11"/>
  <c r="C28" i="33"/>
  <c r="D29" i="36"/>
  <c r="D30" i="36"/>
  <c r="D33" i="36"/>
  <c r="C11" i="36"/>
  <c r="D32" i="36"/>
  <c r="D31" i="36"/>
  <c r="D28" i="33"/>
  <c r="D28" i="36"/>
  <c r="N52" i="32" l="1"/>
  <c r="A75" i="33"/>
  <c r="L34" i="33"/>
  <c r="P48" i="32"/>
  <c r="O50" i="32"/>
  <c r="O17" i="30"/>
  <c r="N19" i="30"/>
  <c r="I48" i="30"/>
  <c r="H50" i="30"/>
  <c r="H52" i="30" s="1"/>
  <c r="N19" i="31"/>
  <c r="N21" i="31" s="1"/>
  <c r="O17" i="31"/>
  <c r="I48" i="31"/>
  <c r="H50" i="31"/>
  <c r="H52" i="31" s="1"/>
  <c r="E27" i="69"/>
  <c r="N33" i="28"/>
  <c r="R11" i="19"/>
  <c r="Q13" i="19"/>
  <c r="Q15" i="19" s="1"/>
  <c r="R12" i="23"/>
  <c r="Q14" i="23"/>
  <c r="Q16" i="23" s="1"/>
  <c r="R12" i="14"/>
  <c r="Q14" i="14"/>
  <c r="Q16" i="14" s="1"/>
  <c r="O17" i="28"/>
  <c r="N19" i="28"/>
  <c r="R12" i="16"/>
  <c r="Q14" i="16"/>
  <c r="Q16" i="16" s="1"/>
  <c r="R12" i="13"/>
  <c r="Q14" i="13"/>
  <c r="Q16" i="13" s="1"/>
  <c r="P29" i="26"/>
  <c r="O31" i="26"/>
  <c r="O33" i="26" s="1"/>
  <c r="P17" i="24"/>
  <c r="O19" i="24"/>
  <c r="O21" i="24" s="1"/>
  <c r="R29" i="24"/>
  <c r="Q31" i="24"/>
  <c r="Q33" i="24" s="1"/>
  <c r="R12" i="18"/>
  <c r="Q14" i="18"/>
  <c r="Q16" i="18" s="1"/>
  <c r="P29" i="27"/>
  <c r="O31" i="27"/>
  <c r="O33" i="27" s="1"/>
  <c r="P29" i="28"/>
  <c r="O31" i="28"/>
  <c r="O33" i="28" s="1"/>
  <c r="R12" i="21"/>
  <c r="Q14" i="21"/>
  <c r="Q16" i="21" s="1"/>
  <c r="Q31" i="25"/>
  <c r="Q33" i="25" s="1"/>
  <c r="R29" i="25"/>
  <c r="O17" i="27"/>
  <c r="N19" i="27"/>
  <c r="N21" i="27" s="1"/>
  <c r="P17" i="25"/>
  <c r="O19" i="25"/>
  <c r="O21" i="25" s="1"/>
  <c r="R12" i="17"/>
  <c r="Q14" i="17"/>
  <c r="Q16" i="17" s="1"/>
  <c r="O17" i="26"/>
  <c r="N19" i="26"/>
  <c r="N21" i="26" s="1"/>
  <c r="Q14" i="20"/>
  <c r="Q16" i="20" s="1"/>
  <c r="R12" i="20"/>
  <c r="H35" i="23"/>
  <c r="H19" i="23"/>
  <c r="G52" i="27"/>
  <c r="G36" i="27"/>
  <c r="P56" i="28"/>
  <c r="O58" i="28"/>
  <c r="O60" i="28" s="1"/>
  <c r="P60" i="25"/>
  <c r="N27" i="36"/>
  <c r="H34" i="19"/>
  <c r="H18" i="19"/>
  <c r="G35" i="18"/>
  <c r="E20" i="33"/>
  <c r="R39" i="17"/>
  <c r="Q41" i="17"/>
  <c r="Q43" i="17" s="1"/>
  <c r="G52" i="26"/>
  <c r="G36" i="26"/>
  <c r="R38" i="19"/>
  <c r="Q40" i="19"/>
  <c r="Q42" i="19" s="1"/>
  <c r="R56" i="26"/>
  <c r="Q58" i="26"/>
  <c r="Q60" i="26" s="1"/>
  <c r="I48" i="27"/>
  <c r="H50" i="27"/>
  <c r="R39" i="13"/>
  <c r="Q41" i="13"/>
  <c r="Q43" i="13" s="1"/>
  <c r="R39" i="16"/>
  <c r="Q41" i="16"/>
  <c r="Q43" i="16" s="1"/>
  <c r="O48" i="28"/>
  <c r="N50" i="28"/>
  <c r="N52" i="28" s="1"/>
  <c r="Q58" i="25"/>
  <c r="R56" i="25"/>
  <c r="J31" i="23"/>
  <c r="I33" i="23"/>
  <c r="R39" i="18"/>
  <c r="Q41" i="18"/>
  <c r="J48" i="25"/>
  <c r="I50" i="25"/>
  <c r="R39" i="21"/>
  <c r="Q41" i="21"/>
  <c r="Q43" i="21" s="1"/>
  <c r="Q41" i="20"/>
  <c r="Q43" i="20" s="1"/>
  <c r="R39" i="20"/>
  <c r="J31" i="21"/>
  <c r="I33" i="21"/>
  <c r="I35" i="21" s="1"/>
  <c r="J30" i="19"/>
  <c r="I32" i="19"/>
  <c r="I31" i="18"/>
  <c r="H33" i="18"/>
  <c r="H50" i="26"/>
  <c r="I48" i="26"/>
  <c r="R39" i="23"/>
  <c r="Q41" i="23"/>
  <c r="Q43" i="23" s="1"/>
  <c r="J31" i="20"/>
  <c r="I33" i="20"/>
  <c r="I35" i="20" s="1"/>
  <c r="P43" i="18"/>
  <c r="N20" i="36"/>
  <c r="H52" i="25"/>
  <c r="F27" i="33"/>
  <c r="P56" i="27"/>
  <c r="O58" i="27"/>
  <c r="O60" i="27" s="1"/>
  <c r="Q41" i="14"/>
  <c r="Q43" i="14" s="1"/>
  <c r="R39" i="14"/>
  <c r="R56" i="24"/>
  <c r="Q58" i="24"/>
  <c r="Q60" i="24" s="1"/>
  <c r="J48" i="24"/>
  <c r="I50" i="24"/>
  <c r="I52" i="24" s="1"/>
  <c r="R38" i="11"/>
  <c r="Q40" i="11"/>
  <c r="Q42" i="11" s="1"/>
  <c r="P15" i="11"/>
  <c r="N13" i="36"/>
  <c r="R11" i="11"/>
  <c r="Q13" i="11"/>
  <c r="P17" i="2"/>
  <c r="O19" i="2"/>
  <c r="O21" i="2" s="1"/>
  <c r="E29" i="36"/>
  <c r="E28" i="36"/>
  <c r="E31" i="36"/>
  <c r="D11" i="36"/>
  <c r="E33" i="36"/>
  <c r="E30" i="36"/>
  <c r="E32" i="36"/>
  <c r="Q48" i="32" l="1"/>
  <c r="P50" i="32"/>
  <c r="O52" i="32"/>
  <c r="M34" i="33"/>
  <c r="J48" i="31"/>
  <c r="I50" i="31"/>
  <c r="I52" i="31" s="1"/>
  <c r="J48" i="30"/>
  <c r="I50" i="30"/>
  <c r="I52" i="30" s="1"/>
  <c r="P17" i="31"/>
  <c r="O19" i="31"/>
  <c r="O21" i="31" s="1"/>
  <c r="N21" i="30"/>
  <c r="P17" i="30"/>
  <c r="O19" i="30"/>
  <c r="O21" i="30" s="1"/>
  <c r="N21" i="28"/>
  <c r="S29" i="24"/>
  <c r="R31" i="24"/>
  <c r="R33" i="24" s="1"/>
  <c r="Q29" i="26"/>
  <c r="P31" i="26"/>
  <c r="P33" i="26" s="1"/>
  <c r="S12" i="16"/>
  <c r="R14" i="16"/>
  <c r="R16" i="16" s="1"/>
  <c r="R14" i="14"/>
  <c r="R16" i="14" s="1"/>
  <c r="S12" i="14"/>
  <c r="S12" i="23"/>
  <c r="R14" i="23"/>
  <c r="R16" i="23" s="1"/>
  <c r="S12" i="18"/>
  <c r="R14" i="18"/>
  <c r="R16" i="18" s="1"/>
  <c r="R14" i="17"/>
  <c r="R16" i="17" s="1"/>
  <c r="S12" i="17"/>
  <c r="Q17" i="25"/>
  <c r="P19" i="25"/>
  <c r="P21" i="25" s="1"/>
  <c r="Q29" i="28"/>
  <c r="P31" i="28"/>
  <c r="P33" i="28" s="1"/>
  <c r="P17" i="26"/>
  <c r="O19" i="26"/>
  <c r="O21" i="26" s="1"/>
  <c r="P17" i="27"/>
  <c r="O19" i="27"/>
  <c r="O21" i="27" s="1"/>
  <c r="S12" i="21"/>
  <c r="R14" i="21"/>
  <c r="R16" i="21" s="1"/>
  <c r="P31" i="27"/>
  <c r="P33" i="27" s="1"/>
  <c r="Q29" i="27"/>
  <c r="S12" i="20"/>
  <c r="R14" i="20"/>
  <c r="R16" i="20" s="1"/>
  <c r="R31" i="25"/>
  <c r="R33" i="25" s="1"/>
  <c r="S29" i="25"/>
  <c r="Q17" i="24"/>
  <c r="P19" i="24"/>
  <c r="P21" i="24" s="1"/>
  <c r="S12" i="13"/>
  <c r="R14" i="13"/>
  <c r="R16" i="13" s="1"/>
  <c r="P17" i="28"/>
  <c r="O19" i="28"/>
  <c r="O21" i="28" s="1"/>
  <c r="S11" i="19"/>
  <c r="R13" i="19"/>
  <c r="R15" i="19" s="1"/>
  <c r="K48" i="24"/>
  <c r="J50" i="24"/>
  <c r="J52" i="24" s="1"/>
  <c r="J33" i="20"/>
  <c r="J35" i="20" s="1"/>
  <c r="K31" i="20"/>
  <c r="H52" i="26"/>
  <c r="H36" i="26"/>
  <c r="K30" i="19"/>
  <c r="J32" i="19"/>
  <c r="J34" i="19" s="1"/>
  <c r="J50" i="25"/>
  <c r="K48" i="25"/>
  <c r="J33" i="23"/>
  <c r="K31" i="23"/>
  <c r="H35" i="18"/>
  <c r="F20" i="33"/>
  <c r="Q43" i="18"/>
  <c r="O20" i="36"/>
  <c r="P48" i="28"/>
  <c r="O50" i="28"/>
  <c r="O52" i="28" s="1"/>
  <c r="S39" i="13"/>
  <c r="R41" i="13"/>
  <c r="R43" i="13" s="1"/>
  <c r="S56" i="26"/>
  <c r="R58" i="26"/>
  <c r="R60" i="26" s="1"/>
  <c r="S56" i="24"/>
  <c r="R58" i="24"/>
  <c r="R60" i="24" s="1"/>
  <c r="Q56" i="27"/>
  <c r="P58" i="27"/>
  <c r="P60" i="27" s="1"/>
  <c r="S39" i="23"/>
  <c r="R41" i="23"/>
  <c r="R43" i="23" s="1"/>
  <c r="J31" i="18"/>
  <c r="I33" i="18"/>
  <c r="K31" i="21"/>
  <c r="J33" i="21"/>
  <c r="J35" i="21" s="1"/>
  <c r="S39" i="21"/>
  <c r="R41" i="21"/>
  <c r="R43" i="21" s="1"/>
  <c r="S39" i="18"/>
  <c r="R41" i="18"/>
  <c r="R58" i="25"/>
  <c r="S56" i="25"/>
  <c r="H52" i="27"/>
  <c r="H36" i="27"/>
  <c r="R41" i="14"/>
  <c r="R43" i="14" s="1"/>
  <c r="S39" i="14"/>
  <c r="J48" i="26"/>
  <c r="I50" i="26"/>
  <c r="I52" i="26" s="1"/>
  <c r="I34" i="19"/>
  <c r="I18" i="19"/>
  <c r="S39" i="20"/>
  <c r="R41" i="20"/>
  <c r="R43" i="20" s="1"/>
  <c r="I52" i="25"/>
  <c r="G27" i="33"/>
  <c r="I35" i="23"/>
  <c r="I19" i="23"/>
  <c r="Q60" i="25"/>
  <c r="O27" i="36"/>
  <c r="S39" i="16"/>
  <c r="R41" i="16"/>
  <c r="R43" i="16" s="1"/>
  <c r="J48" i="27"/>
  <c r="I50" i="27"/>
  <c r="S38" i="19"/>
  <c r="R40" i="19"/>
  <c r="R42" i="19" s="1"/>
  <c r="S39" i="17"/>
  <c r="R41" i="17"/>
  <c r="R43" i="17" s="1"/>
  <c r="Q56" i="28"/>
  <c r="P58" i="28"/>
  <c r="P60" i="28" s="1"/>
  <c r="Q17" i="2"/>
  <c r="P19" i="2"/>
  <c r="P21" i="2" s="1"/>
  <c r="Q15" i="11"/>
  <c r="O13" i="36"/>
  <c r="S11" i="11"/>
  <c r="R13" i="11"/>
  <c r="S38" i="11"/>
  <c r="R40" i="11"/>
  <c r="R42" i="11" s="1"/>
  <c r="E28" i="33"/>
  <c r="A72" i="36"/>
  <c r="L31" i="36"/>
  <c r="L29" i="36"/>
  <c r="A70" i="36"/>
  <c r="A74" i="36"/>
  <c r="L33" i="36"/>
  <c r="A71" i="36"/>
  <c r="A73" i="36"/>
  <c r="L28" i="36"/>
  <c r="A69" i="36"/>
  <c r="F29" i="36"/>
  <c r="F33" i="36"/>
  <c r="F31" i="36"/>
  <c r="F30" i="36"/>
  <c r="F32" i="36"/>
  <c r="F28" i="36"/>
  <c r="E11" i="36"/>
  <c r="P52" i="32" l="1"/>
  <c r="N34" i="33"/>
  <c r="R48" i="32"/>
  <c r="Q50" i="32"/>
  <c r="K48" i="30"/>
  <c r="J50" i="30"/>
  <c r="J52" i="30" s="1"/>
  <c r="Q17" i="30"/>
  <c r="P19" i="30"/>
  <c r="P21" i="30" s="1"/>
  <c r="P19" i="31"/>
  <c r="P21" i="31" s="1"/>
  <c r="Q17" i="31"/>
  <c r="J50" i="31"/>
  <c r="J52" i="31" s="1"/>
  <c r="K48" i="31"/>
  <c r="T12" i="13"/>
  <c r="S14" i="13"/>
  <c r="S16" i="13" s="1"/>
  <c r="Q17" i="27"/>
  <c r="P19" i="27"/>
  <c r="P21" i="27" s="1"/>
  <c r="T29" i="24"/>
  <c r="S31" i="24"/>
  <c r="S33" i="24" s="1"/>
  <c r="S31" i="25"/>
  <c r="S33" i="25" s="1"/>
  <c r="T29" i="25"/>
  <c r="Q31" i="27"/>
  <c r="Q33" i="27" s="1"/>
  <c r="R29" i="27"/>
  <c r="T12" i="17"/>
  <c r="S14" i="17"/>
  <c r="S16" i="17" s="1"/>
  <c r="T12" i="14"/>
  <c r="S14" i="14"/>
  <c r="S16" i="14" s="1"/>
  <c r="Q17" i="26"/>
  <c r="P19" i="26"/>
  <c r="P21" i="26" s="1"/>
  <c r="R29" i="26"/>
  <c r="Q31" i="26"/>
  <c r="Q33" i="26" s="1"/>
  <c r="T11" i="19"/>
  <c r="S13" i="19"/>
  <c r="S15" i="19" s="1"/>
  <c r="Q17" i="28"/>
  <c r="P19" i="28"/>
  <c r="P21" i="28" s="1"/>
  <c r="R17" i="24"/>
  <c r="Q19" i="24"/>
  <c r="Q21" i="24" s="1"/>
  <c r="T12" i="20"/>
  <c r="S14" i="20"/>
  <c r="S16" i="20" s="1"/>
  <c r="T12" i="21"/>
  <c r="S14" i="21"/>
  <c r="S16" i="21" s="1"/>
  <c r="R29" i="28"/>
  <c r="Q31" i="28"/>
  <c r="Q33" i="28" s="1"/>
  <c r="R17" i="25"/>
  <c r="Q19" i="25"/>
  <c r="Q21" i="25" s="1"/>
  <c r="T12" i="18"/>
  <c r="S14" i="18"/>
  <c r="S16" i="18" s="1"/>
  <c r="T12" i="23"/>
  <c r="S14" i="23"/>
  <c r="S16" i="23" s="1"/>
  <c r="S14" i="16"/>
  <c r="S16" i="16" s="1"/>
  <c r="T12" i="16"/>
  <c r="T38" i="19"/>
  <c r="S40" i="19"/>
  <c r="S42" i="19" s="1"/>
  <c r="T39" i="16"/>
  <c r="S41" i="16"/>
  <c r="S43" i="16" s="1"/>
  <c r="T39" i="20"/>
  <c r="S41" i="20"/>
  <c r="S43" i="20" s="1"/>
  <c r="K48" i="26"/>
  <c r="J50" i="26"/>
  <c r="J52" i="26" s="1"/>
  <c r="R43" i="18"/>
  <c r="P20" i="36"/>
  <c r="L31" i="23"/>
  <c r="K33" i="23"/>
  <c r="L31" i="20"/>
  <c r="K33" i="20"/>
  <c r="K35" i="20" s="1"/>
  <c r="R56" i="28"/>
  <c r="Q58" i="28"/>
  <c r="Q60" i="28" s="1"/>
  <c r="R60" i="25"/>
  <c r="P27" i="36"/>
  <c r="K31" i="18"/>
  <c r="J33" i="18"/>
  <c r="R56" i="27"/>
  <c r="Q58" i="27"/>
  <c r="Q60" i="27" s="1"/>
  <c r="T56" i="26"/>
  <c r="S58" i="26"/>
  <c r="S60" i="26" s="1"/>
  <c r="J52" i="25"/>
  <c r="H27" i="33"/>
  <c r="I52" i="27"/>
  <c r="I36" i="27"/>
  <c r="T39" i="14"/>
  <c r="S41" i="14"/>
  <c r="S43" i="14" s="1"/>
  <c r="T39" i="18"/>
  <c r="S41" i="18"/>
  <c r="K33" i="21"/>
  <c r="K35" i="21" s="1"/>
  <c r="L31" i="21"/>
  <c r="T39" i="23"/>
  <c r="S41" i="23"/>
  <c r="S43" i="23" s="1"/>
  <c r="T56" i="24"/>
  <c r="S58" i="24"/>
  <c r="S60" i="24" s="1"/>
  <c r="T39" i="13"/>
  <c r="S41" i="13"/>
  <c r="S43" i="13" s="1"/>
  <c r="J35" i="23"/>
  <c r="J19" i="23"/>
  <c r="L30" i="19"/>
  <c r="K32" i="19"/>
  <c r="K34" i="19" s="1"/>
  <c r="L48" i="24"/>
  <c r="K50" i="24"/>
  <c r="K52" i="24" s="1"/>
  <c r="T39" i="21"/>
  <c r="S41" i="21"/>
  <c r="S43" i="21" s="1"/>
  <c r="Q48" i="28"/>
  <c r="P50" i="28"/>
  <c r="P52" i="28" s="1"/>
  <c r="T39" i="17"/>
  <c r="S41" i="17"/>
  <c r="S43" i="17" s="1"/>
  <c r="K48" i="27"/>
  <c r="J50" i="27"/>
  <c r="T56" i="25"/>
  <c r="S58" i="25"/>
  <c r="I35" i="18"/>
  <c r="G20" i="33"/>
  <c r="L48" i="25"/>
  <c r="K50" i="25"/>
  <c r="T38" i="11"/>
  <c r="S40" i="11"/>
  <c r="S42" i="11" s="1"/>
  <c r="R17" i="2"/>
  <c r="Q19" i="2"/>
  <c r="Q21" i="2" s="1"/>
  <c r="R15" i="11"/>
  <c r="P13" i="36"/>
  <c r="T11" i="11"/>
  <c r="S13" i="11"/>
  <c r="F28" i="33"/>
  <c r="G32" i="36"/>
  <c r="G31" i="36"/>
  <c r="G30" i="36"/>
  <c r="F11" i="36"/>
  <c r="G28" i="36"/>
  <c r="G29" i="36"/>
  <c r="G28" i="33"/>
  <c r="G33" i="36"/>
  <c r="S48" i="32" l="1"/>
  <c r="R50" i="32"/>
  <c r="Q52" i="32"/>
  <c r="O34" i="33"/>
  <c r="L48" i="31"/>
  <c r="K50" i="31"/>
  <c r="K52" i="31" s="1"/>
  <c r="R17" i="30"/>
  <c r="Q19" i="30"/>
  <c r="Q21" i="30" s="1"/>
  <c r="R17" i="31"/>
  <c r="Q19" i="31"/>
  <c r="Q21" i="31" s="1"/>
  <c r="L48" i="30"/>
  <c r="K50" i="30"/>
  <c r="K52" i="30" s="1"/>
  <c r="U12" i="23"/>
  <c r="T14" i="23"/>
  <c r="T16" i="23" s="1"/>
  <c r="R19" i="25"/>
  <c r="R21" i="25" s="1"/>
  <c r="S17" i="25"/>
  <c r="U12" i="21"/>
  <c r="T14" i="21"/>
  <c r="T16" i="21" s="1"/>
  <c r="T14" i="20"/>
  <c r="T16" i="20" s="1"/>
  <c r="U12" i="20"/>
  <c r="S17" i="24"/>
  <c r="R19" i="24"/>
  <c r="R21" i="24" s="1"/>
  <c r="U11" i="19"/>
  <c r="T13" i="19"/>
  <c r="T15" i="19" s="1"/>
  <c r="U12" i="17"/>
  <c r="T14" i="17"/>
  <c r="T16" i="17" s="1"/>
  <c r="R31" i="27"/>
  <c r="R33" i="27" s="1"/>
  <c r="S29" i="27"/>
  <c r="T14" i="16"/>
  <c r="T16" i="16" s="1"/>
  <c r="U12" i="16"/>
  <c r="U29" i="25"/>
  <c r="T31" i="25"/>
  <c r="T33" i="25" s="1"/>
  <c r="T14" i="18"/>
  <c r="T16" i="18" s="1"/>
  <c r="U12" i="18"/>
  <c r="S29" i="28"/>
  <c r="R31" i="28"/>
  <c r="R33" i="28" s="1"/>
  <c r="R17" i="28"/>
  <c r="Q19" i="28"/>
  <c r="Q21" i="28" s="1"/>
  <c r="R31" i="26"/>
  <c r="R33" i="26" s="1"/>
  <c r="S29" i="26"/>
  <c r="R17" i="26"/>
  <c r="Q19" i="26"/>
  <c r="Q21" i="26" s="1"/>
  <c r="U12" i="14"/>
  <c r="T14" i="14"/>
  <c r="T16" i="14" s="1"/>
  <c r="T31" i="24"/>
  <c r="T33" i="24" s="1"/>
  <c r="U29" i="24"/>
  <c r="R17" i="27"/>
  <c r="Q19" i="27"/>
  <c r="Q21" i="27" s="1"/>
  <c r="U12" i="13"/>
  <c r="T14" i="13"/>
  <c r="T16" i="13" s="1"/>
  <c r="U56" i="26"/>
  <c r="T58" i="26"/>
  <c r="T60" i="26" s="1"/>
  <c r="L31" i="18"/>
  <c r="K33" i="18"/>
  <c r="S56" i="28"/>
  <c r="R58" i="28"/>
  <c r="R60" i="28" s="1"/>
  <c r="L33" i="23"/>
  <c r="L35" i="23" s="1"/>
  <c r="M31" i="23"/>
  <c r="L48" i="26"/>
  <c r="K50" i="26"/>
  <c r="K52" i="26" s="1"/>
  <c r="U39" i="16"/>
  <c r="T41" i="16"/>
  <c r="T43" i="16" s="1"/>
  <c r="K52" i="25"/>
  <c r="I27" i="33"/>
  <c r="S60" i="25"/>
  <c r="Q27" i="36"/>
  <c r="S43" i="18"/>
  <c r="Q20" i="36"/>
  <c r="S56" i="27"/>
  <c r="R58" i="27"/>
  <c r="R60" i="27" s="1"/>
  <c r="M31" i="20"/>
  <c r="L33" i="20"/>
  <c r="L35" i="20" s="1"/>
  <c r="U39" i="20"/>
  <c r="T41" i="20"/>
  <c r="T43" i="20" s="1"/>
  <c r="U38" i="19"/>
  <c r="T40" i="19"/>
  <c r="T42" i="19" s="1"/>
  <c r="M48" i="25"/>
  <c r="L50" i="25"/>
  <c r="U56" i="25"/>
  <c r="T58" i="25"/>
  <c r="T41" i="17"/>
  <c r="T43" i="17" s="1"/>
  <c r="U39" i="17"/>
  <c r="U39" i="21"/>
  <c r="T41" i="21"/>
  <c r="T43" i="21" s="1"/>
  <c r="M30" i="19"/>
  <c r="L32" i="19"/>
  <c r="L34" i="19" s="1"/>
  <c r="U39" i="13"/>
  <c r="T41" i="13"/>
  <c r="T43" i="13" s="1"/>
  <c r="U39" i="23"/>
  <c r="T41" i="23"/>
  <c r="T43" i="23" s="1"/>
  <c r="U39" i="18"/>
  <c r="T41" i="18"/>
  <c r="J52" i="27"/>
  <c r="J36" i="27"/>
  <c r="L33" i="21"/>
  <c r="L35" i="21" s="1"/>
  <c r="M31" i="21"/>
  <c r="J35" i="18"/>
  <c r="H20" i="33"/>
  <c r="K35" i="23"/>
  <c r="K19" i="23"/>
  <c r="L48" i="27"/>
  <c r="K50" i="27"/>
  <c r="K52" i="27" s="1"/>
  <c r="R48" i="28"/>
  <c r="Q50" i="28"/>
  <c r="Q52" i="28" s="1"/>
  <c r="M48" i="24"/>
  <c r="L50" i="24"/>
  <c r="L52" i="24" s="1"/>
  <c r="U56" i="24"/>
  <c r="T58" i="24"/>
  <c r="T60" i="24" s="1"/>
  <c r="T41" i="14"/>
  <c r="T43" i="14" s="1"/>
  <c r="U39" i="14"/>
  <c r="S17" i="2"/>
  <c r="R19" i="2"/>
  <c r="R21" i="2" s="1"/>
  <c r="S15" i="11"/>
  <c r="Q13" i="36"/>
  <c r="U11" i="11"/>
  <c r="T13" i="11"/>
  <c r="U38" i="11"/>
  <c r="T40" i="11"/>
  <c r="T42" i="11" s="1"/>
  <c r="H31" i="36"/>
  <c r="H33" i="36"/>
  <c r="H30" i="36"/>
  <c r="H32" i="36"/>
  <c r="H28" i="33"/>
  <c r="H29" i="36"/>
  <c r="H28" i="36"/>
  <c r="G11" i="36"/>
  <c r="R52" i="32" l="1"/>
  <c r="P34" i="33"/>
  <c r="T48" i="32"/>
  <c r="S50" i="32"/>
  <c r="M48" i="30"/>
  <c r="L50" i="30"/>
  <c r="L52" i="30" s="1"/>
  <c r="S17" i="30"/>
  <c r="R19" i="30"/>
  <c r="R21" i="30" s="1"/>
  <c r="R19" i="31"/>
  <c r="R21" i="31" s="1"/>
  <c r="S17" i="31"/>
  <c r="L50" i="31"/>
  <c r="L52" i="31" s="1"/>
  <c r="M48" i="31"/>
  <c r="T29" i="26"/>
  <c r="S31" i="26"/>
  <c r="S33" i="26" s="1"/>
  <c r="V12" i="20"/>
  <c r="U14" i="20"/>
  <c r="U16" i="20" s="1"/>
  <c r="S19" i="25"/>
  <c r="S21" i="25" s="1"/>
  <c r="T17" i="25"/>
  <c r="S17" i="27"/>
  <c r="R19" i="27"/>
  <c r="R21" i="27" s="1"/>
  <c r="V12" i="14"/>
  <c r="U14" i="14"/>
  <c r="U16" i="14" s="1"/>
  <c r="U31" i="25"/>
  <c r="U33" i="25" s="1"/>
  <c r="V29" i="25"/>
  <c r="V12" i="17"/>
  <c r="U14" i="17"/>
  <c r="U16" i="17" s="1"/>
  <c r="V11" i="19"/>
  <c r="U13" i="19"/>
  <c r="U15" i="19" s="1"/>
  <c r="V29" i="24"/>
  <c r="U31" i="24"/>
  <c r="U33" i="24" s="1"/>
  <c r="U14" i="18"/>
  <c r="U16" i="18" s="1"/>
  <c r="V12" i="18"/>
  <c r="S31" i="27"/>
  <c r="S33" i="27" s="1"/>
  <c r="T29" i="27"/>
  <c r="V12" i="16"/>
  <c r="U14" i="16"/>
  <c r="U16" i="16" s="1"/>
  <c r="T29" i="28"/>
  <c r="S31" i="28"/>
  <c r="S33" i="28" s="1"/>
  <c r="V12" i="13"/>
  <c r="U14" i="13"/>
  <c r="U16" i="13" s="1"/>
  <c r="S17" i="26"/>
  <c r="R19" i="26"/>
  <c r="R21" i="26" s="1"/>
  <c r="S17" i="28"/>
  <c r="R19" i="28"/>
  <c r="R21" i="28" s="1"/>
  <c r="T17" i="24"/>
  <c r="S19" i="24"/>
  <c r="S21" i="24" s="1"/>
  <c r="V12" i="21"/>
  <c r="U14" i="21"/>
  <c r="U16" i="21" s="1"/>
  <c r="V12" i="23"/>
  <c r="U14" i="23"/>
  <c r="U16" i="23" s="1"/>
  <c r="V39" i="23"/>
  <c r="U41" i="23"/>
  <c r="U43" i="23" s="1"/>
  <c r="N30" i="19"/>
  <c r="M32" i="19"/>
  <c r="M34" i="19" s="1"/>
  <c r="N48" i="25"/>
  <c r="M50" i="25"/>
  <c r="U41" i="20"/>
  <c r="U43" i="20" s="1"/>
  <c r="V39" i="20"/>
  <c r="T56" i="27"/>
  <c r="S58" i="27"/>
  <c r="S60" i="27" s="1"/>
  <c r="V39" i="16"/>
  <c r="U41" i="16"/>
  <c r="U43" i="16" s="1"/>
  <c r="M31" i="18"/>
  <c r="L33" i="18"/>
  <c r="N48" i="24"/>
  <c r="M50" i="24"/>
  <c r="M52" i="24" s="1"/>
  <c r="M48" i="27"/>
  <c r="L50" i="27"/>
  <c r="L52" i="27" s="1"/>
  <c r="M33" i="21"/>
  <c r="M35" i="21" s="1"/>
  <c r="N31" i="21"/>
  <c r="T43" i="18"/>
  <c r="R20" i="36"/>
  <c r="T60" i="25"/>
  <c r="R27" i="36"/>
  <c r="V56" i="24"/>
  <c r="U58" i="24"/>
  <c r="U60" i="24" s="1"/>
  <c r="S48" i="28"/>
  <c r="R50" i="28"/>
  <c r="R52" i="28" s="1"/>
  <c r="V39" i="18"/>
  <c r="U41" i="18"/>
  <c r="V39" i="13"/>
  <c r="U41" i="13"/>
  <c r="U43" i="13" s="1"/>
  <c r="U41" i="21"/>
  <c r="U43" i="21" s="1"/>
  <c r="V39" i="21"/>
  <c r="U58" i="25"/>
  <c r="V56" i="25"/>
  <c r="V38" i="19"/>
  <c r="U40" i="19"/>
  <c r="U42" i="19" s="1"/>
  <c r="M33" i="20"/>
  <c r="M35" i="20" s="1"/>
  <c r="N31" i="20"/>
  <c r="M48" i="26"/>
  <c r="L50" i="26"/>
  <c r="L52" i="26" s="1"/>
  <c r="T56" i="28"/>
  <c r="S58" i="28"/>
  <c r="S60" i="28" s="1"/>
  <c r="U58" i="26"/>
  <c r="U60" i="26" s="1"/>
  <c r="V56" i="26"/>
  <c r="U41" i="14"/>
  <c r="U43" i="14" s="1"/>
  <c r="V39" i="14"/>
  <c r="U41" i="17"/>
  <c r="U43" i="17" s="1"/>
  <c r="V39" i="17"/>
  <c r="J27" i="33"/>
  <c r="L52" i="25"/>
  <c r="M33" i="23"/>
  <c r="M35" i="23" s="1"/>
  <c r="N31" i="23"/>
  <c r="K35" i="18"/>
  <c r="I20" i="33"/>
  <c r="T15" i="11"/>
  <c r="R13" i="36"/>
  <c r="V38" i="11"/>
  <c r="U40" i="11"/>
  <c r="U42" i="11" s="1"/>
  <c r="V11" i="11"/>
  <c r="U13" i="11"/>
  <c r="T17" i="2"/>
  <c r="S19" i="2"/>
  <c r="S21" i="2" s="1"/>
  <c r="I28" i="36"/>
  <c r="I31" i="36"/>
  <c r="H11" i="36"/>
  <c r="I32" i="36"/>
  <c r="I30" i="36"/>
  <c r="I33" i="36"/>
  <c r="I28" i="33"/>
  <c r="I29" i="36"/>
  <c r="N24" i="35"/>
  <c r="S52" i="32" l="1"/>
  <c r="Q34" i="33"/>
  <c r="U48" i="32"/>
  <c r="T50" i="32"/>
  <c r="M50" i="31"/>
  <c r="M52" i="31" s="1"/>
  <c r="N48" i="31"/>
  <c r="T17" i="30"/>
  <c r="S19" i="30"/>
  <c r="S21" i="30" s="1"/>
  <c r="T17" i="31"/>
  <c r="S19" i="31"/>
  <c r="S21" i="31" s="1"/>
  <c r="N48" i="30"/>
  <c r="M50" i="30"/>
  <c r="M52" i="30" s="1"/>
  <c r="V31" i="25"/>
  <c r="V33" i="25" s="1"/>
  <c r="W29" i="25"/>
  <c r="W11" i="19"/>
  <c r="V13" i="19"/>
  <c r="V15" i="19" s="1"/>
  <c r="W12" i="14"/>
  <c r="V14" i="14"/>
  <c r="V16" i="14" s="1"/>
  <c r="U29" i="26"/>
  <c r="T31" i="26"/>
  <c r="T33" i="26" s="1"/>
  <c r="T31" i="27"/>
  <c r="T33" i="27" s="1"/>
  <c r="U29" i="27"/>
  <c r="W12" i="18"/>
  <c r="V14" i="18"/>
  <c r="V16" i="18" s="1"/>
  <c r="U17" i="25"/>
  <c r="T19" i="25"/>
  <c r="T21" i="25" s="1"/>
  <c r="W12" i="21"/>
  <c r="V14" i="21"/>
  <c r="V16" i="21" s="1"/>
  <c r="T17" i="26"/>
  <c r="S19" i="26"/>
  <c r="S21" i="26" s="1"/>
  <c r="U29" i="28"/>
  <c r="T31" i="28"/>
  <c r="T33" i="28" s="1"/>
  <c r="W12" i="16"/>
  <c r="V14" i="16"/>
  <c r="V16" i="16" s="1"/>
  <c r="W12" i="23"/>
  <c r="V14" i="23"/>
  <c r="V16" i="23" s="1"/>
  <c r="U17" i="24"/>
  <c r="T19" i="24"/>
  <c r="T21" i="24" s="1"/>
  <c r="T17" i="28"/>
  <c r="S19" i="28"/>
  <c r="S21" i="28" s="1"/>
  <c r="W12" i="13"/>
  <c r="V14" i="13"/>
  <c r="V16" i="13" s="1"/>
  <c r="W29" i="24"/>
  <c r="V31" i="24"/>
  <c r="V33" i="24" s="1"/>
  <c r="W12" i="17"/>
  <c r="V14" i="17"/>
  <c r="V16" i="17" s="1"/>
  <c r="T17" i="27"/>
  <c r="S19" i="27"/>
  <c r="S21" i="27" s="1"/>
  <c r="W12" i="20"/>
  <c r="V14" i="20"/>
  <c r="V16" i="20" s="1"/>
  <c r="U56" i="28"/>
  <c r="T58" i="28"/>
  <c r="T60" i="28" s="1"/>
  <c r="U60" i="25"/>
  <c r="S27" i="36"/>
  <c r="W39" i="13"/>
  <c r="V41" i="13"/>
  <c r="V43" i="13" s="1"/>
  <c r="T48" i="28"/>
  <c r="S50" i="28"/>
  <c r="S52" i="28" s="1"/>
  <c r="O48" i="24"/>
  <c r="N50" i="24"/>
  <c r="N52" i="24" s="1"/>
  <c r="W39" i="16"/>
  <c r="V41" i="16"/>
  <c r="V43" i="16" s="1"/>
  <c r="O30" i="19"/>
  <c r="N32" i="19"/>
  <c r="N34" i="19" s="1"/>
  <c r="W39" i="14"/>
  <c r="V41" i="14"/>
  <c r="V43" i="14" s="1"/>
  <c r="N33" i="20"/>
  <c r="N35" i="20" s="1"/>
  <c r="O31" i="20"/>
  <c r="W56" i="25"/>
  <c r="V58" i="25"/>
  <c r="O31" i="21"/>
  <c r="N33" i="21"/>
  <c r="N35" i="21" s="1"/>
  <c r="V41" i="20"/>
  <c r="V43" i="20" s="1"/>
  <c r="W39" i="20"/>
  <c r="O31" i="23"/>
  <c r="N33" i="23"/>
  <c r="N35" i="23" s="1"/>
  <c r="V41" i="17"/>
  <c r="V43" i="17" s="1"/>
  <c r="W39" i="17"/>
  <c r="W56" i="26"/>
  <c r="V58" i="26"/>
  <c r="V60" i="26" s="1"/>
  <c r="W39" i="21"/>
  <c r="V41" i="21"/>
  <c r="V43" i="21" s="1"/>
  <c r="U43" i="18"/>
  <c r="S20" i="36"/>
  <c r="L35" i="18"/>
  <c r="J20" i="33"/>
  <c r="M52" i="25"/>
  <c r="K27" i="33"/>
  <c r="N48" i="26"/>
  <c r="M50" i="26"/>
  <c r="M52" i="26" s="1"/>
  <c r="W38" i="19"/>
  <c r="V40" i="19"/>
  <c r="V42" i="19" s="1"/>
  <c r="V41" i="18"/>
  <c r="W39" i="18"/>
  <c r="V58" i="24"/>
  <c r="V60" i="24" s="1"/>
  <c r="W56" i="24"/>
  <c r="N48" i="27"/>
  <c r="M50" i="27"/>
  <c r="M52" i="27" s="1"/>
  <c r="N31" i="18"/>
  <c r="M33" i="18"/>
  <c r="U56" i="27"/>
  <c r="T58" i="27"/>
  <c r="T60" i="27" s="1"/>
  <c r="N50" i="25"/>
  <c r="O48" i="25"/>
  <c r="W39" i="23"/>
  <c r="V41" i="23"/>
  <c r="V43" i="23" s="1"/>
  <c r="U15" i="11"/>
  <c r="S13" i="36"/>
  <c r="U17" i="2"/>
  <c r="T19" i="2"/>
  <c r="T21" i="2" s="1"/>
  <c r="W11" i="11"/>
  <c r="V13" i="11"/>
  <c r="W38" i="11"/>
  <c r="V40" i="11"/>
  <c r="V42" i="11" s="1"/>
  <c r="J32" i="36"/>
  <c r="I11" i="36"/>
  <c r="J33" i="36"/>
  <c r="J30" i="36"/>
  <c r="J29" i="36"/>
  <c r="J28" i="36"/>
  <c r="J31" i="36"/>
  <c r="V48" i="32" l="1"/>
  <c r="U50" i="32"/>
  <c r="T52" i="32"/>
  <c r="R34" i="33"/>
  <c r="O48" i="30"/>
  <c r="N50" i="30"/>
  <c r="U17" i="30"/>
  <c r="T19" i="30"/>
  <c r="T21" i="30" s="1"/>
  <c r="O48" i="31"/>
  <c r="N50" i="31"/>
  <c r="N52" i="31" s="1"/>
  <c r="T19" i="31"/>
  <c r="T21" i="31" s="1"/>
  <c r="U17" i="31"/>
  <c r="X29" i="25"/>
  <c r="W31" i="25"/>
  <c r="W33" i="25" s="1"/>
  <c r="U17" i="27"/>
  <c r="T19" i="27"/>
  <c r="T21" i="27" s="1"/>
  <c r="W14" i="23"/>
  <c r="W16" i="23" s="1"/>
  <c r="X12" i="23"/>
  <c r="X11" i="19"/>
  <c r="W13" i="19"/>
  <c r="W15" i="19" s="1"/>
  <c r="V29" i="27"/>
  <c r="U31" i="27"/>
  <c r="U33" i="27" s="1"/>
  <c r="X12" i="17"/>
  <c r="W14" i="17"/>
  <c r="W16" i="17" s="1"/>
  <c r="U17" i="28"/>
  <c r="T19" i="28"/>
  <c r="T21" i="28" s="1"/>
  <c r="V29" i="28"/>
  <c r="U31" i="28"/>
  <c r="U33" i="28" s="1"/>
  <c r="V17" i="25"/>
  <c r="U19" i="25"/>
  <c r="U21" i="25" s="1"/>
  <c r="V29" i="26"/>
  <c r="U31" i="26"/>
  <c r="U33" i="26" s="1"/>
  <c r="X12" i="20"/>
  <c r="W14" i="20"/>
  <c r="W16" i="20" s="1"/>
  <c r="W31" i="24"/>
  <c r="W33" i="24" s="1"/>
  <c r="X29" i="24"/>
  <c r="X12" i="13"/>
  <c r="W14" i="13"/>
  <c r="W16" i="13" s="1"/>
  <c r="V17" i="24"/>
  <c r="U19" i="24"/>
  <c r="U21" i="24" s="1"/>
  <c r="X12" i="16"/>
  <c r="W14" i="16"/>
  <c r="W16" i="16" s="1"/>
  <c r="U17" i="26"/>
  <c r="T19" i="26"/>
  <c r="T21" i="26" s="1"/>
  <c r="X12" i="21"/>
  <c r="W14" i="21"/>
  <c r="W16" i="21" s="1"/>
  <c r="W14" i="18"/>
  <c r="W16" i="18" s="1"/>
  <c r="X12" i="18"/>
  <c r="X12" i="14"/>
  <c r="W14" i="14"/>
  <c r="W16" i="14" s="1"/>
  <c r="O50" i="25"/>
  <c r="P48" i="25"/>
  <c r="X56" i="24"/>
  <c r="W58" i="24"/>
  <c r="W60" i="24" s="1"/>
  <c r="N52" i="25"/>
  <c r="A68" i="33"/>
  <c r="L27" i="33"/>
  <c r="O31" i="18"/>
  <c r="N33" i="18"/>
  <c r="X38" i="19"/>
  <c r="W40" i="19"/>
  <c r="W42" i="19" s="1"/>
  <c r="O33" i="23"/>
  <c r="O35" i="23" s="1"/>
  <c r="P31" i="23"/>
  <c r="P31" i="21"/>
  <c r="O33" i="21"/>
  <c r="O35" i="21" s="1"/>
  <c r="P30" i="19"/>
  <c r="O32" i="19"/>
  <c r="O34" i="19" s="1"/>
  <c r="X39" i="13"/>
  <c r="W41" i="13"/>
  <c r="W43" i="13" s="1"/>
  <c r="X39" i="18"/>
  <c r="W41" i="18"/>
  <c r="W41" i="17"/>
  <c r="W43" i="17" s="1"/>
  <c r="X39" i="17"/>
  <c r="X39" i="20"/>
  <c r="W41" i="20"/>
  <c r="W43" i="20" s="1"/>
  <c r="V60" i="25"/>
  <c r="T27" i="36"/>
  <c r="M35" i="18"/>
  <c r="K20" i="33"/>
  <c r="O33" i="20"/>
  <c r="O35" i="20" s="1"/>
  <c r="P31" i="20"/>
  <c r="W58" i="26"/>
  <c r="W60" i="26" s="1"/>
  <c r="X56" i="26"/>
  <c r="P48" i="24"/>
  <c r="O50" i="24"/>
  <c r="O52" i="24" s="1"/>
  <c r="V56" i="28"/>
  <c r="U58" i="28"/>
  <c r="U60" i="28" s="1"/>
  <c r="X39" i="23"/>
  <c r="W41" i="23"/>
  <c r="W43" i="23" s="1"/>
  <c r="V56" i="27"/>
  <c r="U58" i="27"/>
  <c r="U60" i="27" s="1"/>
  <c r="O48" i="27"/>
  <c r="N50" i="27"/>
  <c r="N52" i="27" s="1"/>
  <c r="V43" i="18"/>
  <c r="T20" i="36"/>
  <c r="O48" i="26"/>
  <c r="N50" i="26"/>
  <c r="N52" i="26" s="1"/>
  <c r="X39" i="21"/>
  <c r="W41" i="21"/>
  <c r="W43" i="21" s="1"/>
  <c r="W58" i="25"/>
  <c r="X56" i="25"/>
  <c r="X39" i="14"/>
  <c r="W41" i="14"/>
  <c r="W43" i="14" s="1"/>
  <c r="X39" i="16"/>
  <c r="W41" i="16"/>
  <c r="W43" i="16" s="1"/>
  <c r="U48" i="28"/>
  <c r="T50" i="28"/>
  <c r="T52" i="28" s="1"/>
  <c r="V17" i="2"/>
  <c r="U19" i="2"/>
  <c r="U21" i="2" s="1"/>
  <c r="X11" i="11"/>
  <c r="W13" i="11"/>
  <c r="X38" i="11"/>
  <c r="W40" i="11"/>
  <c r="W42" i="11" s="1"/>
  <c r="V15" i="11"/>
  <c r="T13" i="36"/>
  <c r="J28" i="33"/>
  <c r="K28" i="36"/>
  <c r="K33" i="36"/>
  <c r="J11" i="36"/>
  <c r="K30" i="36"/>
  <c r="K32" i="36"/>
  <c r="K29" i="36"/>
  <c r="K31" i="36"/>
  <c r="U52" i="32" l="1"/>
  <c r="S34" i="33"/>
  <c r="W48" i="32"/>
  <c r="V50" i="32"/>
  <c r="V17" i="31"/>
  <c r="U19" i="31"/>
  <c r="U21" i="31" s="1"/>
  <c r="V17" i="30"/>
  <c r="U19" i="30"/>
  <c r="U21" i="30" s="1"/>
  <c r="N52" i="30"/>
  <c r="L32" i="33"/>
  <c r="P48" i="31"/>
  <c r="O50" i="31"/>
  <c r="O52" i="31" s="1"/>
  <c r="P48" i="30"/>
  <c r="O50" i="30"/>
  <c r="O52" i="30" s="1"/>
  <c r="Y12" i="14"/>
  <c r="X14" i="14"/>
  <c r="X16" i="14" s="1"/>
  <c r="Y12" i="16"/>
  <c r="X14" i="16"/>
  <c r="X16" i="16" s="1"/>
  <c r="V17" i="28"/>
  <c r="U19" i="28"/>
  <c r="U21" i="28" s="1"/>
  <c r="W29" i="27"/>
  <c r="V31" i="27"/>
  <c r="V33" i="27" s="1"/>
  <c r="Y29" i="25"/>
  <c r="X31" i="25"/>
  <c r="X33" i="25" s="1"/>
  <c r="X14" i="18"/>
  <c r="X16" i="18" s="1"/>
  <c r="Y12" i="18"/>
  <c r="Y29" i="24"/>
  <c r="X31" i="24"/>
  <c r="X33" i="24" s="1"/>
  <c r="Y12" i="23"/>
  <c r="X14" i="23"/>
  <c r="X16" i="23" s="1"/>
  <c r="Y12" i="21"/>
  <c r="X14" i="21"/>
  <c r="X16" i="21" s="1"/>
  <c r="Y12" i="13"/>
  <c r="X14" i="13"/>
  <c r="X16" i="13" s="1"/>
  <c r="W29" i="26"/>
  <c r="V31" i="26"/>
  <c r="V33" i="26" s="1"/>
  <c r="V17" i="26"/>
  <c r="U19" i="26"/>
  <c r="U21" i="26" s="1"/>
  <c r="W17" i="24"/>
  <c r="V19" i="24"/>
  <c r="V21" i="24" s="1"/>
  <c r="Y12" i="20"/>
  <c r="X14" i="20"/>
  <c r="X16" i="20" s="1"/>
  <c r="W17" i="25"/>
  <c r="V19" i="25"/>
  <c r="V21" i="25" s="1"/>
  <c r="W29" i="28"/>
  <c r="V31" i="28"/>
  <c r="V33" i="28" s="1"/>
  <c r="Y12" i="17"/>
  <c r="X14" i="17"/>
  <c r="X16" i="17" s="1"/>
  <c r="Y11" i="19"/>
  <c r="X13" i="19"/>
  <c r="X15" i="19" s="1"/>
  <c r="V17" i="27"/>
  <c r="U19" i="27"/>
  <c r="U21" i="27" s="1"/>
  <c r="W60" i="25"/>
  <c r="U27" i="36"/>
  <c r="P48" i="27"/>
  <c r="O50" i="27"/>
  <c r="O52" i="27" s="1"/>
  <c r="Y39" i="13"/>
  <c r="X41" i="13"/>
  <c r="X43" i="13" s="1"/>
  <c r="Y56" i="26"/>
  <c r="X58" i="26"/>
  <c r="X60" i="26" s="1"/>
  <c r="W43" i="18"/>
  <c r="U20" i="36"/>
  <c r="N35" i="18"/>
  <c r="A61" i="33"/>
  <c r="L20" i="33"/>
  <c r="O52" i="25"/>
  <c r="M27" i="33"/>
  <c r="V48" i="28"/>
  <c r="U50" i="28"/>
  <c r="U52" i="28" s="1"/>
  <c r="Y39" i="14"/>
  <c r="X41" i="14"/>
  <c r="X43" i="14" s="1"/>
  <c r="Y39" i="21"/>
  <c r="X41" i="21"/>
  <c r="X43" i="21" s="1"/>
  <c r="W56" i="27"/>
  <c r="V58" i="27"/>
  <c r="V60" i="27" s="1"/>
  <c r="W56" i="28"/>
  <c r="V58" i="28"/>
  <c r="V60" i="28" s="1"/>
  <c r="Y39" i="20"/>
  <c r="X41" i="20"/>
  <c r="X43" i="20" s="1"/>
  <c r="Y39" i="18"/>
  <c r="X41" i="18"/>
  <c r="Q30" i="19"/>
  <c r="P32" i="19"/>
  <c r="P34" i="19" s="1"/>
  <c r="O33" i="18"/>
  <c r="P31" i="18"/>
  <c r="Y39" i="16"/>
  <c r="X41" i="16"/>
  <c r="X43" i="16" s="1"/>
  <c r="P48" i="26"/>
  <c r="O50" i="26"/>
  <c r="O52" i="26" s="1"/>
  <c r="Y39" i="23"/>
  <c r="X41" i="23"/>
  <c r="X43" i="23" s="1"/>
  <c r="Q48" i="24"/>
  <c r="P50" i="24"/>
  <c r="P52" i="24" s="1"/>
  <c r="P33" i="21"/>
  <c r="P35" i="21" s="1"/>
  <c r="Q31" i="21"/>
  <c r="Y38" i="19"/>
  <c r="X40" i="19"/>
  <c r="X42" i="19" s="1"/>
  <c r="P50" i="25"/>
  <c r="Q48" i="25"/>
  <c r="P33" i="23"/>
  <c r="P35" i="23" s="1"/>
  <c r="Q31" i="23"/>
  <c r="Y56" i="25"/>
  <c r="X58" i="25"/>
  <c r="Q31" i="20"/>
  <c r="P33" i="20"/>
  <c r="P35" i="20" s="1"/>
  <c r="Y39" i="17"/>
  <c r="X41" i="17"/>
  <c r="X43" i="17" s="1"/>
  <c r="Y56" i="24"/>
  <c r="X58" i="24"/>
  <c r="X60" i="24" s="1"/>
  <c r="Y11" i="11"/>
  <c r="X13" i="11"/>
  <c r="Y38" i="11"/>
  <c r="X40" i="11"/>
  <c r="X42" i="11" s="1"/>
  <c r="W15" i="11"/>
  <c r="U13" i="36"/>
  <c r="W17" i="2"/>
  <c r="V19" i="2"/>
  <c r="V21" i="2" s="1"/>
  <c r="K28" i="33"/>
  <c r="K11" i="36"/>
  <c r="X48" i="32" l="1"/>
  <c r="W50" i="32"/>
  <c r="V52" i="32"/>
  <c r="T34" i="33"/>
  <c r="Q48" i="31"/>
  <c r="P50" i="31"/>
  <c r="P52" i="31" s="1"/>
  <c r="W17" i="30"/>
  <c r="V19" i="30"/>
  <c r="V21" i="30" s="1"/>
  <c r="Q48" i="30"/>
  <c r="P50" i="30"/>
  <c r="P52" i="30" s="1"/>
  <c r="V19" i="31"/>
  <c r="V21" i="31" s="1"/>
  <c r="W17" i="31"/>
  <c r="Y14" i="18"/>
  <c r="Y16" i="18" s="1"/>
  <c r="Z12" i="18"/>
  <c r="Z11" i="19"/>
  <c r="Y13" i="19"/>
  <c r="Y15" i="19" s="1"/>
  <c r="X29" i="28"/>
  <c r="W31" i="28"/>
  <c r="W33" i="28" s="1"/>
  <c r="W17" i="26"/>
  <c r="V19" i="26"/>
  <c r="V21" i="26" s="1"/>
  <c r="Z12" i="21"/>
  <c r="Y14" i="21"/>
  <c r="Y16" i="21" s="1"/>
  <c r="Z12" i="23"/>
  <c r="Y14" i="23"/>
  <c r="Y16" i="23" s="1"/>
  <c r="Z12" i="20"/>
  <c r="Y14" i="20"/>
  <c r="Y16" i="20" s="1"/>
  <c r="X29" i="26"/>
  <c r="W31" i="26"/>
  <c r="W33" i="26" s="1"/>
  <c r="W17" i="28"/>
  <c r="V19" i="28"/>
  <c r="V21" i="28" s="1"/>
  <c r="Z12" i="14"/>
  <c r="Y14" i="14"/>
  <c r="Y16" i="14" s="1"/>
  <c r="W17" i="27"/>
  <c r="V19" i="27"/>
  <c r="V21" i="27" s="1"/>
  <c r="Z12" i="17"/>
  <c r="Y14" i="17"/>
  <c r="Y16" i="17" s="1"/>
  <c r="W19" i="25"/>
  <c r="W21" i="25" s="1"/>
  <c r="X17" i="25"/>
  <c r="X17" i="24"/>
  <c r="W19" i="24"/>
  <c r="W21" i="24" s="1"/>
  <c r="Z12" i="13"/>
  <c r="Y14" i="13"/>
  <c r="Y16" i="13" s="1"/>
  <c r="Z29" i="24"/>
  <c r="Y31" i="24"/>
  <c r="Y33" i="24" s="1"/>
  <c r="Z29" i="25"/>
  <c r="Y31" i="25"/>
  <c r="Y33" i="25" s="1"/>
  <c r="X29" i="27"/>
  <c r="W31" i="27"/>
  <c r="W33" i="27" s="1"/>
  <c r="Z12" i="16"/>
  <c r="Y14" i="16"/>
  <c r="Y16" i="16" s="1"/>
  <c r="Z56" i="24"/>
  <c r="Y58" i="24"/>
  <c r="Y60" i="24" s="1"/>
  <c r="R31" i="20"/>
  <c r="Q33" i="20"/>
  <c r="Q35" i="20" s="1"/>
  <c r="Z38" i="19"/>
  <c r="Y40" i="19"/>
  <c r="Y42" i="19" s="1"/>
  <c r="R48" i="24"/>
  <c r="Q50" i="24"/>
  <c r="Q52" i="24" s="1"/>
  <c r="Q48" i="26"/>
  <c r="P50" i="26"/>
  <c r="P52" i="26" s="1"/>
  <c r="O35" i="18"/>
  <c r="M20" i="33"/>
  <c r="Z39" i="18"/>
  <c r="Y41" i="18"/>
  <c r="X56" i="28"/>
  <c r="W58" i="28"/>
  <c r="W60" i="28" s="1"/>
  <c r="Z39" i="21"/>
  <c r="Y41" i="21"/>
  <c r="Y43" i="21" s="1"/>
  <c r="W48" i="28"/>
  <c r="V50" i="28"/>
  <c r="V52" i="28" s="1"/>
  <c r="X60" i="25"/>
  <c r="V27" i="36"/>
  <c r="Q50" i="25"/>
  <c r="R48" i="25"/>
  <c r="Q33" i="21"/>
  <c r="Q35" i="21" s="1"/>
  <c r="R31" i="21"/>
  <c r="Y58" i="26"/>
  <c r="Y60" i="26" s="1"/>
  <c r="Z56" i="26"/>
  <c r="Q48" i="27"/>
  <c r="P50" i="27"/>
  <c r="P52" i="27" s="1"/>
  <c r="Y41" i="17"/>
  <c r="Y43" i="17" s="1"/>
  <c r="Z39" i="17"/>
  <c r="Z56" i="25"/>
  <c r="Y58" i="25"/>
  <c r="P52" i="25"/>
  <c r="N27" i="33"/>
  <c r="Z39" i="23"/>
  <c r="Y41" i="23"/>
  <c r="Y43" i="23" s="1"/>
  <c r="Z39" i="16"/>
  <c r="Y41" i="16"/>
  <c r="Y43" i="16" s="1"/>
  <c r="R30" i="19"/>
  <c r="Q32" i="19"/>
  <c r="Q34" i="19" s="1"/>
  <c r="Z39" i="20"/>
  <c r="Y41" i="20"/>
  <c r="Y43" i="20" s="1"/>
  <c r="X56" i="27"/>
  <c r="W58" i="27"/>
  <c r="W60" i="27" s="1"/>
  <c r="Y41" i="14"/>
  <c r="Y43" i="14" s="1"/>
  <c r="Z39" i="14"/>
  <c r="R31" i="23"/>
  <c r="Q33" i="23"/>
  <c r="Q35" i="23" s="1"/>
  <c r="Q31" i="18"/>
  <c r="P33" i="18"/>
  <c r="X43" i="18"/>
  <c r="V20" i="36"/>
  <c r="Z39" i="13"/>
  <c r="Y41" i="13"/>
  <c r="Y43" i="13" s="1"/>
  <c r="Z11" i="11"/>
  <c r="Y13" i="11"/>
  <c r="X17" i="2"/>
  <c r="W19" i="2"/>
  <c r="W21" i="2" s="1"/>
  <c r="Z38" i="11"/>
  <c r="Y40" i="11"/>
  <c r="Y42" i="11" s="1"/>
  <c r="X15" i="11"/>
  <c r="V13" i="36"/>
  <c r="A69" i="33"/>
  <c r="L28" i="33"/>
  <c r="A52" i="36"/>
  <c r="L11" i="36"/>
  <c r="M31" i="36"/>
  <c r="M29" i="36"/>
  <c r="M28" i="36"/>
  <c r="M30" i="36"/>
  <c r="M33" i="36"/>
  <c r="M32" i="36"/>
  <c r="W52" i="32" l="1"/>
  <c r="U34" i="33"/>
  <c r="Y48" i="32"/>
  <c r="X50" i="32"/>
  <c r="X17" i="31"/>
  <c r="W19" i="31"/>
  <c r="W21" i="31" s="1"/>
  <c r="X17" i="30"/>
  <c r="W19" i="30"/>
  <c r="W21" i="30" s="1"/>
  <c r="R48" i="30"/>
  <c r="Q50" i="30"/>
  <c r="Q52" i="30" s="1"/>
  <c r="R48" i="31"/>
  <c r="Q50" i="31"/>
  <c r="Q52" i="31" s="1"/>
  <c r="AA29" i="25"/>
  <c r="Z31" i="25"/>
  <c r="Z33" i="25" s="1"/>
  <c r="Y17" i="24"/>
  <c r="X19" i="24"/>
  <c r="X21" i="24" s="1"/>
  <c r="Z14" i="14"/>
  <c r="Z16" i="14" s="1"/>
  <c r="AA12" i="14"/>
  <c r="Z14" i="23"/>
  <c r="Z16" i="23" s="1"/>
  <c r="AA12" i="23"/>
  <c r="Y29" i="28"/>
  <c r="X31" i="28"/>
  <c r="X33" i="28" s="1"/>
  <c r="Y17" i="25"/>
  <c r="X19" i="25"/>
  <c r="X21" i="25" s="1"/>
  <c r="AA12" i="17"/>
  <c r="Z14" i="17"/>
  <c r="Z16" i="17" s="1"/>
  <c r="Y29" i="26"/>
  <c r="X31" i="26"/>
  <c r="X33" i="26" s="1"/>
  <c r="AA12" i="16"/>
  <c r="Z14" i="16"/>
  <c r="Z16" i="16" s="1"/>
  <c r="Y29" i="27"/>
  <c r="X31" i="27"/>
  <c r="X33" i="27" s="1"/>
  <c r="AA29" i="24"/>
  <c r="Z31" i="24"/>
  <c r="Z33" i="24" s="1"/>
  <c r="AA12" i="13"/>
  <c r="Z14" i="13"/>
  <c r="Z16" i="13" s="1"/>
  <c r="X17" i="27"/>
  <c r="W19" i="27"/>
  <c r="W21" i="27" s="1"/>
  <c r="X17" i="28"/>
  <c r="W19" i="28"/>
  <c r="W21" i="28" s="1"/>
  <c r="Z14" i="20"/>
  <c r="Z16" i="20" s="1"/>
  <c r="AA12" i="20"/>
  <c r="AA12" i="21"/>
  <c r="Z14" i="21"/>
  <c r="Z16" i="21" s="1"/>
  <c r="X17" i="26"/>
  <c r="W19" i="26"/>
  <c r="W21" i="26" s="1"/>
  <c r="AA11" i="19"/>
  <c r="Z13" i="19"/>
  <c r="Z15" i="19" s="1"/>
  <c r="AA12" i="18"/>
  <c r="Z14" i="18"/>
  <c r="Z16" i="18" s="1"/>
  <c r="P35" i="18"/>
  <c r="N20" i="33"/>
  <c r="Z41" i="14"/>
  <c r="Z43" i="14" s="1"/>
  <c r="AA39" i="14"/>
  <c r="AA39" i="17"/>
  <c r="Z41" i="17"/>
  <c r="Z43" i="17" s="1"/>
  <c r="AA56" i="26"/>
  <c r="Z58" i="26"/>
  <c r="Z60" i="26" s="1"/>
  <c r="S48" i="25"/>
  <c r="R50" i="25"/>
  <c r="AA39" i="13"/>
  <c r="Z41" i="13"/>
  <c r="Z43" i="13" s="1"/>
  <c r="R31" i="18"/>
  <c r="Q33" i="18"/>
  <c r="AA39" i="20"/>
  <c r="Z41" i="20"/>
  <c r="Z43" i="20" s="1"/>
  <c r="AA39" i="16"/>
  <c r="Z41" i="16"/>
  <c r="Z43" i="16" s="1"/>
  <c r="O27" i="33"/>
  <c r="Q52" i="25"/>
  <c r="X48" i="28"/>
  <c r="W50" i="28"/>
  <c r="W52" i="28" s="1"/>
  <c r="Y56" i="28"/>
  <c r="X58" i="28"/>
  <c r="X60" i="28" s="1"/>
  <c r="R50" i="24"/>
  <c r="R52" i="24" s="1"/>
  <c r="S48" i="24"/>
  <c r="S31" i="20"/>
  <c r="R33" i="20"/>
  <c r="R35" i="20" s="1"/>
  <c r="Y60" i="25"/>
  <c r="W27" i="36"/>
  <c r="S31" i="21"/>
  <c r="R33" i="21"/>
  <c r="R35" i="21" s="1"/>
  <c r="Y43" i="18"/>
  <c r="W20" i="36"/>
  <c r="S31" i="23"/>
  <c r="R33" i="23"/>
  <c r="R35" i="23" s="1"/>
  <c r="X58" i="27"/>
  <c r="X60" i="27" s="1"/>
  <c r="Y56" i="27"/>
  <c r="S30" i="19"/>
  <c r="R32" i="19"/>
  <c r="R34" i="19" s="1"/>
  <c r="AA39" i="23"/>
  <c r="Z41" i="23"/>
  <c r="Z43" i="23" s="1"/>
  <c r="AA56" i="25"/>
  <c r="Z58" i="25"/>
  <c r="R48" i="27"/>
  <c r="Q50" i="27"/>
  <c r="Q52" i="27" s="1"/>
  <c r="AA39" i="21"/>
  <c r="Z41" i="21"/>
  <c r="Z43" i="21" s="1"/>
  <c r="AA39" i="18"/>
  <c r="Z41" i="18"/>
  <c r="R48" i="26"/>
  <c r="Q50" i="26"/>
  <c r="Q52" i="26" s="1"/>
  <c r="AA38" i="19"/>
  <c r="Z40" i="19"/>
  <c r="Z42" i="19" s="1"/>
  <c r="Z58" i="24"/>
  <c r="Z60" i="24" s="1"/>
  <c r="AA56" i="24"/>
  <c r="AA11" i="11"/>
  <c r="Z13" i="11"/>
  <c r="Y17" i="2"/>
  <c r="X19" i="2"/>
  <c r="X21" i="2" s="1"/>
  <c r="Y15" i="11"/>
  <c r="W13" i="36"/>
  <c r="AA38" i="11"/>
  <c r="Z40" i="11"/>
  <c r="Z42" i="11" s="1"/>
  <c r="M28" i="33"/>
  <c r="N31" i="36"/>
  <c r="N32" i="36"/>
  <c r="N33" i="36"/>
  <c r="N30" i="36"/>
  <c r="N28" i="36"/>
  <c r="N28" i="33"/>
  <c r="M11" i="36"/>
  <c r="N29" i="36"/>
  <c r="Z48" i="32" l="1"/>
  <c r="Y50" i="32"/>
  <c r="X52" i="32"/>
  <c r="V34" i="33"/>
  <c r="S48" i="31"/>
  <c r="R50" i="31"/>
  <c r="R52" i="31" s="1"/>
  <c r="Y17" i="30"/>
  <c r="X19" i="30"/>
  <c r="X21" i="30" s="1"/>
  <c r="S48" i="30"/>
  <c r="R50" i="30"/>
  <c r="R52" i="30" s="1"/>
  <c r="X19" i="31"/>
  <c r="X21" i="31" s="1"/>
  <c r="Y17" i="31"/>
  <c r="AB11" i="19"/>
  <c r="AA13" i="19"/>
  <c r="AA15" i="19" s="1"/>
  <c r="AA14" i="20"/>
  <c r="AA16" i="20" s="1"/>
  <c r="AB12" i="20"/>
  <c r="AA14" i="23"/>
  <c r="AA16" i="23" s="1"/>
  <c r="AB12" i="23"/>
  <c r="AB12" i="14"/>
  <c r="AA14" i="14"/>
  <c r="AA16" i="14" s="1"/>
  <c r="AB12" i="21"/>
  <c r="AA14" i="21"/>
  <c r="AA16" i="21" s="1"/>
  <c r="AB12" i="18"/>
  <c r="AA14" i="18"/>
  <c r="AA16" i="18" s="1"/>
  <c r="Y17" i="26"/>
  <c r="X19" i="26"/>
  <c r="X21" i="26" s="1"/>
  <c r="Y17" i="27"/>
  <c r="X19" i="27"/>
  <c r="X21" i="27" s="1"/>
  <c r="AB12" i="13"/>
  <c r="AA14" i="13"/>
  <c r="AA16" i="13" s="1"/>
  <c r="Z29" i="27"/>
  <c r="Y31" i="27"/>
  <c r="Y33" i="27" s="1"/>
  <c r="AB12" i="17"/>
  <c r="AA14" i="17"/>
  <c r="AA16" i="17" s="1"/>
  <c r="Z29" i="28"/>
  <c r="Y31" i="28"/>
  <c r="Y33" i="28" s="1"/>
  <c r="Y17" i="28"/>
  <c r="X19" i="28"/>
  <c r="X21" i="28" s="1"/>
  <c r="AB29" i="24"/>
  <c r="AA31" i="24"/>
  <c r="AA33" i="24" s="1"/>
  <c r="AB12" i="16"/>
  <c r="AA14" i="16"/>
  <c r="AA16" i="16" s="1"/>
  <c r="Z29" i="26"/>
  <c r="Y31" i="26"/>
  <c r="Y33" i="26" s="1"/>
  <c r="Z17" i="25"/>
  <c r="Y19" i="25"/>
  <c r="Y21" i="25" s="1"/>
  <c r="Z17" i="24"/>
  <c r="Y19" i="24"/>
  <c r="Y21" i="24" s="1"/>
  <c r="AB29" i="25"/>
  <c r="AA31" i="25"/>
  <c r="AA33" i="25" s="1"/>
  <c r="AA58" i="24"/>
  <c r="AA60" i="24" s="1"/>
  <c r="AB56" i="24"/>
  <c r="Z60" i="25"/>
  <c r="X27" i="36"/>
  <c r="AB39" i="14"/>
  <c r="AA41" i="14"/>
  <c r="AA43" i="14" s="1"/>
  <c r="S48" i="26"/>
  <c r="R50" i="26"/>
  <c r="R52" i="26" s="1"/>
  <c r="AB39" i="21"/>
  <c r="AA41" i="21"/>
  <c r="AA43" i="21" s="1"/>
  <c r="AB56" i="25"/>
  <c r="AA58" i="25"/>
  <c r="T30" i="19"/>
  <c r="S32" i="19"/>
  <c r="S34" i="19" s="1"/>
  <c r="T31" i="23"/>
  <c r="S33" i="23"/>
  <c r="S35" i="23" s="1"/>
  <c r="S33" i="21"/>
  <c r="S35" i="21" s="1"/>
  <c r="T31" i="21"/>
  <c r="T31" i="20"/>
  <c r="S33" i="20"/>
  <c r="S35" i="20" s="1"/>
  <c r="Z56" i="28"/>
  <c r="Y58" i="28"/>
  <c r="Y60" i="28" s="1"/>
  <c r="AA41" i="20"/>
  <c r="AA43" i="20" s="1"/>
  <c r="AB39" i="20"/>
  <c r="AB39" i="13"/>
  <c r="AA41" i="13"/>
  <c r="AA43" i="13" s="1"/>
  <c r="AB56" i="26"/>
  <c r="AA58" i="26"/>
  <c r="AA60" i="26" s="1"/>
  <c r="Z43" i="18"/>
  <c r="X20" i="36"/>
  <c r="Z56" i="27"/>
  <c r="Y58" i="27"/>
  <c r="Y60" i="27" s="1"/>
  <c r="S50" i="24"/>
  <c r="S52" i="24" s="1"/>
  <c r="T48" i="24"/>
  <c r="Q35" i="18"/>
  <c r="O20" i="33"/>
  <c r="R52" i="25"/>
  <c r="P27" i="33"/>
  <c r="AB38" i="19"/>
  <c r="AA40" i="19"/>
  <c r="AA42" i="19" s="1"/>
  <c r="AB39" i="18"/>
  <c r="AA41" i="18"/>
  <c r="S48" i="27"/>
  <c r="R50" i="27"/>
  <c r="R52" i="27" s="1"/>
  <c r="AB39" i="23"/>
  <c r="AA41" i="23"/>
  <c r="AA43" i="23" s="1"/>
  <c r="Y48" i="28"/>
  <c r="X50" i="28"/>
  <c r="X52" i="28" s="1"/>
  <c r="AB39" i="16"/>
  <c r="AA41" i="16"/>
  <c r="AA43" i="16" s="1"/>
  <c r="R33" i="18"/>
  <c r="S31" i="18"/>
  <c r="S50" i="25"/>
  <c r="T48" i="25"/>
  <c r="AB39" i="17"/>
  <c r="AA41" i="17"/>
  <c r="AA43" i="17" s="1"/>
  <c r="AB38" i="11"/>
  <c r="AA40" i="11"/>
  <c r="AA42" i="11" s="1"/>
  <c r="Z15" i="11"/>
  <c r="X13" i="36"/>
  <c r="Z17" i="2"/>
  <c r="Y19" i="2"/>
  <c r="Y21" i="2" s="1"/>
  <c r="AB11" i="11"/>
  <c r="AA13" i="11"/>
  <c r="O33" i="36"/>
  <c r="N11" i="36"/>
  <c r="O30" i="36"/>
  <c r="O32" i="36"/>
  <c r="O29" i="36"/>
  <c r="O28" i="33"/>
  <c r="O28" i="36"/>
  <c r="O31" i="36"/>
  <c r="B40" i="69"/>
  <c r="B40" i="65"/>
  <c r="B39" i="65"/>
  <c r="A3" i="65"/>
  <c r="B43" i="68"/>
  <c r="B42" i="68"/>
  <c r="A3" i="68"/>
  <c r="B39" i="69"/>
  <c r="A3" i="69"/>
  <c r="B30" i="48" l="1"/>
  <c r="B30" i="84"/>
  <c r="B30" i="83"/>
  <c r="B30" i="85"/>
  <c r="B30" i="62"/>
  <c r="B30" i="61"/>
  <c r="B30" i="60"/>
  <c r="B30" i="59"/>
  <c r="B30" i="58"/>
  <c r="B30" i="57"/>
  <c r="B31" i="84"/>
  <c r="B31" i="85"/>
  <c r="B31" i="61"/>
  <c r="B31" i="59"/>
  <c r="B31" i="57"/>
  <c r="B31" i="48"/>
  <c r="B31" i="83"/>
  <c r="B31" i="62"/>
  <c r="B31" i="60"/>
  <c r="B31" i="58"/>
  <c r="Y52" i="32"/>
  <c r="W34" i="33"/>
  <c r="AA48" i="32"/>
  <c r="Z50" i="32"/>
  <c r="Z17" i="31"/>
  <c r="Y19" i="31"/>
  <c r="Y21" i="31" s="1"/>
  <c r="Z17" i="30"/>
  <c r="Y19" i="30"/>
  <c r="Y21" i="30" s="1"/>
  <c r="T48" i="30"/>
  <c r="S50" i="30"/>
  <c r="S52" i="30" s="1"/>
  <c r="T48" i="31"/>
  <c r="S50" i="31"/>
  <c r="S52" i="31" s="1"/>
  <c r="B31" i="51"/>
  <c r="B31" i="78"/>
  <c r="B31" i="82"/>
  <c r="B31" i="72"/>
  <c r="B31" i="55"/>
  <c r="B31" i="50"/>
  <c r="B31" i="52"/>
  <c r="B31" i="49"/>
  <c r="B31" i="80"/>
  <c r="B31" i="77"/>
  <c r="B31" i="76"/>
  <c r="B31" i="75"/>
  <c r="B31" i="73"/>
  <c r="B31" i="54"/>
  <c r="B31" i="56"/>
  <c r="B31" i="53"/>
  <c r="B31" i="74"/>
  <c r="B30" i="55"/>
  <c r="B30" i="54"/>
  <c r="B30" i="50"/>
  <c r="B30" i="74"/>
  <c r="B30" i="51"/>
  <c r="B30" i="78"/>
  <c r="B30" i="82"/>
  <c r="B30" i="72"/>
  <c r="B30" i="52"/>
  <c r="B30" i="49"/>
  <c r="B30" i="80"/>
  <c r="B30" i="77"/>
  <c r="B30" i="76"/>
  <c r="B30" i="75"/>
  <c r="B30" i="73"/>
  <c r="B30" i="56"/>
  <c r="B30" i="53"/>
  <c r="AB14" i="16"/>
  <c r="AB16" i="16" s="1"/>
  <c r="AC12" i="16"/>
  <c r="AA29" i="28"/>
  <c r="Z31" i="28"/>
  <c r="Z33" i="28" s="1"/>
  <c r="AA29" i="27"/>
  <c r="Z31" i="27"/>
  <c r="Z33" i="27" s="1"/>
  <c r="Z17" i="26"/>
  <c r="Y19" i="26"/>
  <c r="Y21" i="26" s="1"/>
  <c r="AC12" i="14"/>
  <c r="AB14" i="14"/>
  <c r="AB16" i="14" s="1"/>
  <c r="AC11" i="19"/>
  <c r="AB13" i="19"/>
  <c r="AB15" i="19" s="1"/>
  <c r="AB14" i="23"/>
  <c r="AB16" i="23" s="1"/>
  <c r="AC12" i="23"/>
  <c r="AC12" i="20"/>
  <c r="AB14" i="20"/>
  <c r="AB16" i="20" s="1"/>
  <c r="AA17" i="24"/>
  <c r="Z19" i="24"/>
  <c r="Z21" i="24" s="1"/>
  <c r="AC12" i="17"/>
  <c r="AB14" i="17"/>
  <c r="AB16" i="17" s="1"/>
  <c r="Z17" i="27"/>
  <c r="Y19" i="27"/>
  <c r="Y21" i="27" s="1"/>
  <c r="AB14" i="21"/>
  <c r="AB16" i="21" s="1"/>
  <c r="AC12" i="21"/>
  <c r="AC29" i="25"/>
  <c r="AB31" i="25"/>
  <c r="AB33" i="25" s="1"/>
  <c r="Z19" i="25"/>
  <c r="Z21" i="25" s="1"/>
  <c r="AA17" i="25"/>
  <c r="AA29" i="26"/>
  <c r="Z31" i="26"/>
  <c r="Z33" i="26" s="1"/>
  <c r="AB31" i="24"/>
  <c r="AB33" i="24" s="1"/>
  <c r="AC29" i="24"/>
  <c r="Z17" i="28"/>
  <c r="Y19" i="28"/>
  <c r="Y21" i="28" s="1"/>
  <c r="AB14" i="13"/>
  <c r="AB16" i="13" s="1"/>
  <c r="AC12" i="13"/>
  <c r="AB14" i="18"/>
  <c r="AB16" i="18" s="1"/>
  <c r="AC12" i="18"/>
  <c r="S33" i="18"/>
  <c r="T31" i="18"/>
  <c r="AC39" i="20"/>
  <c r="AB41" i="20"/>
  <c r="AB43" i="20" s="1"/>
  <c r="AA60" i="25"/>
  <c r="Y27" i="36"/>
  <c r="AC39" i="17"/>
  <c r="AB41" i="17"/>
  <c r="AB43" i="17" s="1"/>
  <c r="R35" i="18"/>
  <c r="P20" i="33"/>
  <c r="Z48" i="28"/>
  <c r="Y50" i="28"/>
  <c r="Y52" i="28" s="1"/>
  <c r="T48" i="27"/>
  <c r="S50" i="27"/>
  <c r="S52" i="27" s="1"/>
  <c r="AC38" i="19"/>
  <c r="AB40" i="19"/>
  <c r="AB42" i="19" s="1"/>
  <c r="AA56" i="27"/>
  <c r="Z58" i="27"/>
  <c r="Z60" i="27" s="1"/>
  <c r="AC56" i="26"/>
  <c r="AB58" i="26"/>
  <c r="AB60" i="26" s="1"/>
  <c r="U31" i="20"/>
  <c r="T33" i="20"/>
  <c r="T35" i="20" s="1"/>
  <c r="T33" i="23"/>
  <c r="T35" i="23" s="1"/>
  <c r="U31" i="23"/>
  <c r="AC56" i="25"/>
  <c r="AB58" i="25"/>
  <c r="T48" i="26"/>
  <c r="S50" i="26"/>
  <c r="S52" i="26" s="1"/>
  <c r="T50" i="25"/>
  <c r="U48" i="25"/>
  <c r="AA43" i="18"/>
  <c r="Y20" i="36"/>
  <c r="U48" i="24"/>
  <c r="T50" i="24"/>
  <c r="T52" i="24" s="1"/>
  <c r="U31" i="21"/>
  <c r="T33" i="21"/>
  <c r="T35" i="21" s="1"/>
  <c r="AC56" i="24"/>
  <c r="AB58" i="24"/>
  <c r="AB60" i="24" s="1"/>
  <c r="S52" i="25"/>
  <c r="Q27" i="33"/>
  <c r="AC39" i="16"/>
  <c r="AB41" i="16"/>
  <c r="AB43" i="16" s="1"/>
  <c r="AB41" i="23"/>
  <c r="AB43" i="23" s="1"/>
  <c r="AC39" i="23"/>
  <c r="AB41" i="18"/>
  <c r="AC39" i="18"/>
  <c r="AC39" i="13"/>
  <c r="AB41" i="13"/>
  <c r="AB43" i="13" s="1"/>
  <c r="AA56" i="28"/>
  <c r="Z58" i="28"/>
  <c r="Z60" i="28" s="1"/>
  <c r="U30" i="19"/>
  <c r="T32" i="19"/>
  <c r="T34" i="19" s="1"/>
  <c r="AB41" i="21"/>
  <c r="AB43" i="21" s="1"/>
  <c r="AC39" i="21"/>
  <c r="AC39" i="14"/>
  <c r="AB41" i="14"/>
  <c r="AB43" i="14" s="1"/>
  <c r="AC11" i="11"/>
  <c r="AB13" i="11"/>
  <c r="AA17" i="2"/>
  <c r="Z19" i="2"/>
  <c r="Z21" i="2" s="1"/>
  <c r="AC38" i="11"/>
  <c r="AB40" i="11"/>
  <c r="AB42" i="11" s="1"/>
  <c r="AA15" i="11"/>
  <c r="Y13" i="36"/>
  <c r="P29" i="36"/>
  <c r="P30" i="36"/>
  <c r="P28" i="36"/>
  <c r="P32" i="36"/>
  <c r="P31" i="36"/>
  <c r="P33" i="36"/>
  <c r="P28" i="33"/>
  <c r="O11" i="36"/>
  <c r="K80" i="34"/>
  <c r="N22" i="35"/>
  <c r="N23" i="35"/>
  <c r="N25" i="35"/>
  <c r="N26" i="35"/>
  <c r="N27" i="35"/>
  <c r="N28" i="35"/>
  <c r="N29" i="35"/>
  <c r="N30" i="35"/>
  <c r="N31" i="35"/>
  <c r="N32" i="35"/>
  <c r="N33" i="35"/>
  <c r="N34" i="35"/>
  <c r="N35" i="35"/>
  <c r="N36" i="35"/>
  <c r="N37" i="35"/>
  <c r="N38" i="35"/>
  <c r="N39" i="35"/>
  <c r="N40" i="35"/>
  <c r="N41" i="35"/>
  <c r="N42" i="35"/>
  <c r="N43" i="35"/>
  <c r="N44" i="35"/>
  <c r="N45" i="35"/>
  <c r="N46" i="35"/>
  <c r="N47" i="35"/>
  <c r="N48" i="35"/>
  <c r="N49" i="35"/>
  <c r="N50" i="35"/>
  <c r="N21" i="35"/>
  <c r="B59" i="35" s="1"/>
  <c r="Z52" i="32" l="1"/>
  <c r="X34" i="33"/>
  <c r="AA50" i="32"/>
  <c r="AB48" i="32"/>
  <c r="U48" i="31"/>
  <c r="T50" i="31"/>
  <c r="T52" i="31" s="1"/>
  <c r="AA17" i="30"/>
  <c r="Z19" i="30"/>
  <c r="Z21" i="30" s="1"/>
  <c r="U48" i="30"/>
  <c r="T50" i="30"/>
  <c r="T52" i="30" s="1"/>
  <c r="Z19" i="31"/>
  <c r="Z21" i="31" s="1"/>
  <c r="AA17" i="31"/>
  <c r="C32" i="4"/>
  <c r="C31" i="4" s="1"/>
  <c r="D31" i="4" s="1"/>
  <c r="E31" i="4" s="1"/>
  <c r="AB29" i="26"/>
  <c r="AA31" i="26"/>
  <c r="AA33" i="26" s="1"/>
  <c r="AB17" i="24"/>
  <c r="AA19" i="24"/>
  <c r="AA21" i="24" s="1"/>
  <c r="AC14" i="18"/>
  <c r="AC16" i="18" s="1"/>
  <c r="AD12" i="18"/>
  <c r="AD12" i="13"/>
  <c r="AC14" i="13"/>
  <c r="AC16" i="13" s="1"/>
  <c r="AC31" i="24"/>
  <c r="AC33" i="24" s="1"/>
  <c r="AD29" i="24"/>
  <c r="AA19" i="25"/>
  <c r="AA21" i="25" s="1"/>
  <c r="AB17" i="25"/>
  <c r="AD12" i="21"/>
  <c r="AC14" i="21"/>
  <c r="AC16" i="21" s="1"/>
  <c r="AC14" i="16"/>
  <c r="AC16" i="16" s="1"/>
  <c r="AD12" i="16"/>
  <c r="AD12" i="23"/>
  <c r="AC14" i="23"/>
  <c r="AC16" i="23" s="1"/>
  <c r="AA17" i="28"/>
  <c r="Z19" i="28"/>
  <c r="Z21" i="28" s="1"/>
  <c r="AC31" i="25"/>
  <c r="AC33" i="25" s="1"/>
  <c r="AD29" i="25"/>
  <c r="AA17" i="27"/>
  <c r="Z19" i="27"/>
  <c r="Z21" i="27" s="1"/>
  <c r="AD11" i="19"/>
  <c r="AC13" i="19"/>
  <c r="AC15" i="19" s="1"/>
  <c r="AA17" i="26"/>
  <c r="Z19" i="26"/>
  <c r="Z21" i="26" s="1"/>
  <c r="AB29" i="28"/>
  <c r="AA31" i="28"/>
  <c r="AA33" i="28" s="1"/>
  <c r="AD12" i="17"/>
  <c r="AC14" i="17"/>
  <c r="AC16" i="17" s="1"/>
  <c r="AD12" i="20"/>
  <c r="AC14" i="20"/>
  <c r="AC16" i="20" s="1"/>
  <c r="AD12" i="14"/>
  <c r="AC14" i="14"/>
  <c r="AC16" i="14" s="1"/>
  <c r="AB29" i="27"/>
  <c r="AA31" i="27"/>
  <c r="AA33" i="27" s="1"/>
  <c r="AC41" i="23"/>
  <c r="AC43" i="23" s="1"/>
  <c r="AD39" i="23"/>
  <c r="U33" i="23"/>
  <c r="U35" i="23" s="1"/>
  <c r="V31" i="23"/>
  <c r="AD39" i="14"/>
  <c r="AC41" i="14"/>
  <c r="AC43" i="14" s="1"/>
  <c r="V30" i="19"/>
  <c r="U32" i="19"/>
  <c r="U34" i="19" s="1"/>
  <c r="AD39" i="13"/>
  <c r="AC41" i="13"/>
  <c r="AC43" i="13" s="1"/>
  <c r="U33" i="21"/>
  <c r="U35" i="21" s="1"/>
  <c r="V31" i="21"/>
  <c r="T50" i="26"/>
  <c r="T52" i="26" s="1"/>
  <c r="U48" i="26"/>
  <c r="AC58" i="26"/>
  <c r="AC60" i="26" s="1"/>
  <c r="AD56" i="26"/>
  <c r="AD38" i="19"/>
  <c r="AC40" i="19"/>
  <c r="AC42" i="19" s="1"/>
  <c r="AA48" i="28"/>
  <c r="Z50" i="28"/>
  <c r="Z52" i="28" s="1"/>
  <c r="AC41" i="17"/>
  <c r="AC43" i="17" s="1"/>
  <c r="AD39" i="17"/>
  <c r="AD39" i="20"/>
  <c r="AC41" i="20"/>
  <c r="AC43" i="20" s="1"/>
  <c r="AD39" i="21"/>
  <c r="AC41" i="21"/>
  <c r="AC43" i="21" s="1"/>
  <c r="AC41" i="18"/>
  <c r="AD39" i="18"/>
  <c r="V48" i="25"/>
  <c r="U50" i="25"/>
  <c r="AB60" i="25"/>
  <c r="Z27" i="36"/>
  <c r="T33" i="18"/>
  <c r="U31" i="18"/>
  <c r="AB56" i="28"/>
  <c r="AA58" i="28"/>
  <c r="AA60" i="28" s="1"/>
  <c r="AB43" i="18"/>
  <c r="Z20" i="36"/>
  <c r="AD39" i="16"/>
  <c r="AC41" i="16"/>
  <c r="AC43" i="16" s="1"/>
  <c r="AD56" i="24"/>
  <c r="AC58" i="24"/>
  <c r="AC60" i="24" s="1"/>
  <c r="V48" i="24"/>
  <c r="U50" i="24"/>
  <c r="U52" i="24" s="1"/>
  <c r="T52" i="25"/>
  <c r="R27" i="33"/>
  <c r="AD56" i="25"/>
  <c r="AC58" i="25"/>
  <c r="U33" i="20"/>
  <c r="U35" i="20" s="1"/>
  <c r="V31" i="20"/>
  <c r="AB56" i="27"/>
  <c r="AA58" i="27"/>
  <c r="AA60" i="27" s="1"/>
  <c r="U48" i="27"/>
  <c r="T50" i="27"/>
  <c r="T52" i="27" s="1"/>
  <c r="S35" i="18"/>
  <c r="Q20" i="33"/>
  <c r="Z13" i="36"/>
  <c r="AB15" i="11"/>
  <c r="AD11" i="11"/>
  <c r="AC13" i="11"/>
  <c r="AD38" i="11"/>
  <c r="AC40" i="11"/>
  <c r="AC42" i="11" s="1"/>
  <c r="AB17" i="2"/>
  <c r="AA19" i="2"/>
  <c r="AA21" i="2" s="1"/>
  <c r="Q30" i="36"/>
  <c r="Q28" i="33"/>
  <c r="Q29" i="36"/>
  <c r="P11" i="36"/>
  <c r="Q33" i="36"/>
  <c r="Q32" i="36"/>
  <c r="Q31" i="36"/>
  <c r="Q28" i="36"/>
  <c r="O36" i="35"/>
  <c r="O35" i="35"/>
  <c r="O34" i="35"/>
  <c r="B15" i="36"/>
  <c r="O26" i="35"/>
  <c r="O33" i="35"/>
  <c r="O29" i="35"/>
  <c r="O32" i="35"/>
  <c r="O28" i="35"/>
  <c r="O27" i="35"/>
  <c r="O30" i="35"/>
  <c r="AB50" i="32" l="1"/>
  <c r="AC48" i="32"/>
  <c r="AA52" i="32"/>
  <c r="Y34" i="33"/>
  <c r="AB17" i="31"/>
  <c r="AA19" i="31"/>
  <c r="AA21" i="31" s="1"/>
  <c r="AB17" i="30"/>
  <c r="AA19" i="30"/>
  <c r="AA21" i="30" s="1"/>
  <c r="V48" i="30"/>
  <c r="U50" i="30"/>
  <c r="U52" i="30" s="1"/>
  <c r="U50" i="31"/>
  <c r="U52" i="31" s="1"/>
  <c r="V48" i="31"/>
  <c r="D33" i="4"/>
  <c r="D35" i="4" s="1"/>
  <c r="C32" i="10"/>
  <c r="C31" i="10" s="1"/>
  <c r="D31" i="10" s="1"/>
  <c r="E31" i="10" s="1"/>
  <c r="D6" i="80"/>
  <c r="C31" i="11"/>
  <c r="C30" i="11" s="1"/>
  <c r="D30" i="11" s="1"/>
  <c r="D32" i="11" s="1"/>
  <c r="D6" i="82"/>
  <c r="C32" i="13"/>
  <c r="C31" i="13" s="1"/>
  <c r="D31" i="13" s="1"/>
  <c r="E31" i="13" s="1"/>
  <c r="D6" i="49"/>
  <c r="C32" i="16"/>
  <c r="C31" i="16" s="1"/>
  <c r="D31" i="16" s="1"/>
  <c r="E31" i="16" s="1"/>
  <c r="D6" i="51"/>
  <c r="C32" i="6"/>
  <c r="C31" i="6" s="1"/>
  <c r="D31" i="6" s="1"/>
  <c r="E31" i="6" s="1"/>
  <c r="C31" i="7"/>
  <c r="C30" i="7" s="1"/>
  <c r="D30" i="7" s="1"/>
  <c r="D32" i="7" s="1"/>
  <c r="D34" i="7" s="1"/>
  <c r="D6" i="77"/>
  <c r="C32" i="17"/>
  <c r="C31" i="17" s="1"/>
  <c r="D31" i="17" s="1"/>
  <c r="E31" i="17" s="1"/>
  <c r="D6" i="52"/>
  <c r="C30" i="5"/>
  <c r="C29" i="5" s="1"/>
  <c r="D29" i="5" s="1"/>
  <c r="E29" i="5" s="1"/>
  <c r="D11" i="74"/>
  <c r="E11" i="74" s="1"/>
  <c r="D8" i="74"/>
  <c r="E8" i="74" s="1"/>
  <c r="D7" i="74"/>
  <c r="D10" i="74"/>
  <c r="E10" i="74" s="1"/>
  <c r="D9" i="74"/>
  <c r="E9" i="74" s="1"/>
  <c r="D12" i="74"/>
  <c r="E12" i="74" s="1"/>
  <c r="E6" i="74"/>
  <c r="C32" i="9"/>
  <c r="C31" i="9" s="1"/>
  <c r="D31" i="9" s="1"/>
  <c r="E31" i="9" s="1"/>
  <c r="D6" i="78"/>
  <c r="C32" i="14"/>
  <c r="C31" i="14" s="1"/>
  <c r="D31" i="14" s="1"/>
  <c r="D33" i="14" s="1"/>
  <c r="D6" i="50"/>
  <c r="C32" i="3"/>
  <c r="C31" i="3" s="1"/>
  <c r="D31" i="3" s="1"/>
  <c r="E31" i="3" s="1"/>
  <c r="C49" i="2"/>
  <c r="C48" i="2" s="1"/>
  <c r="D48" i="2" s="1"/>
  <c r="E48" i="2" s="1"/>
  <c r="AE29" i="25"/>
  <c r="AD31" i="25"/>
  <c r="AD33" i="25" s="1"/>
  <c r="AD14" i="16"/>
  <c r="AD16" i="16" s="1"/>
  <c r="AE12" i="16"/>
  <c r="AC17" i="25"/>
  <c r="AB19" i="25"/>
  <c r="AB21" i="25" s="1"/>
  <c r="AC29" i="27"/>
  <c r="AB31" i="27"/>
  <c r="AB33" i="27" s="1"/>
  <c r="AB17" i="26"/>
  <c r="AA19" i="26"/>
  <c r="AA21" i="26" s="1"/>
  <c r="AE12" i="13"/>
  <c r="AD14" i="13"/>
  <c r="AD16" i="13" s="1"/>
  <c r="AC17" i="24"/>
  <c r="AB19" i="24"/>
  <c r="AB21" i="24" s="1"/>
  <c r="AE29" i="24"/>
  <c r="AD31" i="24"/>
  <c r="AD33" i="24" s="1"/>
  <c r="AE12" i="18"/>
  <c r="AD14" i="18"/>
  <c r="AD16" i="18" s="1"/>
  <c r="AD14" i="14"/>
  <c r="AD16" i="14" s="1"/>
  <c r="AE12" i="14"/>
  <c r="AE12" i="20"/>
  <c r="AD14" i="20"/>
  <c r="AD16" i="20" s="1"/>
  <c r="AE12" i="17"/>
  <c r="AD14" i="17"/>
  <c r="AD16" i="17" s="1"/>
  <c r="AC29" i="28"/>
  <c r="AB31" i="28"/>
  <c r="AB33" i="28" s="1"/>
  <c r="AE11" i="19"/>
  <c r="AD13" i="19"/>
  <c r="AD15" i="19" s="1"/>
  <c r="AB17" i="27"/>
  <c r="AA19" i="27"/>
  <c r="AA21" i="27" s="1"/>
  <c r="AB17" i="28"/>
  <c r="AA19" i="28"/>
  <c r="AA21" i="28" s="1"/>
  <c r="AD14" i="23"/>
  <c r="AD16" i="23" s="1"/>
  <c r="AE12" i="23"/>
  <c r="AD14" i="21"/>
  <c r="AD16" i="21" s="1"/>
  <c r="AE12" i="21"/>
  <c r="AC29" i="26"/>
  <c r="AB31" i="26"/>
  <c r="AB33" i="26" s="1"/>
  <c r="AC60" i="25"/>
  <c r="AA27" i="36"/>
  <c r="AD41" i="18"/>
  <c r="AE39" i="18"/>
  <c r="AE56" i="26"/>
  <c r="AD58" i="26"/>
  <c r="AD60" i="26" s="1"/>
  <c r="W31" i="21"/>
  <c r="V33" i="21"/>
  <c r="V35" i="21" s="1"/>
  <c r="W31" i="23"/>
  <c r="V33" i="23"/>
  <c r="V35" i="23" s="1"/>
  <c r="AC56" i="27"/>
  <c r="AB58" i="27"/>
  <c r="AB60" i="27" s="1"/>
  <c r="AE56" i="25"/>
  <c r="AD58" i="25"/>
  <c r="W48" i="24"/>
  <c r="V50" i="24"/>
  <c r="V52" i="24" s="1"/>
  <c r="AE39" i="16"/>
  <c r="AD41" i="16"/>
  <c r="AD43" i="16" s="1"/>
  <c r="AC56" i="28"/>
  <c r="AB58" i="28"/>
  <c r="AB60" i="28" s="1"/>
  <c r="AC43" i="18"/>
  <c r="AA20" i="36"/>
  <c r="AE39" i="20"/>
  <c r="AD41" i="20"/>
  <c r="AD43" i="20" s="1"/>
  <c r="AB48" i="28"/>
  <c r="AA50" i="28"/>
  <c r="AA52" i="28" s="1"/>
  <c r="W30" i="19"/>
  <c r="V32" i="19"/>
  <c r="V34" i="19" s="1"/>
  <c r="W31" i="20"/>
  <c r="V33" i="20"/>
  <c r="V35" i="20" s="1"/>
  <c r="U33" i="18"/>
  <c r="V31" i="18"/>
  <c r="U52" i="25"/>
  <c r="S27" i="33"/>
  <c r="AE39" i="17"/>
  <c r="AD41" i="17"/>
  <c r="AD43" i="17" s="1"/>
  <c r="U50" i="26"/>
  <c r="U52" i="26" s="1"/>
  <c r="V48" i="26"/>
  <c r="AE39" i="23"/>
  <c r="AD41" i="23"/>
  <c r="AD43" i="23" s="1"/>
  <c r="V48" i="27"/>
  <c r="U50" i="27"/>
  <c r="U52" i="27" s="1"/>
  <c r="AD58" i="24"/>
  <c r="AD60" i="24" s="1"/>
  <c r="AE56" i="24"/>
  <c r="T35" i="18"/>
  <c r="R20" i="33"/>
  <c r="W48" i="25"/>
  <c r="V50" i="25"/>
  <c r="AE39" i="21"/>
  <c r="AD41" i="21"/>
  <c r="AD43" i="21" s="1"/>
  <c r="AE38" i="19"/>
  <c r="AD40" i="19"/>
  <c r="AD42" i="19" s="1"/>
  <c r="AE39" i="13"/>
  <c r="AD41" i="13"/>
  <c r="AD43" i="13" s="1"/>
  <c r="AE39" i="14"/>
  <c r="AD41" i="14"/>
  <c r="AD43" i="14" s="1"/>
  <c r="AC17" i="2"/>
  <c r="AB19" i="2"/>
  <c r="AB21" i="2" s="1"/>
  <c r="AE38" i="11"/>
  <c r="AD40" i="11"/>
  <c r="AD42" i="11" s="1"/>
  <c r="AA13" i="36"/>
  <c r="AC15" i="11"/>
  <c r="AE11" i="11"/>
  <c r="AD13" i="11"/>
  <c r="F31" i="4"/>
  <c r="E33" i="4"/>
  <c r="H39" i="36"/>
  <c r="B14" i="36"/>
  <c r="R32" i="36"/>
  <c r="R28" i="36"/>
  <c r="R33" i="36"/>
  <c r="R29" i="36"/>
  <c r="Q11" i="36"/>
  <c r="R30" i="36"/>
  <c r="R31" i="36"/>
  <c r="B16" i="36"/>
  <c r="C14" i="36"/>
  <c r="B4" i="36"/>
  <c r="C15" i="36"/>
  <c r="C23" i="36"/>
  <c r="C9" i="36"/>
  <c r="E31" i="14" l="1"/>
  <c r="F31" i="14" s="1"/>
  <c r="AC50" i="32"/>
  <c r="AD48" i="32"/>
  <c r="AB52" i="32"/>
  <c r="Z34" i="33"/>
  <c r="W48" i="31"/>
  <c r="V50" i="31"/>
  <c r="V52" i="31" s="1"/>
  <c r="AC17" i="30"/>
  <c r="AB19" i="30"/>
  <c r="AB21" i="30" s="1"/>
  <c r="W48" i="30"/>
  <c r="V50" i="30"/>
  <c r="V52" i="30" s="1"/>
  <c r="AB19" i="31"/>
  <c r="AB21" i="31" s="1"/>
  <c r="AC17" i="31"/>
  <c r="D50" i="2"/>
  <c r="D52" i="2" s="1"/>
  <c r="E30" i="11"/>
  <c r="E32" i="11" s="1"/>
  <c r="E30" i="7"/>
  <c r="E32" i="7" s="1"/>
  <c r="E34" i="7" s="1"/>
  <c r="B6" i="33"/>
  <c r="D33" i="13"/>
  <c r="D35" i="13" s="1"/>
  <c r="D33" i="6"/>
  <c r="D35" i="6" s="1"/>
  <c r="D19" i="6" s="1"/>
  <c r="D33" i="10"/>
  <c r="D19" i="10" s="1"/>
  <c r="D33" i="17"/>
  <c r="D35" i="17" s="1"/>
  <c r="D19" i="17" s="1"/>
  <c r="D33" i="16"/>
  <c r="D35" i="16" s="1"/>
  <c r="D19" i="16" s="1"/>
  <c r="D31" i="5"/>
  <c r="D17" i="5" s="1"/>
  <c r="D8" i="65"/>
  <c r="D8" i="69"/>
  <c r="D33" i="3"/>
  <c r="D35" i="3" s="1"/>
  <c r="D19" i="3" s="1"/>
  <c r="D33" i="9"/>
  <c r="D35" i="9" s="1"/>
  <c r="E6" i="75"/>
  <c r="D9" i="75"/>
  <c r="D7" i="75"/>
  <c r="D8" i="75"/>
  <c r="E6" i="77"/>
  <c r="D7" i="77"/>
  <c r="D10" i="77"/>
  <c r="E10" i="77" s="1"/>
  <c r="D9" i="77"/>
  <c r="E9" i="77" s="1"/>
  <c r="D11" i="77"/>
  <c r="E11" i="77" s="1"/>
  <c r="D8" i="77"/>
  <c r="E8" i="77" s="1"/>
  <c r="D8" i="51"/>
  <c r="E8" i="51" s="1"/>
  <c r="E6" i="51"/>
  <c r="D7" i="51"/>
  <c r="D9" i="51"/>
  <c r="E9" i="51" s="1"/>
  <c r="D10" i="51"/>
  <c r="E10" i="51" s="1"/>
  <c r="E6" i="82"/>
  <c r="D7" i="82"/>
  <c r="D9" i="82"/>
  <c r="E9" i="82" s="1"/>
  <c r="D8" i="82"/>
  <c r="E8" i="82" s="1"/>
  <c r="D11" i="82"/>
  <c r="E11" i="82" s="1"/>
  <c r="D10" i="82"/>
  <c r="E10" i="82" s="1"/>
  <c r="E6" i="50"/>
  <c r="D7" i="50"/>
  <c r="D9" i="50"/>
  <c r="E9" i="50" s="1"/>
  <c r="D8" i="50"/>
  <c r="E8" i="50" s="1"/>
  <c r="D10" i="50"/>
  <c r="E10" i="50" s="1"/>
  <c r="D12" i="50"/>
  <c r="E12" i="50" s="1"/>
  <c r="D11" i="50"/>
  <c r="E11" i="50" s="1"/>
  <c r="E7" i="74"/>
  <c r="E15" i="74" s="1"/>
  <c r="D11" i="52"/>
  <c r="E11" i="52" s="1"/>
  <c r="E6" i="52"/>
  <c r="D8" i="52"/>
  <c r="E8" i="52" s="1"/>
  <c r="D7" i="52"/>
  <c r="D10" i="52"/>
  <c r="E10" i="52" s="1"/>
  <c r="D9" i="52"/>
  <c r="E9" i="52" s="1"/>
  <c r="D12" i="52"/>
  <c r="E12" i="52" s="1"/>
  <c r="E6" i="76"/>
  <c r="D7" i="76"/>
  <c r="D10" i="76"/>
  <c r="E10" i="76" s="1"/>
  <c r="D9" i="76"/>
  <c r="E9" i="76" s="1"/>
  <c r="D11" i="76"/>
  <c r="E11" i="76" s="1"/>
  <c r="D8" i="76"/>
  <c r="E8" i="76" s="1"/>
  <c r="D10" i="49"/>
  <c r="E10" i="49" s="1"/>
  <c r="E6" i="49"/>
  <c r="D7" i="49"/>
  <c r="D16" i="69" s="1"/>
  <c r="D9" i="49"/>
  <c r="D8" i="49"/>
  <c r="E6" i="80"/>
  <c r="D7" i="80"/>
  <c r="D9" i="80"/>
  <c r="E9" i="80" s="1"/>
  <c r="D12" i="80"/>
  <c r="E12" i="80" s="1"/>
  <c r="D11" i="80"/>
  <c r="E11" i="80" s="1"/>
  <c r="D8" i="80"/>
  <c r="E8" i="80" s="1"/>
  <c r="D10" i="80"/>
  <c r="E10" i="80" s="1"/>
  <c r="D10" i="78"/>
  <c r="E10" i="78" s="1"/>
  <c r="D7" i="78"/>
  <c r="D9" i="78"/>
  <c r="E9" i="78" s="1"/>
  <c r="D11" i="78"/>
  <c r="E11" i="78" s="1"/>
  <c r="E6" i="78"/>
  <c r="D8" i="78"/>
  <c r="E8" i="78" s="1"/>
  <c r="D11" i="73"/>
  <c r="E11" i="73" s="1"/>
  <c r="D12" i="73"/>
  <c r="E12" i="73" s="1"/>
  <c r="D9" i="73"/>
  <c r="E9" i="73" s="1"/>
  <c r="E6" i="73"/>
  <c r="D10" i="73"/>
  <c r="E10" i="73" s="1"/>
  <c r="D8" i="73"/>
  <c r="E8" i="73" s="1"/>
  <c r="D7" i="73"/>
  <c r="AF12" i="21"/>
  <c r="AE14" i="21"/>
  <c r="AE16" i="21" s="1"/>
  <c r="AE14" i="16"/>
  <c r="AE16" i="16" s="1"/>
  <c r="AF12" i="16"/>
  <c r="AC17" i="28"/>
  <c r="AB19" i="28"/>
  <c r="AB21" i="28" s="1"/>
  <c r="AE13" i="19"/>
  <c r="AE15" i="19" s="1"/>
  <c r="AF11" i="19"/>
  <c r="AF12" i="20"/>
  <c r="AE14" i="20"/>
  <c r="AE16" i="20" s="1"/>
  <c r="AF12" i="18"/>
  <c r="AE14" i="18"/>
  <c r="AE16" i="18" s="1"/>
  <c r="AF12" i="13"/>
  <c r="AE14" i="13"/>
  <c r="AE16" i="13" s="1"/>
  <c r="AD29" i="27"/>
  <c r="AC31" i="27"/>
  <c r="AC33" i="27" s="1"/>
  <c r="AE14" i="23"/>
  <c r="AE16" i="23" s="1"/>
  <c r="AF12" i="23"/>
  <c r="AF12" i="14"/>
  <c r="AE14" i="14"/>
  <c r="AE16" i="14" s="1"/>
  <c r="AD29" i="26"/>
  <c r="AC31" i="26"/>
  <c r="AC33" i="26" s="1"/>
  <c r="AC17" i="27"/>
  <c r="AB19" i="27"/>
  <c r="AB21" i="27" s="1"/>
  <c r="AD29" i="28"/>
  <c r="AC31" i="28"/>
  <c r="AC33" i="28" s="1"/>
  <c r="AF12" i="17"/>
  <c r="AE14" i="17"/>
  <c r="AE16" i="17" s="1"/>
  <c r="AF29" i="24"/>
  <c r="AE31" i="24"/>
  <c r="AE33" i="24" s="1"/>
  <c r="AD17" i="24"/>
  <c r="AC19" i="24"/>
  <c r="AC21" i="24" s="1"/>
  <c r="AC17" i="26"/>
  <c r="AB19" i="26"/>
  <c r="AB21" i="26" s="1"/>
  <c r="AD17" i="25"/>
  <c r="AC19" i="25"/>
  <c r="AC21" i="25" s="1"/>
  <c r="AF29" i="25"/>
  <c r="AE31" i="25"/>
  <c r="AE33" i="25" s="1"/>
  <c r="V52" i="25"/>
  <c r="T27" i="33"/>
  <c r="AF56" i="24"/>
  <c r="AE58" i="24"/>
  <c r="AE60" i="24" s="1"/>
  <c r="D35" i="14"/>
  <c r="D19" i="14"/>
  <c r="V33" i="18"/>
  <c r="W31" i="18"/>
  <c r="AF39" i="14"/>
  <c r="AE41" i="14"/>
  <c r="AE43" i="14" s="1"/>
  <c r="AF38" i="19"/>
  <c r="AE40" i="19"/>
  <c r="AE42" i="19" s="1"/>
  <c r="X48" i="25"/>
  <c r="W50" i="25"/>
  <c r="E33" i="14"/>
  <c r="AF39" i="23"/>
  <c r="AE41" i="23"/>
  <c r="AE43" i="23" s="1"/>
  <c r="AE41" i="17"/>
  <c r="AE43" i="17" s="1"/>
  <c r="AF39" i="17"/>
  <c r="U35" i="18"/>
  <c r="S20" i="33"/>
  <c r="X30" i="19"/>
  <c r="W32" i="19"/>
  <c r="W34" i="19" s="1"/>
  <c r="AF39" i="20"/>
  <c r="AE41" i="20"/>
  <c r="AE43" i="20" s="1"/>
  <c r="AD56" i="28"/>
  <c r="AC58" i="28"/>
  <c r="AC60" i="28" s="1"/>
  <c r="X48" i="24"/>
  <c r="W50" i="24"/>
  <c r="W52" i="24" s="1"/>
  <c r="AD56" i="27"/>
  <c r="AC58" i="27"/>
  <c r="AC60" i="27" s="1"/>
  <c r="W33" i="23"/>
  <c r="W35" i="23" s="1"/>
  <c r="X31" i="23"/>
  <c r="AF56" i="26"/>
  <c r="AE58" i="26"/>
  <c r="AE60" i="26" s="1"/>
  <c r="W48" i="26"/>
  <c r="V50" i="26"/>
  <c r="V52" i="26" s="1"/>
  <c r="AD60" i="25"/>
  <c r="AB27" i="36"/>
  <c r="AF39" i="18"/>
  <c r="AE41" i="18"/>
  <c r="AF39" i="13"/>
  <c r="AE41" i="13"/>
  <c r="AE43" i="13" s="1"/>
  <c r="AF39" i="21"/>
  <c r="AE41" i="21"/>
  <c r="AE43" i="21" s="1"/>
  <c r="W48" i="27"/>
  <c r="V50" i="27"/>
  <c r="V52" i="27" s="1"/>
  <c r="F31" i="17"/>
  <c r="E33" i="17"/>
  <c r="E35" i="17" s="1"/>
  <c r="E19" i="17" s="1"/>
  <c r="X31" i="20"/>
  <c r="W33" i="20"/>
  <c r="W35" i="20" s="1"/>
  <c r="AC48" i="28"/>
  <c r="AB50" i="28"/>
  <c r="AB52" i="28" s="1"/>
  <c r="AF39" i="16"/>
  <c r="AE41" i="16"/>
  <c r="AE43" i="16" s="1"/>
  <c r="AF56" i="25"/>
  <c r="AE58" i="25"/>
  <c r="F31" i="16"/>
  <c r="E33" i="16"/>
  <c r="E35" i="16" s="1"/>
  <c r="W33" i="21"/>
  <c r="W35" i="21" s="1"/>
  <c r="X31" i="21"/>
  <c r="AD43" i="18"/>
  <c r="AB20" i="36"/>
  <c r="F31" i="13"/>
  <c r="E33" i="13"/>
  <c r="C15" i="33" s="1"/>
  <c r="E35" i="4"/>
  <c r="E19" i="4" s="1"/>
  <c r="C6" i="33"/>
  <c r="D36" i="2"/>
  <c r="D33" i="5"/>
  <c r="G31" i="4"/>
  <c r="F33" i="4"/>
  <c r="AF38" i="11"/>
  <c r="AE40" i="11"/>
  <c r="AE42" i="11" s="1"/>
  <c r="F31" i="3"/>
  <c r="E33" i="3"/>
  <c r="E35" i="3" s="1"/>
  <c r="E19" i="3" s="1"/>
  <c r="F48" i="2"/>
  <c r="E50" i="2"/>
  <c r="E52" i="2" s="1"/>
  <c r="F29" i="5"/>
  <c r="E31" i="5"/>
  <c r="AB13" i="36"/>
  <c r="AD15" i="11"/>
  <c r="D34" i="11"/>
  <c r="D18" i="11"/>
  <c r="B13" i="33"/>
  <c r="AF11" i="11"/>
  <c r="AE13" i="11"/>
  <c r="D19" i="4"/>
  <c r="F30" i="11"/>
  <c r="F31" i="9"/>
  <c r="E33" i="9"/>
  <c r="AD17" i="2"/>
  <c r="AC19" i="2"/>
  <c r="AC21" i="2" s="1"/>
  <c r="F31" i="10"/>
  <c r="E33" i="10"/>
  <c r="F31" i="6"/>
  <c r="E33" i="6"/>
  <c r="E35" i="6" s="1"/>
  <c r="E19" i="6" s="1"/>
  <c r="R28" i="33"/>
  <c r="D20" i="69"/>
  <c r="B31" i="33"/>
  <c r="B32" i="33"/>
  <c r="B33" i="33"/>
  <c r="H39" i="33"/>
  <c r="B9" i="36"/>
  <c r="S29" i="36"/>
  <c r="B7" i="36"/>
  <c r="B5" i="36"/>
  <c r="B10" i="36"/>
  <c r="S32" i="36"/>
  <c r="B8" i="36"/>
  <c r="B12" i="36"/>
  <c r="R11" i="36"/>
  <c r="S31" i="36"/>
  <c r="S30" i="36"/>
  <c r="S28" i="33"/>
  <c r="S33" i="36"/>
  <c r="S28" i="36"/>
  <c r="B26" i="36"/>
  <c r="B25" i="36"/>
  <c r="B24" i="36"/>
  <c r="B23" i="36"/>
  <c r="B22" i="36"/>
  <c r="B21" i="36"/>
  <c r="B19" i="36"/>
  <c r="C19" i="36"/>
  <c r="C18" i="36"/>
  <c r="B18" i="36"/>
  <c r="C16" i="36"/>
  <c r="C17" i="36"/>
  <c r="B17" i="36"/>
  <c r="D15" i="36"/>
  <c r="C23" i="33"/>
  <c r="D22" i="36"/>
  <c r="D9" i="36"/>
  <c r="AE48" i="32" l="1"/>
  <c r="AD50" i="32"/>
  <c r="AC52" i="32"/>
  <c r="AA34" i="33"/>
  <c r="AD17" i="31"/>
  <c r="AC19" i="31"/>
  <c r="AC21" i="31" s="1"/>
  <c r="AD17" i="30"/>
  <c r="AC19" i="30"/>
  <c r="AC21" i="30" s="1"/>
  <c r="X48" i="30"/>
  <c r="W50" i="30"/>
  <c r="W52" i="30" s="1"/>
  <c r="W50" i="31"/>
  <c r="W52" i="31" s="1"/>
  <c r="X48" i="31"/>
  <c r="D35" i="10"/>
  <c r="F30" i="7"/>
  <c r="G30" i="7" s="1"/>
  <c r="B15" i="33"/>
  <c r="D19" i="13"/>
  <c r="D19" i="9"/>
  <c r="D7" i="65"/>
  <c r="D7" i="69"/>
  <c r="E7" i="50"/>
  <c r="E15" i="50" s="1"/>
  <c r="D17" i="65"/>
  <c r="D17" i="69"/>
  <c r="D9" i="65"/>
  <c r="D9" i="69"/>
  <c r="B11" i="33"/>
  <c r="D10" i="69"/>
  <c r="D10" i="65"/>
  <c r="D11" i="69"/>
  <c r="D11" i="65"/>
  <c r="D12" i="65"/>
  <c r="D12" i="69"/>
  <c r="D13" i="65"/>
  <c r="D13" i="69"/>
  <c r="D16" i="65"/>
  <c r="E7" i="52"/>
  <c r="E15" i="52" s="1"/>
  <c r="E7" i="68" s="1"/>
  <c r="D7" i="68"/>
  <c r="E8" i="65"/>
  <c r="E8" i="69"/>
  <c r="D14" i="69"/>
  <c r="D14" i="65"/>
  <c r="E7" i="51"/>
  <c r="E15" i="51" s="1"/>
  <c r="D6" i="68"/>
  <c r="D18" i="69"/>
  <c r="E7" i="77"/>
  <c r="E15" i="77" s="1"/>
  <c r="E9" i="49"/>
  <c r="D13" i="49"/>
  <c r="E13" i="49" s="1"/>
  <c r="E7" i="76"/>
  <c r="E15" i="76" s="1"/>
  <c r="E8" i="75"/>
  <c r="D11" i="75"/>
  <c r="E11" i="75" s="1"/>
  <c r="E7" i="80"/>
  <c r="E15" i="80" s="1"/>
  <c r="E7" i="49"/>
  <c r="D11" i="49"/>
  <c r="E11" i="49" s="1"/>
  <c r="D10" i="75"/>
  <c r="E10" i="75" s="1"/>
  <c r="E7" i="75"/>
  <c r="E7" i="78"/>
  <c r="E15" i="78" s="1"/>
  <c r="D12" i="75"/>
  <c r="E12" i="75" s="1"/>
  <c r="E9" i="75"/>
  <c r="E8" i="49"/>
  <c r="D12" i="49"/>
  <c r="E12" i="49" s="1"/>
  <c r="E7" i="82"/>
  <c r="E15" i="82" s="1"/>
  <c r="E7" i="73"/>
  <c r="E15" i="73" s="1"/>
  <c r="AE17" i="25"/>
  <c r="AD19" i="25"/>
  <c r="AD21" i="25" s="1"/>
  <c r="AD17" i="26"/>
  <c r="AC19" i="26"/>
  <c r="AC21" i="26" s="1"/>
  <c r="AE17" i="24"/>
  <c r="AD19" i="24"/>
  <c r="AD21" i="24" s="1"/>
  <c r="AG12" i="17"/>
  <c r="AF14" i="17"/>
  <c r="AF16" i="17" s="1"/>
  <c r="AD17" i="27"/>
  <c r="AC19" i="27"/>
  <c r="AC21" i="27" s="1"/>
  <c r="AE29" i="27"/>
  <c r="AD31" i="27"/>
  <c r="AD33" i="27" s="1"/>
  <c r="AG12" i="20"/>
  <c r="AF14" i="20"/>
  <c r="AF16" i="20" s="1"/>
  <c r="AG12" i="21"/>
  <c r="AF14" i="21"/>
  <c r="AF16" i="21" s="1"/>
  <c r="AF14" i="16"/>
  <c r="AF16" i="16" s="1"/>
  <c r="AG12" i="16"/>
  <c r="AF31" i="25"/>
  <c r="AF33" i="25" s="1"/>
  <c r="AG29" i="25"/>
  <c r="AG29" i="24"/>
  <c r="AF31" i="24"/>
  <c r="AF33" i="24" s="1"/>
  <c r="AE29" i="28"/>
  <c r="AD31" i="28"/>
  <c r="AD33" i="28" s="1"/>
  <c r="AD31" i="26"/>
  <c r="AD33" i="26" s="1"/>
  <c r="AE29" i="26"/>
  <c r="AG12" i="14"/>
  <c r="AF14" i="14"/>
  <c r="AF16" i="14" s="1"/>
  <c r="AG12" i="13"/>
  <c r="AF14" i="13"/>
  <c r="AF16" i="13" s="1"/>
  <c r="AG12" i="18"/>
  <c r="AF14" i="18"/>
  <c r="AF16" i="18" s="1"/>
  <c r="AD17" i="28"/>
  <c r="AC19" i="28"/>
  <c r="AC21" i="28" s="1"/>
  <c r="AG12" i="23"/>
  <c r="AF14" i="23"/>
  <c r="AF16" i="23" s="1"/>
  <c r="AF13" i="19"/>
  <c r="AF15" i="19" s="1"/>
  <c r="AG11" i="19"/>
  <c r="G31" i="16"/>
  <c r="F33" i="16"/>
  <c r="F35" i="16" s="1"/>
  <c r="X33" i="20"/>
  <c r="X35" i="20" s="1"/>
  <c r="Y31" i="20"/>
  <c r="E35" i="13"/>
  <c r="E19" i="13"/>
  <c r="Y31" i="21"/>
  <c r="X33" i="21"/>
  <c r="X35" i="21" s="1"/>
  <c r="AE60" i="25"/>
  <c r="AC27" i="36"/>
  <c r="AF41" i="17"/>
  <c r="AF43" i="17" s="1"/>
  <c r="AG39" i="17"/>
  <c r="G31" i="14"/>
  <c r="F33" i="14"/>
  <c r="W33" i="18"/>
  <c r="X31" i="18"/>
  <c r="G31" i="13"/>
  <c r="F33" i="13"/>
  <c r="D15" i="33" s="1"/>
  <c r="AF58" i="26"/>
  <c r="AF60" i="26" s="1"/>
  <c r="AG56" i="26"/>
  <c r="V35" i="18"/>
  <c r="T20" i="33"/>
  <c r="AF58" i="25"/>
  <c r="AG56" i="25"/>
  <c r="AD48" i="28"/>
  <c r="AC50" i="28"/>
  <c r="AC52" i="28" s="1"/>
  <c r="G31" i="17"/>
  <c r="F33" i="17"/>
  <c r="F35" i="17" s="1"/>
  <c r="AF41" i="21"/>
  <c r="AF43" i="21" s="1"/>
  <c r="AG39" i="21"/>
  <c r="W50" i="26"/>
  <c r="W52" i="26" s="1"/>
  <c r="X48" i="26"/>
  <c r="AD58" i="27"/>
  <c r="AD60" i="27" s="1"/>
  <c r="AE56" i="27"/>
  <c r="AE56" i="28"/>
  <c r="AD58" i="28"/>
  <c r="AD60" i="28" s="1"/>
  <c r="Y30" i="19"/>
  <c r="X32" i="19"/>
  <c r="X34" i="19" s="1"/>
  <c r="E35" i="14"/>
  <c r="E19" i="14"/>
  <c r="AG38" i="19"/>
  <c r="AF40" i="19"/>
  <c r="AF42" i="19" s="1"/>
  <c r="AG56" i="24"/>
  <c r="AF58" i="24"/>
  <c r="AF60" i="24" s="1"/>
  <c r="AE43" i="18"/>
  <c r="AC20" i="36"/>
  <c r="Y31" i="23"/>
  <c r="X33" i="23"/>
  <c r="X35" i="23" s="1"/>
  <c r="W52" i="25"/>
  <c r="U27" i="33"/>
  <c r="AG39" i="16"/>
  <c r="AF41" i="16"/>
  <c r="AF43" i="16" s="1"/>
  <c r="X48" i="27"/>
  <c r="W50" i="27"/>
  <c r="W52" i="27" s="1"/>
  <c r="AG39" i="13"/>
  <c r="AF41" i="13"/>
  <c r="AF43" i="13" s="1"/>
  <c r="AG39" i="18"/>
  <c r="AF41" i="18"/>
  <c r="Y48" i="24"/>
  <c r="X50" i="24"/>
  <c r="X52" i="24" s="1"/>
  <c r="AG39" i="20"/>
  <c r="AF41" i="20"/>
  <c r="AF43" i="20" s="1"/>
  <c r="AG39" i="23"/>
  <c r="AF41" i="23"/>
  <c r="AF43" i="23" s="1"/>
  <c r="Y48" i="25"/>
  <c r="X50" i="25"/>
  <c r="AG39" i="14"/>
  <c r="AF41" i="14"/>
  <c r="AF43" i="14" s="1"/>
  <c r="E33" i="5"/>
  <c r="E17" i="5"/>
  <c r="G31" i="6"/>
  <c r="F33" i="6"/>
  <c r="F35" i="6" s="1"/>
  <c r="F19" i="6" s="1"/>
  <c r="AE17" i="2"/>
  <c r="AD19" i="2"/>
  <c r="AD21" i="2" s="1"/>
  <c r="G30" i="11"/>
  <c r="F32" i="11"/>
  <c r="AE15" i="11"/>
  <c r="AC13" i="36"/>
  <c r="G29" i="5"/>
  <c r="F31" i="5"/>
  <c r="AG38" i="11"/>
  <c r="AF40" i="11"/>
  <c r="AF42" i="11" s="1"/>
  <c r="E34" i="11"/>
  <c r="C13" i="33"/>
  <c r="E35" i="10"/>
  <c r="E19" i="10"/>
  <c r="E35" i="9"/>
  <c r="E19" i="9"/>
  <c r="AG11" i="11"/>
  <c r="AF13" i="11"/>
  <c r="F35" i="4"/>
  <c r="D6" i="33"/>
  <c r="G31" i="10"/>
  <c r="F33" i="10"/>
  <c r="F35" i="10" s="1"/>
  <c r="F33" i="9"/>
  <c r="G31" i="9"/>
  <c r="G48" i="2"/>
  <c r="F50" i="2"/>
  <c r="F52" i="2" s="1"/>
  <c r="G31" i="3"/>
  <c r="F33" i="3"/>
  <c r="F35" i="3" s="1"/>
  <c r="H31" i="4"/>
  <c r="G33" i="4"/>
  <c r="B19" i="33"/>
  <c r="D19" i="69"/>
  <c r="C32" i="33"/>
  <c r="C31" i="33"/>
  <c r="B30" i="33"/>
  <c r="B29" i="33"/>
  <c r="D22" i="69"/>
  <c r="D25" i="69"/>
  <c r="D23" i="69"/>
  <c r="D21" i="69"/>
  <c r="C33" i="33"/>
  <c r="D24" i="69"/>
  <c r="B17" i="33"/>
  <c r="B7" i="33"/>
  <c r="T28" i="36"/>
  <c r="C5" i="36"/>
  <c r="C12" i="36"/>
  <c r="S11" i="36"/>
  <c r="C8" i="36"/>
  <c r="B9" i="33"/>
  <c r="B10" i="33"/>
  <c r="C11" i="33"/>
  <c r="T33" i="36"/>
  <c r="T32" i="36"/>
  <c r="T31" i="36"/>
  <c r="C10" i="36"/>
  <c r="B8" i="33"/>
  <c r="T28" i="33"/>
  <c r="T30" i="36"/>
  <c r="B12" i="33"/>
  <c r="C7" i="36"/>
  <c r="C4" i="36"/>
  <c r="B5" i="33"/>
  <c r="B4" i="33"/>
  <c r="C9" i="33"/>
  <c r="T29" i="36"/>
  <c r="B14" i="33"/>
  <c r="B26" i="33"/>
  <c r="C26" i="36"/>
  <c r="B25" i="33"/>
  <c r="C25" i="36"/>
  <c r="C24" i="36"/>
  <c r="B24" i="33"/>
  <c r="B23" i="33"/>
  <c r="B22" i="33"/>
  <c r="C22" i="36"/>
  <c r="B21" i="33"/>
  <c r="C21" i="36"/>
  <c r="D19" i="36"/>
  <c r="D18" i="36"/>
  <c r="B18" i="33"/>
  <c r="B16" i="33"/>
  <c r="D16" i="36"/>
  <c r="D17" i="36"/>
  <c r="D14" i="36"/>
  <c r="E14" i="36"/>
  <c r="E15" i="36"/>
  <c r="D22" i="33"/>
  <c r="D34" i="69" l="1"/>
  <c r="AD52" i="32"/>
  <c r="AB34" i="33"/>
  <c r="AF48" i="32"/>
  <c r="AE50" i="32"/>
  <c r="Y48" i="31"/>
  <c r="X50" i="31"/>
  <c r="X52" i="31" s="1"/>
  <c r="AE17" i="30"/>
  <c r="AD19" i="30"/>
  <c r="AD21" i="30" s="1"/>
  <c r="Y48" i="30"/>
  <c r="X50" i="30"/>
  <c r="X52" i="30" s="1"/>
  <c r="AD19" i="31"/>
  <c r="AD21" i="31" s="1"/>
  <c r="AE17" i="31"/>
  <c r="F32" i="7"/>
  <c r="F34" i="7" s="1"/>
  <c r="D34" i="65"/>
  <c r="E10" i="69"/>
  <c r="E10" i="65"/>
  <c r="E17" i="69"/>
  <c r="E17" i="65"/>
  <c r="E6" i="68"/>
  <c r="E37" i="68" s="1"/>
  <c r="E18" i="69"/>
  <c r="E7" i="69"/>
  <c r="E7" i="65"/>
  <c r="E11" i="69"/>
  <c r="E11" i="65"/>
  <c r="E12" i="65"/>
  <c r="E12" i="69"/>
  <c r="E13" i="69"/>
  <c r="E13" i="65"/>
  <c r="E14" i="65"/>
  <c r="E14" i="69"/>
  <c r="E15" i="75"/>
  <c r="E15" i="49"/>
  <c r="AH11" i="19"/>
  <c r="AG13" i="19"/>
  <c r="AG15" i="19" s="1"/>
  <c r="AF29" i="26"/>
  <c r="AE31" i="26"/>
  <c r="AE33" i="26" s="1"/>
  <c r="AH29" i="25"/>
  <c r="AG31" i="25"/>
  <c r="AG33" i="25" s="1"/>
  <c r="AE17" i="28"/>
  <c r="AD19" i="28"/>
  <c r="AD21" i="28" s="1"/>
  <c r="AG14" i="18"/>
  <c r="AG16" i="18" s="1"/>
  <c r="AH12" i="18"/>
  <c r="AH29" i="24"/>
  <c r="AG31" i="24"/>
  <c r="AG33" i="24" s="1"/>
  <c r="AF29" i="27"/>
  <c r="AE31" i="27"/>
  <c r="AE33" i="27" s="1"/>
  <c r="AH12" i="17"/>
  <c r="AG14" i="17"/>
  <c r="AG16" i="17" s="1"/>
  <c r="AE17" i="26"/>
  <c r="AD19" i="26"/>
  <c r="AD21" i="26" s="1"/>
  <c r="AG14" i="16"/>
  <c r="AG16" i="16" s="1"/>
  <c r="AH12" i="16"/>
  <c r="AH12" i="23"/>
  <c r="AG14" i="23"/>
  <c r="AG16" i="23" s="1"/>
  <c r="AH12" i="13"/>
  <c r="AG14" i="13"/>
  <c r="AG16" i="13" s="1"/>
  <c r="AH12" i="14"/>
  <c r="AG14" i="14"/>
  <c r="AG16" i="14" s="1"/>
  <c r="AF29" i="28"/>
  <c r="AE31" i="28"/>
  <c r="AE33" i="28" s="1"/>
  <c r="AH12" i="21"/>
  <c r="AG14" i="21"/>
  <c r="AG16" i="21" s="1"/>
  <c r="AH12" i="20"/>
  <c r="AG14" i="20"/>
  <c r="AG16" i="20" s="1"/>
  <c r="AE17" i="27"/>
  <c r="AD19" i="27"/>
  <c r="AD21" i="27" s="1"/>
  <c r="AF17" i="24"/>
  <c r="AE19" i="24"/>
  <c r="AE21" i="24" s="1"/>
  <c r="AF17" i="25"/>
  <c r="AE19" i="25"/>
  <c r="AE21" i="25" s="1"/>
  <c r="V27" i="33"/>
  <c r="X52" i="25"/>
  <c r="AF43" i="18"/>
  <c r="AD20" i="36"/>
  <c r="AH56" i="24"/>
  <c r="AG58" i="24"/>
  <c r="AG60" i="24" s="1"/>
  <c r="Z48" i="25"/>
  <c r="Y50" i="25"/>
  <c r="AH39" i="20"/>
  <c r="AG41" i="20"/>
  <c r="AG43" i="20" s="1"/>
  <c r="AH39" i="18"/>
  <c r="AG41" i="18"/>
  <c r="Y48" i="27"/>
  <c r="X50" i="27"/>
  <c r="X52" i="27" s="1"/>
  <c r="AF56" i="27"/>
  <c r="AE58" i="27"/>
  <c r="AE60" i="27" s="1"/>
  <c r="AH39" i="21"/>
  <c r="AG41" i="21"/>
  <c r="AG43" i="21" s="1"/>
  <c r="W35" i="18"/>
  <c r="U20" i="33"/>
  <c r="Z31" i="21"/>
  <c r="Y33" i="21"/>
  <c r="Y35" i="21" s="1"/>
  <c r="AH38" i="19"/>
  <c r="AG40" i="19"/>
  <c r="AG42" i="19" s="1"/>
  <c r="Z30" i="19"/>
  <c r="Y32" i="19"/>
  <c r="Y34" i="19" s="1"/>
  <c r="AE48" i="28"/>
  <c r="AD50" i="28"/>
  <c r="AD52" i="28" s="1"/>
  <c r="F35" i="13"/>
  <c r="F19" i="13"/>
  <c r="F35" i="14"/>
  <c r="F19" i="14"/>
  <c r="AH39" i="14"/>
  <c r="AG41" i="14"/>
  <c r="AG43" i="14" s="1"/>
  <c r="AH39" i="23"/>
  <c r="AG41" i="23"/>
  <c r="AG43" i="23" s="1"/>
  <c r="Y50" i="24"/>
  <c r="Y52" i="24" s="1"/>
  <c r="Z48" i="24"/>
  <c r="AH39" i="13"/>
  <c r="AG41" i="13"/>
  <c r="AG43" i="13" s="1"/>
  <c r="AH39" i="16"/>
  <c r="AG41" i="16"/>
  <c r="AG43" i="16" s="1"/>
  <c r="Z31" i="23"/>
  <c r="Y33" i="23"/>
  <c r="Y35" i="23" s="1"/>
  <c r="X50" i="26"/>
  <c r="X52" i="26" s="1"/>
  <c r="Y48" i="26"/>
  <c r="AG58" i="25"/>
  <c r="AH56" i="25"/>
  <c r="AG58" i="26"/>
  <c r="AG60" i="26" s="1"/>
  <c r="AH56" i="26"/>
  <c r="H31" i="13"/>
  <c r="G33" i="13"/>
  <c r="H31" i="14"/>
  <c r="G33" i="14"/>
  <c r="H31" i="16"/>
  <c r="G33" i="16"/>
  <c r="G35" i="16" s="1"/>
  <c r="AF56" i="28"/>
  <c r="AE58" i="28"/>
  <c r="AE60" i="28" s="1"/>
  <c r="H31" i="17"/>
  <c r="G33" i="17"/>
  <c r="G35" i="17" s="1"/>
  <c r="AF60" i="25"/>
  <c r="AD27" i="36"/>
  <c r="Y31" i="18"/>
  <c r="X33" i="18"/>
  <c r="AH39" i="17"/>
  <c r="AG41" i="17"/>
  <c r="AG43" i="17" s="1"/>
  <c r="Y33" i="20"/>
  <c r="Y35" i="20" s="1"/>
  <c r="Z31" i="20"/>
  <c r="H30" i="7"/>
  <c r="G32" i="7"/>
  <c r="G34" i="7" s="1"/>
  <c r="F35" i="9"/>
  <c r="F19" i="9"/>
  <c r="H31" i="10"/>
  <c r="G33" i="10"/>
  <c r="G35" i="10" s="1"/>
  <c r="AF15" i="11"/>
  <c r="AD13" i="36"/>
  <c r="H29" i="5"/>
  <c r="G31" i="5"/>
  <c r="H30" i="11"/>
  <c r="G32" i="11"/>
  <c r="AF17" i="2"/>
  <c r="AE19" i="2"/>
  <c r="AE21" i="2" s="1"/>
  <c r="I31" i="4"/>
  <c r="H33" i="4"/>
  <c r="H31" i="3"/>
  <c r="G33" i="3"/>
  <c r="G35" i="3" s="1"/>
  <c r="H48" i="2"/>
  <c r="G50" i="2"/>
  <c r="G52" i="2" s="1"/>
  <c r="F19" i="4"/>
  <c r="AH38" i="11"/>
  <c r="AG40" i="11"/>
  <c r="AG42" i="11" s="1"/>
  <c r="H31" i="6"/>
  <c r="G33" i="6"/>
  <c r="G35" i="6" s="1"/>
  <c r="G19" i="6" s="1"/>
  <c r="G35" i="4"/>
  <c r="G19" i="4" s="1"/>
  <c r="E6" i="33"/>
  <c r="AH11" i="11"/>
  <c r="AG13" i="11"/>
  <c r="H31" i="9"/>
  <c r="G33" i="9"/>
  <c r="F33" i="5"/>
  <c r="F17" i="5"/>
  <c r="F34" i="11"/>
  <c r="D13" i="33"/>
  <c r="D37" i="68"/>
  <c r="E24" i="69"/>
  <c r="E23" i="69"/>
  <c r="D33" i="33"/>
  <c r="C29" i="33"/>
  <c r="D31" i="33"/>
  <c r="E21" i="69"/>
  <c r="E19" i="69"/>
  <c r="E22" i="69"/>
  <c r="C30" i="33"/>
  <c r="D32" i="33"/>
  <c r="C19" i="33"/>
  <c r="C17" i="33"/>
  <c r="C18" i="33"/>
  <c r="C5" i="33"/>
  <c r="D12" i="36"/>
  <c r="U30" i="36"/>
  <c r="D8" i="36"/>
  <c r="C12" i="33"/>
  <c r="T11" i="36"/>
  <c r="D11" i="33"/>
  <c r="U32" i="36"/>
  <c r="D10" i="33"/>
  <c r="C7" i="33"/>
  <c r="D4" i="36"/>
  <c r="D7" i="36"/>
  <c r="D5" i="36"/>
  <c r="D10" i="36"/>
  <c r="D8" i="33"/>
  <c r="C10" i="33"/>
  <c r="U28" i="36"/>
  <c r="U28" i="33"/>
  <c r="C8" i="33"/>
  <c r="C14" i="33"/>
  <c r="C4" i="33"/>
  <c r="U29" i="36"/>
  <c r="U31" i="36"/>
  <c r="U33" i="36"/>
  <c r="D26" i="36"/>
  <c r="C26" i="33"/>
  <c r="C25" i="33"/>
  <c r="D25" i="36"/>
  <c r="D24" i="36"/>
  <c r="C24" i="33"/>
  <c r="D23" i="36"/>
  <c r="C22" i="33"/>
  <c r="D21" i="36"/>
  <c r="C21" i="33"/>
  <c r="E19" i="36"/>
  <c r="D18" i="33"/>
  <c r="E18" i="36"/>
  <c r="E16" i="36"/>
  <c r="C16" i="33"/>
  <c r="E17" i="36"/>
  <c r="F15" i="36"/>
  <c r="F14" i="36"/>
  <c r="AE52" i="32" l="1"/>
  <c r="AC34" i="33"/>
  <c r="AG48" i="32"/>
  <c r="AF50" i="32"/>
  <c r="AF17" i="31"/>
  <c r="AE19" i="31"/>
  <c r="AE21" i="31" s="1"/>
  <c r="AF17" i="30"/>
  <c r="AE19" i="30"/>
  <c r="AE21" i="30" s="1"/>
  <c r="Z48" i="30"/>
  <c r="Y50" i="30"/>
  <c r="Y52" i="30" s="1"/>
  <c r="Z48" i="31"/>
  <c r="Y50" i="31"/>
  <c r="Y52" i="31" s="1"/>
  <c r="E16" i="69"/>
  <c r="E16" i="65"/>
  <c r="E9" i="69"/>
  <c r="E9" i="65"/>
  <c r="AH14" i="18"/>
  <c r="AH16" i="18" s="1"/>
  <c r="AI12" i="18"/>
  <c r="AG17" i="25"/>
  <c r="AF19" i="25"/>
  <c r="AF21" i="25" s="1"/>
  <c r="AF17" i="27"/>
  <c r="AE19" i="27"/>
  <c r="AE21" i="27" s="1"/>
  <c r="AI12" i="20"/>
  <c r="AH14" i="20"/>
  <c r="AH16" i="20" s="1"/>
  <c r="AI12" i="14"/>
  <c r="AH14" i="14"/>
  <c r="AH16" i="14" s="1"/>
  <c r="AI12" i="23"/>
  <c r="AH14" i="23"/>
  <c r="AH16" i="23" s="1"/>
  <c r="AF17" i="26"/>
  <c r="AE19" i="26"/>
  <c r="AE21" i="26" s="1"/>
  <c r="AG29" i="27"/>
  <c r="AF31" i="27"/>
  <c r="AF33" i="27" s="1"/>
  <c r="AI29" i="24"/>
  <c r="AH31" i="24"/>
  <c r="AH33" i="24" s="1"/>
  <c r="AG29" i="26"/>
  <c r="AF31" i="26"/>
  <c r="AF33" i="26" s="1"/>
  <c r="AH14" i="16"/>
  <c r="AH16" i="16" s="1"/>
  <c r="AI12" i="16"/>
  <c r="AG17" i="24"/>
  <c r="AF19" i="24"/>
  <c r="AF21" i="24" s="1"/>
  <c r="AI12" i="21"/>
  <c r="AH14" i="21"/>
  <c r="AH16" i="21" s="1"/>
  <c r="AG29" i="28"/>
  <c r="AF31" i="28"/>
  <c r="AF33" i="28" s="1"/>
  <c r="AH14" i="13"/>
  <c r="AH16" i="13" s="1"/>
  <c r="AI12" i="13"/>
  <c r="AH14" i="17"/>
  <c r="AH16" i="17" s="1"/>
  <c r="AI12" i="17"/>
  <c r="AF17" i="28"/>
  <c r="AE19" i="28"/>
  <c r="AE21" i="28" s="1"/>
  <c r="AI29" i="25"/>
  <c r="AH31" i="25"/>
  <c r="AH33" i="25" s="1"/>
  <c r="AH13" i="19"/>
  <c r="AH15" i="19" s="1"/>
  <c r="AI11" i="19"/>
  <c r="AH41" i="17"/>
  <c r="AH43" i="17" s="1"/>
  <c r="AI39" i="17"/>
  <c r="AG56" i="28"/>
  <c r="AF58" i="28"/>
  <c r="AF60" i="28" s="1"/>
  <c r="G35" i="14"/>
  <c r="G19" i="14"/>
  <c r="AH58" i="26"/>
  <c r="AH60" i="26" s="1"/>
  <c r="AI56" i="26"/>
  <c r="Y50" i="26"/>
  <c r="Y52" i="26" s="1"/>
  <c r="Z48" i="26"/>
  <c r="Z50" i="24"/>
  <c r="Z52" i="24" s="1"/>
  <c r="AA48" i="24"/>
  <c r="I31" i="14"/>
  <c r="H33" i="14"/>
  <c r="AI39" i="16"/>
  <c r="AH41" i="16"/>
  <c r="AH43" i="16" s="1"/>
  <c r="AI39" i="14"/>
  <c r="AH41" i="14"/>
  <c r="AH43" i="14" s="1"/>
  <c r="AA30" i="19"/>
  <c r="Z32" i="19"/>
  <c r="Z34" i="19" s="1"/>
  <c r="Z33" i="21"/>
  <c r="Z35" i="21" s="1"/>
  <c r="AA31" i="21"/>
  <c r="AH41" i="21"/>
  <c r="AH43" i="21" s="1"/>
  <c r="AI39" i="21"/>
  <c r="Z48" i="27"/>
  <c r="Y50" i="27"/>
  <c r="Y52" i="27" s="1"/>
  <c r="AH41" i="20"/>
  <c r="AH43" i="20" s="1"/>
  <c r="AI39" i="20"/>
  <c r="AH58" i="24"/>
  <c r="AH60" i="24" s="1"/>
  <c r="AI56" i="24"/>
  <c r="X35" i="18"/>
  <c r="V20" i="33"/>
  <c r="Z31" i="18"/>
  <c r="Y33" i="18"/>
  <c r="I31" i="17"/>
  <c r="H33" i="17"/>
  <c r="H35" i="17" s="1"/>
  <c r="G35" i="13"/>
  <c r="G19" i="13"/>
  <c r="AI56" i="25"/>
  <c r="AH58" i="25"/>
  <c r="AG43" i="18"/>
  <c r="AE20" i="36"/>
  <c r="Y52" i="25"/>
  <c r="W27" i="33"/>
  <c r="AA31" i="20"/>
  <c r="Z33" i="20"/>
  <c r="Z35" i="20" s="1"/>
  <c r="I31" i="16"/>
  <c r="H33" i="16"/>
  <c r="H35" i="16" s="1"/>
  <c r="I31" i="13"/>
  <c r="H33" i="13"/>
  <c r="AG60" i="25"/>
  <c r="AE27" i="36"/>
  <c r="Z33" i="23"/>
  <c r="Z35" i="23" s="1"/>
  <c r="AA31" i="23"/>
  <c r="AI39" i="13"/>
  <c r="AH41" i="13"/>
  <c r="AH43" i="13" s="1"/>
  <c r="AI39" i="23"/>
  <c r="AH41" i="23"/>
  <c r="AH43" i="23" s="1"/>
  <c r="AF48" i="28"/>
  <c r="AE50" i="28"/>
  <c r="AE52" i="28" s="1"/>
  <c r="AI38" i="19"/>
  <c r="AH40" i="19"/>
  <c r="AH42" i="19" s="1"/>
  <c r="AG56" i="27"/>
  <c r="AF58" i="27"/>
  <c r="AF60" i="27" s="1"/>
  <c r="AH41" i="18"/>
  <c r="AI39" i="18"/>
  <c r="Z50" i="25"/>
  <c r="AA48" i="25"/>
  <c r="H33" i="9"/>
  <c r="I31" i="9"/>
  <c r="AI11" i="11"/>
  <c r="AH13" i="11"/>
  <c r="I31" i="6"/>
  <c r="H33" i="6"/>
  <c r="H35" i="6" s="1"/>
  <c r="H19" i="6" s="1"/>
  <c r="AI38" i="11"/>
  <c r="AH40" i="11"/>
  <c r="AH42" i="11" s="1"/>
  <c r="H35" i="4"/>
  <c r="F6" i="33"/>
  <c r="G33" i="5"/>
  <c r="G17" i="5"/>
  <c r="G35" i="9"/>
  <c r="G19" i="9"/>
  <c r="AG15" i="11"/>
  <c r="AE13" i="36"/>
  <c r="I31" i="3"/>
  <c r="H33" i="3"/>
  <c r="H35" i="3" s="1"/>
  <c r="I30" i="11"/>
  <c r="H32" i="11"/>
  <c r="I30" i="7"/>
  <c r="H32" i="7"/>
  <c r="H34" i="7" s="1"/>
  <c r="I48" i="2"/>
  <c r="H50" i="2"/>
  <c r="H52" i="2" s="1"/>
  <c r="J31" i="4"/>
  <c r="I33" i="4"/>
  <c r="AG17" i="2"/>
  <c r="AF19" i="2"/>
  <c r="AF21" i="2" s="1"/>
  <c r="I29" i="5"/>
  <c r="H31" i="5"/>
  <c r="I31" i="10"/>
  <c r="H33" i="10"/>
  <c r="H35" i="10" s="1"/>
  <c r="G34" i="11"/>
  <c r="E13" i="33"/>
  <c r="E15" i="33"/>
  <c r="E31" i="33"/>
  <c r="E25" i="69"/>
  <c r="D29" i="33"/>
  <c r="E32" i="33"/>
  <c r="E33" i="33"/>
  <c r="D30" i="33"/>
  <c r="D19" i="33"/>
  <c r="D17" i="33"/>
  <c r="E12" i="36"/>
  <c r="E10" i="33"/>
  <c r="E4" i="36"/>
  <c r="D12" i="33"/>
  <c r="E8" i="36"/>
  <c r="E10" i="36"/>
  <c r="V32" i="36"/>
  <c r="D14" i="33"/>
  <c r="D4" i="33"/>
  <c r="D5" i="33"/>
  <c r="E11" i="33"/>
  <c r="E5" i="36"/>
  <c r="E9" i="33"/>
  <c r="D7" i="33"/>
  <c r="U11" i="36"/>
  <c r="V33" i="36"/>
  <c r="V31" i="36"/>
  <c r="V30" i="36"/>
  <c r="V28" i="36"/>
  <c r="E9" i="36"/>
  <c r="V29" i="36"/>
  <c r="E8" i="33"/>
  <c r="E7" i="36"/>
  <c r="D9" i="33"/>
  <c r="D26" i="33"/>
  <c r="E26" i="36"/>
  <c r="E25" i="36"/>
  <c r="D25" i="33"/>
  <c r="D24" i="33"/>
  <c r="E24" i="36"/>
  <c r="D23" i="33"/>
  <c r="E23" i="36"/>
  <c r="E22" i="36"/>
  <c r="D21" i="33"/>
  <c r="E21" i="36"/>
  <c r="F19" i="36"/>
  <c r="F18" i="36"/>
  <c r="D16" i="33"/>
  <c r="F16" i="36"/>
  <c r="F17" i="36"/>
  <c r="G14" i="36"/>
  <c r="G15" i="36"/>
  <c r="E34" i="69" l="1"/>
  <c r="C36" i="69" s="1"/>
  <c r="AD34" i="33"/>
  <c r="AF52" i="32"/>
  <c r="AH48" i="32"/>
  <c r="AG50" i="32"/>
  <c r="AA48" i="31"/>
  <c r="Z50" i="31"/>
  <c r="Z52" i="31" s="1"/>
  <c r="AG17" i="30"/>
  <c r="AF19" i="30"/>
  <c r="AF21" i="30" s="1"/>
  <c r="AA48" i="30"/>
  <c r="Z50" i="30"/>
  <c r="Z52" i="30" s="1"/>
  <c r="AF19" i="31"/>
  <c r="AF21" i="31" s="1"/>
  <c r="AG17" i="31"/>
  <c r="E34" i="65"/>
  <c r="C36" i="65" s="1"/>
  <c r="AJ11" i="19"/>
  <c r="AI13" i="19"/>
  <c r="AI15" i="19" s="1"/>
  <c r="AJ12" i="17"/>
  <c r="AI14" i="17"/>
  <c r="AI16" i="17" s="1"/>
  <c r="AJ12" i="13"/>
  <c r="AI14" i="13"/>
  <c r="AI16" i="13" s="1"/>
  <c r="AJ12" i="18"/>
  <c r="AI14" i="18"/>
  <c r="AI16" i="18" s="1"/>
  <c r="AG17" i="28"/>
  <c r="AF19" i="28"/>
  <c r="AF21" i="28" s="1"/>
  <c r="AJ12" i="21"/>
  <c r="AI14" i="21"/>
  <c r="AI16" i="21" s="1"/>
  <c r="AH17" i="24"/>
  <c r="AG19" i="24"/>
  <c r="AG21" i="24" s="1"/>
  <c r="AH29" i="26"/>
  <c r="AG31" i="26"/>
  <c r="AG33" i="26" s="1"/>
  <c r="AJ29" i="24"/>
  <c r="AI31" i="24"/>
  <c r="AI33" i="24" s="1"/>
  <c r="AG17" i="26"/>
  <c r="AF19" i="26"/>
  <c r="AF21" i="26" s="1"/>
  <c r="AG17" i="27"/>
  <c r="AF19" i="27"/>
  <c r="AF21" i="27" s="1"/>
  <c r="AI14" i="16"/>
  <c r="AI16" i="16" s="1"/>
  <c r="AJ12" i="16"/>
  <c r="AJ29" i="25"/>
  <c r="AI31" i="25"/>
  <c r="AI33" i="25" s="1"/>
  <c r="AH29" i="28"/>
  <c r="AG31" i="28"/>
  <c r="AG33" i="28" s="1"/>
  <c r="AH29" i="27"/>
  <c r="AG31" i="27"/>
  <c r="AG33" i="27" s="1"/>
  <c r="AJ12" i="23"/>
  <c r="AI14" i="23"/>
  <c r="AI16" i="23" s="1"/>
  <c r="AJ12" i="14"/>
  <c r="AI14" i="14"/>
  <c r="AI16" i="14" s="1"/>
  <c r="AJ12" i="20"/>
  <c r="AI14" i="20"/>
  <c r="AI16" i="20" s="1"/>
  <c r="AG19" i="25"/>
  <c r="AG21" i="25" s="1"/>
  <c r="AH17" i="25"/>
  <c r="AA50" i="25"/>
  <c r="AB48" i="25"/>
  <c r="AH43" i="18"/>
  <c r="AF20" i="36"/>
  <c r="AJ38" i="19"/>
  <c r="AI40" i="19"/>
  <c r="AI42" i="19" s="1"/>
  <c r="AJ39" i="23"/>
  <c r="AI41" i="23"/>
  <c r="AI43" i="23" s="1"/>
  <c r="J31" i="13"/>
  <c r="I33" i="13"/>
  <c r="AB31" i="20"/>
  <c r="AA33" i="20"/>
  <c r="AA35" i="20" s="1"/>
  <c r="Z33" i="18"/>
  <c r="AA31" i="18"/>
  <c r="AA48" i="27"/>
  <c r="Z50" i="27"/>
  <c r="Z52" i="27" s="1"/>
  <c r="H35" i="14"/>
  <c r="H19" i="14"/>
  <c r="Z50" i="26"/>
  <c r="Z52" i="26" s="1"/>
  <c r="AA48" i="26"/>
  <c r="AI41" i="17"/>
  <c r="AI43" i="17" s="1"/>
  <c r="AJ39" i="17"/>
  <c r="AH60" i="25"/>
  <c r="AF27" i="36"/>
  <c r="AJ39" i="20"/>
  <c r="AI41" i="20"/>
  <c r="AI43" i="20" s="1"/>
  <c r="AI41" i="21"/>
  <c r="AI43" i="21" s="1"/>
  <c r="AJ39" i="21"/>
  <c r="AI41" i="14"/>
  <c r="AI43" i="14" s="1"/>
  <c r="AJ39" i="14"/>
  <c r="J31" i="14"/>
  <c r="I33" i="14"/>
  <c r="Z52" i="25"/>
  <c r="X27" i="33"/>
  <c r="AH56" i="27"/>
  <c r="AG58" i="27"/>
  <c r="AG60" i="27" s="1"/>
  <c r="AG48" i="28"/>
  <c r="AF50" i="28"/>
  <c r="AF52" i="28" s="1"/>
  <c r="AJ39" i="13"/>
  <c r="AI41" i="13"/>
  <c r="AI43" i="13" s="1"/>
  <c r="J31" i="16"/>
  <c r="I33" i="16"/>
  <c r="I35" i="16" s="1"/>
  <c r="AJ56" i="25"/>
  <c r="AI58" i="25"/>
  <c r="J31" i="17"/>
  <c r="I33" i="17"/>
  <c r="I35" i="17" s="1"/>
  <c r="AB30" i="19"/>
  <c r="AA32" i="19"/>
  <c r="AA34" i="19" s="1"/>
  <c r="AB48" i="24"/>
  <c r="AA50" i="24"/>
  <c r="AA52" i="24" s="1"/>
  <c r="AJ56" i="26"/>
  <c r="AI58" i="26"/>
  <c r="AI60" i="26" s="1"/>
  <c r="AI41" i="18"/>
  <c r="AJ39" i="18"/>
  <c r="AA33" i="23"/>
  <c r="AA35" i="23" s="1"/>
  <c r="AB31" i="23"/>
  <c r="H35" i="13"/>
  <c r="H19" i="13"/>
  <c r="Y35" i="18"/>
  <c r="W20" i="33"/>
  <c r="AJ56" i="24"/>
  <c r="AI58" i="24"/>
  <c r="AI60" i="24" s="1"/>
  <c r="AA33" i="21"/>
  <c r="AA35" i="21" s="1"/>
  <c r="AB31" i="21"/>
  <c r="AJ39" i="16"/>
  <c r="AI41" i="16"/>
  <c r="AI43" i="16" s="1"/>
  <c r="AG58" i="28"/>
  <c r="AG60" i="28" s="1"/>
  <c r="AH56" i="28"/>
  <c r="AH17" i="2"/>
  <c r="AG19" i="2"/>
  <c r="AG21" i="2" s="1"/>
  <c r="J48" i="2"/>
  <c r="I50" i="2"/>
  <c r="I52" i="2" s="1"/>
  <c r="H34" i="11"/>
  <c r="F13" i="33"/>
  <c r="I33" i="9"/>
  <c r="J31" i="9"/>
  <c r="H33" i="5"/>
  <c r="H17" i="5"/>
  <c r="I35" i="4"/>
  <c r="G6" i="33"/>
  <c r="I32" i="7"/>
  <c r="I34" i="7" s="1"/>
  <c r="J30" i="7"/>
  <c r="J30" i="11"/>
  <c r="I32" i="11"/>
  <c r="AJ38" i="11"/>
  <c r="AI40" i="11"/>
  <c r="AI42" i="11" s="1"/>
  <c r="J31" i="6"/>
  <c r="I33" i="6"/>
  <c r="I35" i="6" s="1"/>
  <c r="I19" i="6" s="1"/>
  <c r="H35" i="9"/>
  <c r="H19" i="9"/>
  <c r="J31" i="10"/>
  <c r="I33" i="10"/>
  <c r="I35" i="10" s="1"/>
  <c r="J29" i="5"/>
  <c r="I31" i="5"/>
  <c r="K31" i="4"/>
  <c r="J33" i="4"/>
  <c r="AH15" i="11"/>
  <c r="AF13" i="36"/>
  <c r="J31" i="3"/>
  <c r="I33" i="3"/>
  <c r="I35" i="3" s="1"/>
  <c r="H19" i="4"/>
  <c r="AJ11" i="11"/>
  <c r="AI13" i="11"/>
  <c r="V28" i="33"/>
  <c r="E17" i="33"/>
  <c r="E18" i="33"/>
  <c r="F33" i="33"/>
  <c r="F32" i="33"/>
  <c r="F31" i="33"/>
  <c r="E30" i="33"/>
  <c r="E29" i="33"/>
  <c r="F15" i="33"/>
  <c r="E19" i="33"/>
  <c r="W28" i="33"/>
  <c r="F8" i="36"/>
  <c r="E12" i="33"/>
  <c r="F10" i="33"/>
  <c r="E7" i="33"/>
  <c r="E5" i="33"/>
  <c r="F11" i="33"/>
  <c r="W29" i="36"/>
  <c r="W33" i="36"/>
  <c r="E4" i="33"/>
  <c r="V11" i="36"/>
  <c r="W32" i="36"/>
  <c r="W28" i="36"/>
  <c r="W30" i="36"/>
  <c r="W31" i="36"/>
  <c r="F8" i="33"/>
  <c r="F7" i="36"/>
  <c r="F10" i="36"/>
  <c r="F4" i="36"/>
  <c r="F5" i="36"/>
  <c r="F9" i="36"/>
  <c r="F12" i="36"/>
  <c r="F9" i="33"/>
  <c r="E14" i="33"/>
  <c r="E26" i="33"/>
  <c r="F26" i="36"/>
  <c r="E25" i="33"/>
  <c r="F25" i="36"/>
  <c r="F24" i="36"/>
  <c r="E24" i="33"/>
  <c r="F23" i="36"/>
  <c r="E23" i="33"/>
  <c r="E22" i="33"/>
  <c r="F22" i="36"/>
  <c r="E21" i="33"/>
  <c r="F21" i="36"/>
  <c r="G19" i="36"/>
  <c r="G18" i="36"/>
  <c r="G16" i="36"/>
  <c r="E16" i="33"/>
  <c r="G17" i="36"/>
  <c r="C39" i="68"/>
  <c r="H15" i="36"/>
  <c r="H14" i="36"/>
  <c r="AH50" i="32" l="1"/>
  <c r="AI48" i="32"/>
  <c r="AG52" i="32"/>
  <c r="AE34" i="33"/>
  <c r="AH17" i="31"/>
  <c r="AG19" i="31"/>
  <c r="AG21" i="31" s="1"/>
  <c r="AH17" i="30"/>
  <c r="AG19" i="30"/>
  <c r="AG21" i="30" s="1"/>
  <c r="AB48" i="30"/>
  <c r="AA50" i="30"/>
  <c r="AA52" i="30" s="1"/>
  <c r="AB48" i="31"/>
  <c r="AA50" i="31"/>
  <c r="AA52" i="31" s="1"/>
  <c r="AH19" i="25"/>
  <c r="AH21" i="25" s="1"/>
  <c r="AI17" i="25"/>
  <c r="AK12" i="14"/>
  <c r="AJ14" i="14"/>
  <c r="AJ16" i="14" s="1"/>
  <c r="AI29" i="27"/>
  <c r="AH31" i="27"/>
  <c r="AH33" i="27" s="1"/>
  <c r="AH17" i="27"/>
  <c r="AG19" i="27"/>
  <c r="AG21" i="27" s="1"/>
  <c r="AK29" i="24"/>
  <c r="AJ31" i="24"/>
  <c r="AJ33" i="24" s="1"/>
  <c r="AI17" i="24"/>
  <c r="AH19" i="24"/>
  <c r="AH21" i="24" s="1"/>
  <c r="AH17" i="28"/>
  <c r="AG19" i="28"/>
  <c r="AG21" i="28" s="1"/>
  <c r="AJ14" i="13"/>
  <c r="AJ16" i="13" s="1"/>
  <c r="AK12" i="13"/>
  <c r="AJ14" i="16"/>
  <c r="AJ16" i="16" s="1"/>
  <c r="AK12" i="16"/>
  <c r="AK12" i="20"/>
  <c r="AJ14" i="20"/>
  <c r="AJ16" i="20" s="1"/>
  <c r="AK12" i="23"/>
  <c r="AJ14" i="23"/>
  <c r="AJ16" i="23" s="1"/>
  <c r="AI29" i="28"/>
  <c r="AH31" i="28"/>
  <c r="AH33" i="28" s="1"/>
  <c r="AK29" i="25"/>
  <c r="AJ31" i="25"/>
  <c r="AJ33" i="25" s="1"/>
  <c r="AH17" i="26"/>
  <c r="AG19" i="26"/>
  <c r="AG21" i="26" s="1"/>
  <c r="AI29" i="26"/>
  <c r="AH31" i="26"/>
  <c r="AH33" i="26" s="1"/>
  <c r="AK12" i="21"/>
  <c r="AJ14" i="21"/>
  <c r="AJ16" i="21" s="1"/>
  <c r="AK12" i="18"/>
  <c r="AJ14" i="18"/>
  <c r="AJ16" i="18" s="1"/>
  <c r="AK12" i="17"/>
  <c r="AJ14" i="17"/>
  <c r="AJ16" i="17" s="1"/>
  <c r="AK11" i="19"/>
  <c r="AJ13" i="19"/>
  <c r="AJ15" i="19" s="1"/>
  <c r="AA50" i="27"/>
  <c r="AA52" i="27" s="1"/>
  <c r="AB48" i="27"/>
  <c r="AB33" i="20"/>
  <c r="AB35" i="20" s="1"/>
  <c r="AC31" i="20"/>
  <c r="AK39" i="23"/>
  <c r="AJ41" i="23"/>
  <c r="AJ43" i="23" s="1"/>
  <c r="AK39" i="16"/>
  <c r="AJ41" i="16"/>
  <c r="AJ43" i="16" s="1"/>
  <c r="AK56" i="24"/>
  <c r="AJ58" i="24"/>
  <c r="AJ60" i="24" s="1"/>
  <c r="AI43" i="18"/>
  <c r="AG20" i="36"/>
  <c r="AB50" i="24"/>
  <c r="AB52" i="24" s="1"/>
  <c r="AC48" i="24"/>
  <c r="K31" i="17"/>
  <c r="J33" i="17"/>
  <c r="J35" i="17" s="1"/>
  <c r="K31" i="16"/>
  <c r="J33" i="16"/>
  <c r="J35" i="16" s="1"/>
  <c r="AG50" i="28"/>
  <c r="AG52" i="28" s="1"/>
  <c r="AH48" i="28"/>
  <c r="AK39" i="20"/>
  <c r="AJ41" i="20"/>
  <c r="AJ43" i="20" s="1"/>
  <c r="AK39" i="17"/>
  <c r="AJ41" i="17"/>
  <c r="AJ43" i="17" s="1"/>
  <c r="AA33" i="18"/>
  <c r="AB31" i="18"/>
  <c r="I35" i="13"/>
  <c r="I19" i="13"/>
  <c r="AC48" i="25"/>
  <c r="AB50" i="25"/>
  <c r="AH58" i="28"/>
  <c r="AH60" i="28" s="1"/>
  <c r="AI56" i="28"/>
  <c r="AB33" i="21"/>
  <c r="AB35" i="21" s="1"/>
  <c r="AC31" i="21"/>
  <c r="AB33" i="23"/>
  <c r="AB35" i="23" s="1"/>
  <c r="AC31" i="23"/>
  <c r="AI60" i="25"/>
  <c r="AG27" i="36"/>
  <c r="I35" i="14"/>
  <c r="I19" i="14"/>
  <c r="AK39" i="21"/>
  <c r="AJ41" i="21"/>
  <c r="AJ43" i="21" s="1"/>
  <c r="Z35" i="18"/>
  <c r="X20" i="33"/>
  <c r="K31" i="13"/>
  <c r="J33" i="13"/>
  <c r="AK38" i="19"/>
  <c r="AJ40" i="19"/>
  <c r="AJ42" i="19" s="1"/>
  <c r="Y27" i="33"/>
  <c r="AA52" i="25"/>
  <c r="AK39" i="18"/>
  <c r="AJ41" i="18"/>
  <c r="AK39" i="14"/>
  <c r="AJ41" i="14"/>
  <c r="AJ43" i="14" s="1"/>
  <c r="AK56" i="26"/>
  <c r="AJ58" i="26"/>
  <c r="AJ60" i="26" s="1"/>
  <c r="AC30" i="19"/>
  <c r="AB32" i="19"/>
  <c r="AB34" i="19" s="1"/>
  <c r="AK56" i="25"/>
  <c r="AJ58" i="25"/>
  <c r="AK39" i="13"/>
  <c r="AJ41" i="13"/>
  <c r="AJ43" i="13" s="1"/>
  <c r="AI56" i="27"/>
  <c r="AH58" i="27"/>
  <c r="AH60" i="27" s="1"/>
  <c r="J33" i="14"/>
  <c r="K31" i="14"/>
  <c r="AB48" i="26"/>
  <c r="AA50" i="26"/>
  <c r="AA52" i="26" s="1"/>
  <c r="AG13" i="36"/>
  <c r="AI15" i="11"/>
  <c r="AK11" i="11"/>
  <c r="AJ13" i="11"/>
  <c r="K31" i="3"/>
  <c r="J33" i="3"/>
  <c r="J35" i="3" s="1"/>
  <c r="K29" i="5"/>
  <c r="J31" i="5"/>
  <c r="J33" i="5" s="1"/>
  <c r="AK38" i="11"/>
  <c r="AJ40" i="11"/>
  <c r="AJ42" i="11" s="1"/>
  <c r="K30" i="7"/>
  <c r="J32" i="7"/>
  <c r="J34" i="7" s="1"/>
  <c r="AI17" i="2"/>
  <c r="AH19" i="2"/>
  <c r="AH21" i="2" s="1"/>
  <c r="J35" i="4"/>
  <c r="H6" i="33"/>
  <c r="L31" i="4"/>
  <c r="K33" i="4"/>
  <c r="K31" i="10"/>
  <c r="J33" i="10"/>
  <c r="J35" i="10" s="1"/>
  <c r="K31" i="6"/>
  <c r="J33" i="6"/>
  <c r="J35" i="6" s="1"/>
  <c r="I34" i="11"/>
  <c r="G13" i="33"/>
  <c r="J33" i="9"/>
  <c r="K31" i="9"/>
  <c r="I33" i="5"/>
  <c r="I17" i="5"/>
  <c r="K30" i="11"/>
  <c r="J32" i="11"/>
  <c r="I19" i="4"/>
  <c r="I35" i="9"/>
  <c r="I19" i="9"/>
  <c r="K48" i="2"/>
  <c r="J50" i="2"/>
  <c r="J52" i="2" s="1"/>
  <c r="F19" i="33"/>
  <c r="F30" i="33"/>
  <c r="G31" i="33"/>
  <c r="G32" i="33"/>
  <c r="G33" i="33"/>
  <c r="F29" i="33"/>
  <c r="G15" i="33"/>
  <c r="F17" i="33"/>
  <c r="F18" i="33"/>
  <c r="G9" i="33"/>
  <c r="G7" i="36"/>
  <c r="G5" i="36"/>
  <c r="G10" i="36"/>
  <c r="G8" i="33"/>
  <c r="X33" i="36"/>
  <c r="X29" i="36"/>
  <c r="X30" i="36"/>
  <c r="X32" i="36"/>
  <c r="F14" i="33"/>
  <c r="G10" i="33"/>
  <c r="F12" i="33"/>
  <c r="F4" i="33"/>
  <c r="W11" i="36"/>
  <c r="F5" i="33"/>
  <c r="F7" i="33"/>
  <c r="G12" i="36"/>
  <c r="G4" i="36"/>
  <c r="G8" i="36"/>
  <c r="G9" i="36"/>
  <c r="G11" i="33"/>
  <c r="X28" i="33"/>
  <c r="X31" i="36"/>
  <c r="X28" i="36"/>
  <c r="G26" i="36"/>
  <c r="F26" i="33"/>
  <c r="F25" i="33"/>
  <c r="G25" i="36"/>
  <c r="G24" i="36"/>
  <c r="F24" i="33"/>
  <c r="G23" i="36"/>
  <c r="F23" i="33"/>
  <c r="G22" i="36"/>
  <c r="F22" i="33"/>
  <c r="G21" i="36"/>
  <c r="F21" i="33"/>
  <c r="H19" i="36"/>
  <c r="H18" i="36"/>
  <c r="H16" i="36"/>
  <c r="F16" i="33"/>
  <c r="H17" i="36"/>
  <c r="I14" i="36"/>
  <c r="I15" i="36"/>
  <c r="AI50" i="32" l="1"/>
  <c r="AJ48" i="32"/>
  <c r="AH52" i="32"/>
  <c r="AF34" i="33"/>
  <c r="AC48" i="31"/>
  <c r="AB50" i="31"/>
  <c r="AB52" i="31" s="1"/>
  <c r="AI17" i="30"/>
  <c r="AH19" i="30"/>
  <c r="AH21" i="30" s="1"/>
  <c r="AC48" i="30"/>
  <c r="AB50" i="30"/>
  <c r="AB52" i="30" s="1"/>
  <c r="AH19" i="31"/>
  <c r="AH21" i="31" s="1"/>
  <c r="AI17" i="31"/>
  <c r="AK14" i="16"/>
  <c r="AK16" i="16" s="1"/>
  <c r="AL12" i="16"/>
  <c r="AK14" i="13"/>
  <c r="AK16" i="13" s="1"/>
  <c r="AL12" i="13"/>
  <c r="AL11" i="19"/>
  <c r="AK13" i="19"/>
  <c r="AK15" i="19" s="1"/>
  <c r="AL12" i="18"/>
  <c r="AK14" i="18"/>
  <c r="AK16" i="18" s="1"/>
  <c r="AJ29" i="26"/>
  <c r="AI31" i="26"/>
  <c r="AI33" i="26" s="1"/>
  <c r="AK14" i="23"/>
  <c r="AK16" i="23" s="1"/>
  <c r="AL12" i="23"/>
  <c r="AJ17" i="24"/>
  <c r="AI19" i="24"/>
  <c r="AI21" i="24" s="1"/>
  <c r="AJ29" i="27"/>
  <c r="AI31" i="27"/>
  <c r="AI33" i="27" s="1"/>
  <c r="AJ17" i="25"/>
  <c r="AI19" i="25"/>
  <c r="AI21" i="25" s="1"/>
  <c r="AL12" i="17"/>
  <c r="AK14" i="17"/>
  <c r="AK16" i="17" s="1"/>
  <c r="AL12" i="21"/>
  <c r="AK14" i="21"/>
  <c r="AK16" i="21" s="1"/>
  <c r="AI17" i="26"/>
  <c r="AH19" i="26"/>
  <c r="AH21" i="26" s="1"/>
  <c r="AL29" i="25"/>
  <c r="AK31" i="25"/>
  <c r="AK33" i="25" s="1"/>
  <c r="AJ29" i="28"/>
  <c r="AI31" i="28"/>
  <c r="AI33" i="28" s="1"/>
  <c r="AL12" i="20"/>
  <c r="AK14" i="20"/>
  <c r="AK16" i="20" s="1"/>
  <c r="AI17" i="28"/>
  <c r="AH19" i="28"/>
  <c r="AH21" i="28" s="1"/>
  <c r="AL29" i="24"/>
  <c r="AK31" i="24"/>
  <c r="AK33" i="24" s="1"/>
  <c r="AI17" i="27"/>
  <c r="AH19" i="27"/>
  <c r="AH21" i="27" s="1"/>
  <c r="AL12" i="14"/>
  <c r="AK14" i="14"/>
  <c r="AK16" i="14" s="1"/>
  <c r="AK41" i="17"/>
  <c r="AK43" i="17" s="1"/>
  <c r="AL39" i="17"/>
  <c r="L31" i="17"/>
  <c r="K33" i="17"/>
  <c r="K35" i="17" s="1"/>
  <c r="AD31" i="20"/>
  <c r="AC33" i="20"/>
  <c r="AC35" i="20" s="1"/>
  <c r="AI58" i="27"/>
  <c r="AI60" i="27" s="1"/>
  <c r="AJ56" i="27"/>
  <c r="AL56" i="26"/>
  <c r="AK58" i="26"/>
  <c r="AK60" i="26" s="1"/>
  <c r="AL38" i="19"/>
  <c r="AK40" i="19"/>
  <c r="AK42" i="19" s="1"/>
  <c r="K33" i="14"/>
  <c r="K35" i="14" s="1"/>
  <c r="L31" i="14"/>
  <c r="J35" i="13"/>
  <c r="J19" i="13"/>
  <c r="AD31" i="21"/>
  <c r="AC33" i="21"/>
  <c r="AC35" i="21" s="1"/>
  <c r="Z27" i="33"/>
  <c r="AB52" i="25"/>
  <c r="AB33" i="18"/>
  <c r="AC31" i="18"/>
  <c r="AC50" i="24"/>
  <c r="AC52" i="24" s="1"/>
  <c r="AD48" i="24"/>
  <c r="AL39" i="16"/>
  <c r="AK41" i="16"/>
  <c r="AK43" i="16" s="1"/>
  <c r="AC48" i="26"/>
  <c r="AB50" i="26"/>
  <c r="AB52" i="26" s="1"/>
  <c r="AL56" i="25"/>
  <c r="AK58" i="25"/>
  <c r="J19" i="14"/>
  <c r="J35" i="14"/>
  <c r="AL39" i="13"/>
  <c r="AK41" i="13"/>
  <c r="AK43" i="13" s="1"/>
  <c r="AD30" i="19"/>
  <c r="AC32" i="19"/>
  <c r="AC34" i="19" s="1"/>
  <c r="AL39" i="14"/>
  <c r="AK41" i="14"/>
  <c r="AK43" i="14" s="1"/>
  <c r="L31" i="13"/>
  <c r="K33" i="13"/>
  <c r="K35" i="13" s="1"/>
  <c r="AL39" i="21"/>
  <c r="AK41" i="21"/>
  <c r="AK43" i="21" s="1"/>
  <c r="AD48" i="25"/>
  <c r="AC50" i="25"/>
  <c r="AA35" i="18"/>
  <c r="Y20" i="33"/>
  <c r="AL39" i="20"/>
  <c r="AK41" i="20"/>
  <c r="AK43" i="20" s="1"/>
  <c r="L31" i="16"/>
  <c r="K33" i="16"/>
  <c r="K35" i="16" s="1"/>
  <c r="AC48" i="27"/>
  <c r="AB50" i="27"/>
  <c r="AB52" i="27" s="1"/>
  <c r="AL39" i="18"/>
  <c r="AK41" i="18"/>
  <c r="AJ60" i="25"/>
  <c r="AH27" i="36"/>
  <c r="AJ43" i="18"/>
  <c r="AH20" i="36"/>
  <c r="AC33" i="23"/>
  <c r="AC35" i="23" s="1"/>
  <c r="AD31" i="23"/>
  <c r="AJ56" i="28"/>
  <c r="AI58" i="28"/>
  <c r="AI60" i="28" s="1"/>
  <c r="AI48" i="28"/>
  <c r="AH50" i="28"/>
  <c r="AH52" i="28" s="1"/>
  <c r="AK58" i="24"/>
  <c r="AK60" i="24" s="1"/>
  <c r="AL56" i="24"/>
  <c r="AK41" i="23"/>
  <c r="AK43" i="23" s="1"/>
  <c r="AL39" i="23"/>
  <c r="AJ17" i="2"/>
  <c r="AI19" i="2"/>
  <c r="AI21" i="2" s="1"/>
  <c r="AH13" i="36"/>
  <c r="AJ15" i="11"/>
  <c r="AL38" i="11"/>
  <c r="AK40" i="11"/>
  <c r="AK42" i="11" s="1"/>
  <c r="AL11" i="11"/>
  <c r="AK13" i="11"/>
  <c r="L31" i="6"/>
  <c r="K33" i="6"/>
  <c r="K35" i="6" s="1"/>
  <c r="M31" i="4"/>
  <c r="L33" i="4"/>
  <c r="L31" i="10"/>
  <c r="K33" i="10"/>
  <c r="K35" i="10" s="1"/>
  <c r="J19" i="4"/>
  <c r="L48" i="2"/>
  <c r="K50" i="2"/>
  <c r="K52" i="2" s="1"/>
  <c r="L30" i="11"/>
  <c r="K32" i="11"/>
  <c r="J35" i="9"/>
  <c r="J19" i="9"/>
  <c r="J34" i="11"/>
  <c r="H13" i="33"/>
  <c r="L31" i="9"/>
  <c r="K33" i="9"/>
  <c r="K35" i="4"/>
  <c r="I6" i="33"/>
  <c r="L30" i="7"/>
  <c r="K32" i="7"/>
  <c r="K34" i="7" s="1"/>
  <c r="L29" i="5"/>
  <c r="K31" i="5"/>
  <c r="K33" i="5" s="1"/>
  <c r="L31" i="3"/>
  <c r="K33" i="3"/>
  <c r="K35" i="3" s="1"/>
  <c r="G17" i="33"/>
  <c r="G18" i="33"/>
  <c r="H32" i="33"/>
  <c r="H31" i="33"/>
  <c r="G29" i="33"/>
  <c r="H33" i="33"/>
  <c r="G30" i="33"/>
  <c r="G19" i="33"/>
  <c r="H15" i="33"/>
  <c r="G12" i="33"/>
  <c r="G7" i="33"/>
  <c r="H9" i="36"/>
  <c r="Y28" i="33"/>
  <c r="Y32" i="36"/>
  <c r="H10" i="33"/>
  <c r="H11" i="33"/>
  <c r="Y29" i="36"/>
  <c r="G14" i="33"/>
  <c r="G4" i="33"/>
  <c r="H8" i="36"/>
  <c r="Y28" i="36"/>
  <c r="G5" i="33"/>
  <c r="H10" i="36"/>
  <c r="H12" i="36"/>
  <c r="H9" i="33"/>
  <c r="H8" i="33"/>
  <c r="H7" i="36"/>
  <c r="X11" i="36"/>
  <c r="Y30" i="36"/>
  <c r="Y33" i="36"/>
  <c r="Y31" i="36"/>
  <c r="H5" i="36"/>
  <c r="H4" i="36"/>
  <c r="H26" i="36"/>
  <c r="G26" i="33"/>
  <c r="G25" i="33"/>
  <c r="H25" i="36"/>
  <c r="H24" i="36"/>
  <c r="G24" i="33"/>
  <c r="G23" i="33"/>
  <c r="H23" i="36"/>
  <c r="H22" i="36"/>
  <c r="G22" i="33"/>
  <c r="H21" i="36"/>
  <c r="G21" i="33"/>
  <c r="I19" i="36"/>
  <c r="I18" i="36"/>
  <c r="G16" i="33"/>
  <c r="I16" i="36"/>
  <c r="I17" i="36"/>
  <c r="J15" i="36"/>
  <c r="J14" i="36"/>
  <c r="H23" i="33"/>
  <c r="AK48" i="32" l="1"/>
  <c r="AJ50" i="32"/>
  <c r="AI52" i="32"/>
  <c r="AG34" i="33"/>
  <c r="AJ17" i="31"/>
  <c r="AI19" i="31"/>
  <c r="AI21" i="31" s="1"/>
  <c r="AJ17" i="30"/>
  <c r="AI19" i="30"/>
  <c r="AI21" i="30" s="1"/>
  <c r="AD48" i="30"/>
  <c r="AC50" i="30"/>
  <c r="AC52" i="30" s="1"/>
  <c r="AC50" i="31"/>
  <c r="AC52" i="31" s="1"/>
  <c r="AD48" i="31"/>
  <c r="I9" i="33"/>
  <c r="AL14" i="13"/>
  <c r="AL16" i="13" s="1"/>
  <c r="AM12" i="13"/>
  <c r="AM12" i="14"/>
  <c r="AL14" i="14"/>
  <c r="AL16" i="14" s="1"/>
  <c r="AM29" i="24"/>
  <c r="AL31" i="24"/>
  <c r="AL33" i="24" s="1"/>
  <c r="AM12" i="20"/>
  <c r="AL14" i="20"/>
  <c r="AL16" i="20" s="1"/>
  <c r="AM29" i="25"/>
  <c r="AL31" i="25"/>
  <c r="AL33" i="25" s="1"/>
  <c r="AM12" i="21"/>
  <c r="AL14" i="21"/>
  <c r="AL16" i="21" s="1"/>
  <c r="AJ19" i="25"/>
  <c r="AJ21" i="25" s="1"/>
  <c r="AK17" i="25"/>
  <c r="AK29" i="27"/>
  <c r="AJ31" i="27"/>
  <c r="AJ33" i="27" s="1"/>
  <c r="AK17" i="24"/>
  <c r="AJ19" i="24"/>
  <c r="AJ21" i="24" s="1"/>
  <c r="AK29" i="26"/>
  <c r="AJ31" i="26"/>
  <c r="AJ33" i="26" s="1"/>
  <c r="AM11" i="19"/>
  <c r="AL13" i="19"/>
  <c r="AL15" i="19" s="1"/>
  <c r="AM12" i="23"/>
  <c r="AL14" i="23"/>
  <c r="AL16" i="23" s="1"/>
  <c r="AL14" i="16"/>
  <c r="AL16" i="16" s="1"/>
  <c r="AM12" i="16"/>
  <c r="AJ17" i="27"/>
  <c r="AI19" i="27"/>
  <c r="AI21" i="27" s="1"/>
  <c r="AJ17" i="28"/>
  <c r="AI19" i="28"/>
  <c r="AI21" i="28" s="1"/>
  <c r="AK29" i="28"/>
  <c r="AJ31" i="28"/>
  <c r="AJ33" i="28" s="1"/>
  <c r="AJ17" i="26"/>
  <c r="AI19" i="26"/>
  <c r="AI21" i="26" s="1"/>
  <c r="AM12" i="17"/>
  <c r="AL14" i="17"/>
  <c r="AL16" i="17" s="1"/>
  <c r="AM12" i="18"/>
  <c r="AL14" i="18"/>
  <c r="AL16" i="18" s="1"/>
  <c r="AD50" i="24"/>
  <c r="AD52" i="24" s="1"/>
  <c r="AE48" i="24"/>
  <c r="AJ58" i="27"/>
  <c r="AJ60" i="27" s="1"/>
  <c r="AK56" i="27"/>
  <c r="AI50" i="28"/>
  <c r="AI52" i="28" s="1"/>
  <c r="AJ48" i="28"/>
  <c r="AD48" i="27"/>
  <c r="AC50" i="27"/>
  <c r="AC52" i="27" s="1"/>
  <c r="AM39" i="20"/>
  <c r="AL41" i="20"/>
  <c r="AL43" i="20" s="1"/>
  <c r="AE48" i="25"/>
  <c r="AD50" i="25"/>
  <c r="M31" i="13"/>
  <c r="L33" i="13"/>
  <c r="L35" i="13" s="1"/>
  <c r="AE30" i="19"/>
  <c r="AD32" i="19"/>
  <c r="AD34" i="19" s="1"/>
  <c r="AD48" i="26"/>
  <c r="AC50" i="26"/>
  <c r="AC52" i="26" s="1"/>
  <c r="AM38" i="19"/>
  <c r="AL40" i="19"/>
  <c r="AL42" i="19" s="1"/>
  <c r="L33" i="17"/>
  <c r="L35" i="17" s="1"/>
  <c r="M31" i="17"/>
  <c r="AM39" i="23"/>
  <c r="AL41" i="23"/>
  <c r="AL43" i="23" s="1"/>
  <c r="AC52" i="25"/>
  <c r="AA27" i="33"/>
  <c r="AL58" i="24"/>
  <c r="AL60" i="24" s="1"/>
  <c r="AM56" i="24"/>
  <c r="AK43" i="18"/>
  <c r="AI20" i="36"/>
  <c r="AK60" i="25"/>
  <c r="AI27" i="36"/>
  <c r="AC33" i="18"/>
  <c r="AD31" i="18"/>
  <c r="M31" i="14"/>
  <c r="L33" i="14"/>
  <c r="L35" i="14" s="1"/>
  <c r="AM39" i="17"/>
  <c r="AL41" i="17"/>
  <c r="AL43" i="17" s="1"/>
  <c r="AE31" i="23"/>
  <c r="AD33" i="23"/>
  <c r="AD35" i="23" s="1"/>
  <c r="AK56" i="28"/>
  <c r="AJ58" i="28"/>
  <c r="AJ60" i="28" s="1"/>
  <c r="AL41" i="18"/>
  <c r="AM39" i="18"/>
  <c r="M31" i="16"/>
  <c r="L33" i="16"/>
  <c r="L35" i="16" s="1"/>
  <c r="AM39" i="21"/>
  <c r="AL41" i="21"/>
  <c r="AL43" i="21" s="1"/>
  <c r="AL41" i="14"/>
  <c r="AL43" i="14" s="1"/>
  <c r="AM39" i="14"/>
  <c r="AM39" i="13"/>
  <c r="AL41" i="13"/>
  <c r="AL43" i="13" s="1"/>
  <c r="AM56" i="25"/>
  <c r="AL58" i="25"/>
  <c r="AM39" i="16"/>
  <c r="AL41" i="16"/>
  <c r="AL43" i="16" s="1"/>
  <c r="AB35" i="18"/>
  <c r="Z20" i="33"/>
  <c r="AE31" i="21"/>
  <c r="AD33" i="21"/>
  <c r="AD35" i="21" s="1"/>
  <c r="AM56" i="26"/>
  <c r="AL58" i="26"/>
  <c r="AL60" i="26" s="1"/>
  <c r="AE31" i="20"/>
  <c r="AD33" i="20"/>
  <c r="AD35" i="20" s="1"/>
  <c r="L35" i="4"/>
  <c r="J6" i="33"/>
  <c r="K35" i="9"/>
  <c r="K19" i="9"/>
  <c r="K34" i="11"/>
  <c r="I13" i="33"/>
  <c r="M29" i="5"/>
  <c r="L31" i="5"/>
  <c r="L33" i="5" s="1"/>
  <c r="M31" i="9"/>
  <c r="L33" i="9"/>
  <c r="L35" i="9" s="1"/>
  <c r="M30" i="11"/>
  <c r="L32" i="11"/>
  <c r="M31" i="10"/>
  <c r="L33" i="10"/>
  <c r="L35" i="10" s="1"/>
  <c r="N31" i="4"/>
  <c r="M33" i="4"/>
  <c r="AK15" i="11"/>
  <c r="AI13" i="36"/>
  <c r="M31" i="3"/>
  <c r="L33" i="3"/>
  <c r="L35" i="3" s="1"/>
  <c r="M30" i="7"/>
  <c r="L32" i="7"/>
  <c r="L34" i="7" s="1"/>
  <c r="K19" i="4"/>
  <c r="M48" i="2"/>
  <c r="L50" i="2"/>
  <c r="L52" i="2" s="1"/>
  <c r="M31" i="6"/>
  <c r="L33" i="6"/>
  <c r="L35" i="6" s="1"/>
  <c r="AM11" i="11"/>
  <c r="AL13" i="11"/>
  <c r="AM38" i="11"/>
  <c r="AL40" i="11"/>
  <c r="AL42" i="11" s="1"/>
  <c r="AK17" i="2"/>
  <c r="AJ19" i="2"/>
  <c r="AJ21" i="2" s="1"/>
  <c r="H17" i="33"/>
  <c r="H30" i="33"/>
  <c r="I33" i="33"/>
  <c r="H29" i="33"/>
  <c r="I31" i="33"/>
  <c r="I32" i="33"/>
  <c r="I15" i="33"/>
  <c r="H19" i="33"/>
  <c r="H18" i="33"/>
  <c r="I9" i="36"/>
  <c r="I5" i="36"/>
  <c r="Z32" i="36"/>
  <c r="Z31" i="36"/>
  <c r="I11" i="33"/>
  <c r="H14" i="33"/>
  <c r="I7" i="36"/>
  <c r="I12" i="36"/>
  <c r="Z28" i="36"/>
  <c r="Z29" i="36"/>
  <c r="Z33" i="36"/>
  <c r="H12" i="33"/>
  <c r="I8" i="33"/>
  <c r="H7" i="33"/>
  <c r="H5" i="33"/>
  <c r="Y11" i="36"/>
  <c r="Z28" i="33"/>
  <c r="Z30" i="36"/>
  <c r="I8" i="36"/>
  <c r="I10" i="33"/>
  <c r="I4" i="36"/>
  <c r="H4" i="33"/>
  <c r="I10" i="36"/>
  <c r="H26" i="33"/>
  <c r="I26" i="36"/>
  <c r="H25" i="33"/>
  <c r="I25" i="36"/>
  <c r="I24" i="36"/>
  <c r="H24" i="33"/>
  <c r="I23" i="36"/>
  <c r="H22" i="33"/>
  <c r="I22" i="36"/>
  <c r="H21" i="33"/>
  <c r="I21" i="36"/>
  <c r="J19" i="36"/>
  <c r="J18" i="36"/>
  <c r="J16" i="36"/>
  <c r="H16" i="33"/>
  <c r="J17" i="36"/>
  <c r="K14" i="36"/>
  <c r="K15" i="36"/>
  <c r="I23" i="33"/>
  <c r="AJ52" i="32" l="1"/>
  <c r="AH34" i="33"/>
  <c r="AL48" i="32"/>
  <c r="AK50" i="32"/>
  <c r="AE48" i="31"/>
  <c r="AD50" i="31"/>
  <c r="AD52" i="31" s="1"/>
  <c r="AK17" i="30"/>
  <c r="AJ19" i="30"/>
  <c r="AJ21" i="30" s="1"/>
  <c r="AE48" i="30"/>
  <c r="AD50" i="30"/>
  <c r="AD52" i="30" s="1"/>
  <c r="AJ19" i="31"/>
  <c r="AJ21" i="31" s="1"/>
  <c r="AK17" i="31"/>
  <c r="AM14" i="13"/>
  <c r="AM16" i="13" s="1"/>
  <c r="AN12" i="13"/>
  <c r="AN12" i="18"/>
  <c r="AM14" i="18"/>
  <c r="AM16" i="18" s="1"/>
  <c r="AK17" i="26"/>
  <c r="AJ19" i="26"/>
  <c r="AJ21" i="26" s="1"/>
  <c r="AK17" i="28"/>
  <c r="AJ19" i="28"/>
  <c r="AJ21" i="28" s="1"/>
  <c r="AN11" i="19"/>
  <c r="AM13" i="19"/>
  <c r="AM15" i="19" s="1"/>
  <c r="AL29" i="27"/>
  <c r="AK31" i="27"/>
  <c r="AK33" i="27" s="1"/>
  <c r="AM14" i="21"/>
  <c r="AM16" i="21" s="1"/>
  <c r="AN12" i="21"/>
  <c r="AM14" i="20"/>
  <c r="AM16" i="20" s="1"/>
  <c r="AN12" i="20"/>
  <c r="AM14" i="16"/>
  <c r="AM16" i="16" s="1"/>
  <c r="AN12" i="16"/>
  <c r="AL17" i="25"/>
  <c r="AK19" i="25"/>
  <c r="AK21" i="25" s="1"/>
  <c r="AM14" i="17"/>
  <c r="AM16" i="17" s="1"/>
  <c r="AN12" i="17"/>
  <c r="AL29" i="28"/>
  <c r="AK31" i="28"/>
  <c r="AK33" i="28" s="1"/>
  <c r="AK17" i="27"/>
  <c r="AJ19" i="27"/>
  <c r="AJ21" i="27" s="1"/>
  <c r="AN12" i="23"/>
  <c r="AM14" i="23"/>
  <c r="AM16" i="23" s="1"/>
  <c r="AL29" i="26"/>
  <c r="AK31" i="26"/>
  <c r="AK33" i="26" s="1"/>
  <c r="AL17" i="24"/>
  <c r="AK19" i="24"/>
  <c r="AK21" i="24" s="1"/>
  <c r="AN29" i="25"/>
  <c r="AM31" i="25"/>
  <c r="AM33" i="25" s="1"/>
  <c r="AM31" i="24"/>
  <c r="AM33" i="24" s="1"/>
  <c r="AN29" i="24"/>
  <c r="AN12" i="14"/>
  <c r="AM14" i="14"/>
  <c r="AM16" i="14" s="1"/>
  <c r="AN39" i="18"/>
  <c r="AM41" i="18"/>
  <c r="AN56" i="24"/>
  <c r="AM58" i="24"/>
  <c r="AM60" i="24" s="1"/>
  <c r="AD52" i="25"/>
  <c r="AB27" i="33"/>
  <c r="AK58" i="27"/>
  <c r="AK60" i="27" s="1"/>
  <c r="AL56" i="27"/>
  <c r="AF31" i="20"/>
  <c r="AE33" i="20"/>
  <c r="AE35" i="20" s="1"/>
  <c r="AF31" i="21"/>
  <c r="AE33" i="21"/>
  <c r="AE35" i="21" s="1"/>
  <c r="AN39" i="16"/>
  <c r="AM41" i="16"/>
  <c r="AM43" i="16" s="1"/>
  <c r="AN39" i="13"/>
  <c r="AM41" i="13"/>
  <c r="AM43" i="13" s="1"/>
  <c r="AN39" i="21"/>
  <c r="AM41" i="21"/>
  <c r="AM43" i="21" s="1"/>
  <c r="AL43" i="18"/>
  <c r="AJ20" i="36"/>
  <c r="AF31" i="23"/>
  <c r="AE33" i="23"/>
  <c r="AE35" i="23" s="1"/>
  <c r="M33" i="14"/>
  <c r="M35" i="14" s="1"/>
  <c r="N31" i="14"/>
  <c r="AN39" i="23"/>
  <c r="AM41" i="23"/>
  <c r="AM43" i="23" s="1"/>
  <c r="AN38" i="19"/>
  <c r="AM40" i="19"/>
  <c r="AM42" i="19" s="1"/>
  <c r="AF30" i="19"/>
  <c r="AE32" i="19"/>
  <c r="AE34" i="19" s="1"/>
  <c r="AF48" i="25"/>
  <c r="AE50" i="25"/>
  <c r="AD50" i="27"/>
  <c r="AD52" i="27" s="1"/>
  <c r="AE48" i="27"/>
  <c r="AL60" i="25"/>
  <c r="AJ27" i="36"/>
  <c r="AM41" i="14"/>
  <c r="AM43" i="14" s="1"/>
  <c r="AN39" i="14"/>
  <c r="AD33" i="18"/>
  <c r="AE31" i="18"/>
  <c r="N31" i="17"/>
  <c r="M33" i="17"/>
  <c r="M35" i="17" s="1"/>
  <c r="AJ50" i="28"/>
  <c r="AJ52" i="28" s="1"/>
  <c r="AK48" i="28"/>
  <c r="AF48" i="24"/>
  <c r="AE50" i="24"/>
  <c r="AE52" i="24" s="1"/>
  <c r="AM58" i="26"/>
  <c r="AM60" i="26" s="1"/>
  <c r="AN56" i="26"/>
  <c r="AM58" i="25"/>
  <c r="AN56" i="25"/>
  <c r="N31" i="16"/>
  <c r="M33" i="16"/>
  <c r="M35" i="16" s="1"/>
  <c r="AK58" i="28"/>
  <c r="AK60" i="28" s="1"/>
  <c r="AL56" i="28"/>
  <c r="AM41" i="17"/>
  <c r="AM43" i="17" s="1"/>
  <c r="AN39" i="17"/>
  <c r="AC35" i="18"/>
  <c r="AA20" i="33"/>
  <c r="AE48" i="26"/>
  <c r="AD50" i="26"/>
  <c r="AD52" i="26" s="1"/>
  <c r="N31" i="13"/>
  <c r="M33" i="13"/>
  <c r="M35" i="13" s="1"/>
  <c r="AN39" i="20"/>
  <c r="AM41" i="20"/>
  <c r="AM43" i="20" s="1"/>
  <c r="M35" i="4"/>
  <c r="K6" i="33"/>
  <c r="L34" i="11"/>
  <c r="J13" i="33"/>
  <c r="AN38" i="11"/>
  <c r="AM40" i="11"/>
  <c r="AM42" i="11" s="1"/>
  <c r="N48" i="2"/>
  <c r="M50" i="2"/>
  <c r="M52" i="2" s="1"/>
  <c r="N30" i="7"/>
  <c r="M32" i="7"/>
  <c r="M34" i="7" s="1"/>
  <c r="O31" i="4"/>
  <c r="N33" i="4"/>
  <c r="N30" i="11"/>
  <c r="M32" i="11"/>
  <c r="N31" i="9"/>
  <c r="M33" i="9"/>
  <c r="M35" i="9" s="1"/>
  <c r="N29" i="5"/>
  <c r="M31" i="5"/>
  <c r="M33" i="5" s="1"/>
  <c r="J9" i="33"/>
  <c r="AL15" i="11"/>
  <c r="AJ13" i="36"/>
  <c r="AL17" i="2"/>
  <c r="AK19" i="2"/>
  <c r="AK21" i="2" s="1"/>
  <c r="AN11" i="11"/>
  <c r="AM13" i="11"/>
  <c r="N31" i="6"/>
  <c r="M33" i="6"/>
  <c r="M35" i="6" s="1"/>
  <c r="N31" i="3"/>
  <c r="M33" i="3"/>
  <c r="M35" i="3" s="1"/>
  <c r="M33" i="10"/>
  <c r="M35" i="10" s="1"/>
  <c r="N31" i="10"/>
  <c r="I17" i="33"/>
  <c r="J15" i="33"/>
  <c r="J31" i="33"/>
  <c r="I29" i="33"/>
  <c r="I30" i="33"/>
  <c r="J32" i="33"/>
  <c r="J33" i="33"/>
  <c r="I18" i="33"/>
  <c r="I19" i="33"/>
  <c r="I7" i="33"/>
  <c r="J9" i="36"/>
  <c r="J8" i="36"/>
  <c r="AA28" i="36"/>
  <c r="AA30" i="36"/>
  <c r="I4" i="33"/>
  <c r="J11" i="33"/>
  <c r="I5" i="33"/>
  <c r="J5" i="36"/>
  <c r="AA31" i="36"/>
  <c r="AA28" i="33"/>
  <c r="J8" i="33"/>
  <c r="J10" i="36"/>
  <c r="I12" i="33"/>
  <c r="J10" i="33"/>
  <c r="Z11" i="36"/>
  <c r="AA33" i="36"/>
  <c r="AA29" i="36"/>
  <c r="AA32" i="36"/>
  <c r="J12" i="36"/>
  <c r="J7" i="36"/>
  <c r="J4" i="36"/>
  <c r="I14" i="33"/>
  <c r="I26" i="33"/>
  <c r="J26" i="36"/>
  <c r="J25" i="36"/>
  <c r="I25" i="33"/>
  <c r="J24" i="36"/>
  <c r="I24" i="33"/>
  <c r="J23" i="36"/>
  <c r="I22" i="33"/>
  <c r="J22" i="36"/>
  <c r="J21" i="36"/>
  <c r="I21" i="33"/>
  <c r="K19" i="36"/>
  <c r="K18" i="36"/>
  <c r="I16" i="33"/>
  <c r="K16" i="36"/>
  <c r="J17" i="33"/>
  <c r="K17" i="36"/>
  <c r="J23" i="33"/>
  <c r="AL50" i="32" l="1"/>
  <c r="AM48" i="32"/>
  <c r="AK52" i="32"/>
  <c r="AI34" i="33"/>
  <c r="AL17" i="31"/>
  <c r="AK19" i="31"/>
  <c r="AK21" i="31" s="1"/>
  <c r="AL17" i="30"/>
  <c r="AK19" i="30"/>
  <c r="AK21" i="30" s="1"/>
  <c r="AF48" i="30"/>
  <c r="AE50" i="30"/>
  <c r="AE52" i="30" s="1"/>
  <c r="AE50" i="31"/>
  <c r="AE52" i="31" s="1"/>
  <c r="AF48" i="31"/>
  <c r="AO12" i="17"/>
  <c r="AN14" i="17"/>
  <c r="AN16" i="17" s="1"/>
  <c r="AO12" i="21"/>
  <c r="AN14" i="21"/>
  <c r="AN16" i="21" s="1"/>
  <c r="AN14" i="13"/>
  <c r="AN16" i="13" s="1"/>
  <c r="AO12" i="13"/>
  <c r="AN14" i="14"/>
  <c r="AN16" i="14" s="1"/>
  <c r="AO12" i="14"/>
  <c r="AO29" i="25"/>
  <c r="AN31" i="25"/>
  <c r="AN33" i="25" s="1"/>
  <c r="AM29" i="26"/>
  <c r="AL31" i="26"/>
  <c r="AL33" i="26" s="1"/>
  <c r="AL17" i="27"/>
  <c r="AK19" i="27"/>
  <c r="AK21" i="27" s="1"/>
  <c r="AM17" i="25"/>
  <c r="AL19" i="25"/>
  <c r="AL21" i="25" s="1"/>
  <c r="AL17" i="28"/>
  <c r="AK19" i="28"/>
  <c r="AK21" i="28" s="1"/>
  <c r="AO29" i="24"/>
  <c r="AN31" i="24"/>
  <c r="AN33" i="24" s="1"/>
  <c r="AN14" i="16"/>
  <c r="AN16" i="16" s="1"/>
  <c r="AO12" i="16"/>
  <c r="AO12" i="20"/>
  <c r="AN14" i="20"/>
  <c r="AN16" i="20" s="1"/>
  <c r="AM17" i="24"/>
  <c r="AL19" i="24"/>
  <c r="AL21" i="24" s="1"/>
  <c r="AO12" i="23"/>
  <c r="AN14" i="23"/>
  <c r="AN16" i="23" s="1"/>
  <c r="AM29" i="28"/>
  <c r="AL31" i="28"/>
  <c r="AL33" i="28" s="1"/>
  <c r="AL31" i="27"/>
  <c r="AL33" i="27" s="1"/>
  <c r="AM29" i="27"/>
  <c r="AO11" i="19"/>
  <c r="AN13" i="19"/>
  <c r="AN15" i="19" s="1"/>
  <c r="AL17" i="26"/>
  <c r="AK19" i="26"/>
  <c r="AK21" i="26" s="1"/>
  <c r="AO12" i="18"/>
  <c r="AN14" i="18"/>
  <c r="AN16" i="18" s="1"/>
  <c r="AN41" i="17"/>
  <c r="AN43" i="17" s="1"/>
  <c r="AO39" i="17"/>
  <c r="AO56" i="26"/>
  <c r="AN58" i="26"/>
  <c r="AN60" i="26" s="1"/>
  <c r="AL48" i="28"/>
  <c r="AK50" i="28"/>
  <c r="AK52" i="28" s="1"/>
  <c r="AF31" i="18"/>
  <c r="AE33" i="18"/>
  <c r="AE52" i="25"/>
  <c r="AC27" i="33"/>
  <c r="N33" i="14"/>
  <c r="N35" i="14" s="1"/>
  <c r="O31" i="14"/>
  <c r="AM56" i="27"/>
  <c r="AL58" i="27"/>
  <c r="AL60" i="27" s="1"/>
  <c r="AN41" i="20"/>
  <c r="AN43" i="20" s="1"/>
  <c r="AO39" i="20"/>
  <c r="AE50" i="26"/>
  <c r="AE52" i="26" s="1"/>
  <c r="AF48" i="26"/>
  <c r="O31" i="16"/>
  <c r="N33" i="16"/>
  <c r="N35" i="16" s="1"/>
  <c r="AD35" i="18"/>
  <c r="AB20" i="33"/>
  <c r="AG48" i="25"/>
  <c r="AF50" i="25"/>
  <c r="AO38" i="19"/>
  <c r="AN40" i="19"/>
  <c r="AN42" i="19" s="1"/>
  <c r="AO39" i="13"/>
  <c r="AN41" i="13"/>
  <c r="AN43" i="13" s="1"/>
  <c r="AG31" i="21"/>
  <c r="AF33" i="21"/>
  <c r="AF35" i="21" s="1"/>
  <c r="AO56" i="24"/>
  <c r="AN58" i="24"/>
  <c r="AN60" i="24" s="1"/>
  <c r="AL58" i="28"/>
  <c r="AL60" i="28" s="1"/>
  <c r="AM56" i="28"/>
  <c r="AO56" i="25"/>
  <c r="AN58" i="25"/>
  <c r="AN41" i="14"/>
  <c r="AN43" i="14" s="1"/>
  <c r="AO39" i="14"/>
  <c r="AF48" i="27"/>
  <c r="AE50" i="27"/>
  <c r="AE52" i="27" s="1"/>
  <c r="AM43" i="18"/>
  <c r="AK20" i="36"/>
  <c r="O31" i="13"/>
  <c r="N33" i="13"/>
  <c r="N35" i="13" s="1"/>
  <c r="AM60" i="25"/>
  <c r="AK27" i="36"/>
  <c r="AF50" i="24"/>
  <c r="AF52" i="24" s="1"/>
  <c r="AG48" i="24"/>
  <c r="O31" i="17"/>
  <c r="N33" i="17"/>
  <c r="N35" i="17" s="1"/>
  <c r="AG30" i="19"/>
  <c r="AF32" i="19"/>
  <c r="AF34" i="19" s="1"/>
  <c r="AO39" i="23"/>
  <c r="AN41" i="23"/>
  <c r="AN43" i="23" s="1"/>
  <c r="AF33" i="23"/>
  <c r="AF35" i="23" s="1"/>
  <c r="AG31" i="23"/>
  <c r="AO39" i="21"/>
  <c r="AN41" i="21"/>
  <c r="AN43" i="21" s="1"/>
  <c r="AO39" i="16"/>
  <c r="AN41" i="16"/>
  <c r="AN43" i="16" s="1"/>
  <c r="AF33" i="20"/>
  <c r="AF35" i="20" s="1"/>
  <c r="AG31" i="20"/>
  <c r="AN41" i="18"/>
  <c r="AO39" i="18"/>
  <c r="O29" i="5"/>
  <c r="N31" i="5"/>
  <c r="N33" i="5" s="1"/>
  <c r="P31" i="4"/>
  <c r="O33" i="4"/>
  <c r="O48" i="2"/>
  <c r="N50" i="2"/>
  <c r="N52" i="2" s="1"/>
  <c r="O31" i="3"/>
  <c r="N33" i="3"/>
  <c r="N35" i="3" s="1"/>
  <c r="O31" i="6"/>
  <c r="N33" i="6"/>
  <c r="N35" i="6" s="1"/>
  <c r="AM17" i="2"/>
  <c r="AL19" i="2"/>
  <c r="AL21" i="2" s="1"/>
  <c r="AO11" i="11"/>
  <c r="AN13" i="11"/>
  <c r="M34" i="11"/>
  <c r="K13" i="33"/>
  <c r="N35" i="4"/>
  <c r="A47" i="33"/>
  <c r="L6" i="33"/>
  <c r="N33" i="10"/>
  <c r="N35" i="10" s="1"/>
  <c r="O31" i="10"/>
  <c r="O30" i="11"/>
  <c r="N32" i="11"/>
  <c r="O30" i="7"/>
  <c r="N32" i="7"/>
  <c r="N34" i="7" s="1"/>
  <c r="K9" i="33"/>
  <c r="AK13" i="36"/>
  <c r="AM15" i="11"/>
  <c r="N33" i="9"/>
  <c r="N35" i="9" s="1"/>
  <c r="O31" i="9"/>
  <c r="AO38" i="11"/>
  <c r="AN40" i="11"/>
  <c r="AN42" i="11" s="1"/>
  <c r="K33" i="33"/>
  <c r="J29" i="33"/>
  <c r="K32" i="33"/>
  <c r="J30" i="33"/>
  <c r="K31" i="33"/>
  <c r="A60" i="36"/>
  <c r="L19" i="36"/>
  <c r="L16" i="36"/>
  <c r="A57" i="36"/>
  <c r="A58" i="36"/>
  <c r="L17" i="36"/>
  <c r="A55" i="36"/>
  <c r="L14" i="36"/>
  <c r="A56" i="36"/>
  <c r="L15" i="36"/>
  <c r="A59" i="36"/>
  <c r="L18" i="36"/>
  <c r="K15" i="33"/>
  <c r="J18" i="33"/>
  <c r="J19" i="33"/>
  <c r="K4" i="36"/>
  <c r="K7" i="36"/>
  <c r="K12" i="36"/>
  <c r="K9" i="36"/>
  <c r="K10" i="36"/>
  <c r="K8" i="33"/>
  <c r="J5" i="33"/>
  <c r="K11" i="33"/>
  <c r="AB31" i="36"/>
  <c r="AB32" i="36"/>
  <c r="AB29" i="36"/>
  <c r="K8" i="36"/>
  <c r="K5" i="36"/>
  <c r="J12" i="33"/>
  <c r="J7" i="33"/>
  <c r="J4" i="33"/>
  <c r="AB28" i="33"/>
  <c r="AB30" i="36"/>
  <c r="AB28" i="36"/>
  <c r="AB33" i="36"/>
  <c r="K10" i="33"/>
  <c r="AA11" i="36"/>
  <c r="J14" i="33"/>
  <c r="K26" i="36"/>
  <c r="J26" i="33"/>
  <c r="J25" i="33"/>
  <c r="K25" i="36"/>
  <c r="K24" i="36"/>
  <c r="J24" i="33"/>
  <c r="K23" i="36"/>
  <c r="K22" i="36"/>
  <c r="J22" i="33"/>
  <c r="J21" i="33"/>
  <c r="K21" i="36"/>
  <c r="J16" i="33"/>
  <c r="M14" i="36"/>
  <c r="M15" i="36"/>
  <c r="K23" i="33"/>
  <c r="AN48" i="32" l="1"/>
  <c r="AM50" i="32"/>
  <c r="AL52" i="32"/>
  <c r="AJ34" i="33"/>
  <c r="AG48" i="31"/>
  <c r="AF50" i="31"/>
  <c r="AF52" i="31" s="1"/>
  <c r="AM17" i="30"/>
  <c r="AL19" i="30"/>
  <c r="AL21" i="30" s="1"/>
  <c r="AG48" i="30"/>
  <c r="AF50" i="30"/>
  <c r="AF52" i="30" s="1"/>
  <c r="AL19" i="31"/>
  <c r="AL21" i="31" s="1"/>
  <c r="AM17" i="31"/>
  <c r="AO14" i="16"/>
  <c r="AO16" i="16" s="1"/>
  <c r="AP12" i="16"/>
  <c r="AO14" i="13"/>
  <c r="AO16" i="13" s="1"/>
  <c r="AP12" i="13"/>
  <c r="AM17" i="26"/>
  <c r="AL19" i="26"/>
  <c r="AL21" i="26" s="1"/>
  <c r="AP11" i="19"/>
  <c r="AO13" i="19"/>
  <c r="AO15" i="19" s="1"/>
  <c r="AN29" i="28"/>
  <c r="AM31" i="28"/>
  <c r="AM33" i="28" s="1"/>
  <c r="AN17" i="24"/>
  <c r="AM19" i="24"/>
  <c r="AM21" i="24" s="1"/>
  <c r="AN17" i="25"/>
  <c r="AM19" i="25"/>
  <c r="AM21" i="25" s="1"/>
  <c r="AM17" i="27"/>
  <c r="AL19" i="27"/>
  <c r="AL21" i="27" s="1"/>
  <c r="AP29" i="25"/>
  <c r="AO31" i="25"/>
  <c r="AO33" i="25" s="1"/>
  <c r="AP12" i="21"/>
  <c r="AO14" i="21"/>
  <c r="AO16" i="21" s="1"/>
  <c r="AN29" i="27"/>
  <c r="AM31" i="27"/>
  <c r="AM33" i="27" s="1"/>
  <c r="AP12" i="14"/>
  <c r="AO14" i="14"/>
  <c r="AO16" i="14" s="1"/>
  <c r="AP12" i="18"/>
  <c r="AO14" i="18"/>
  <c r="AO16" i="18" s="1"/>
  <c r="AP12" i="23"/>
  <c r="AO14" i="23"/>
  <c r="AO16" i="23" s="1"/>
  <c r="AP12" i="20"/>
  <c r="AO14" i="20"/>
  <c r="AO16" i="20" s="1"/>
  <c r="AP29" i="24"/>
  <c r="AO31" i="24"/>
  <c r="AO33" i="24" s="1"/>
  <c r="AM17" i="28"/>
  <c r="AL19" i="28"/>
  <c r="AL21" i="28" s="1"/>
  <c r="AN29" i="26"/>
  <c r="AM31" i="26"/>
  <c r="AM33" i="26" s="1"/>
  <c r="AP12" i="17"/>
  <c r="AO14" i="17"/>
  <c r="AO16" i="17" s="1"/>
  <c r="AO41" i="18"/>
  <c r="AP39" i="18"/>
  <c r="AH31" i="23"/>
  <c r="AG33" i="23"/>
  <c r="AG35" i="23" s="1"/>
  <c r="AG50" i="24"/>
  <c r="AG52" i="24" s="1"/>
  <c r="AH48" i="24"/>
  <c r="AN60" i="25"/>
  <c r="AL27" i="36"/>
  <c r="AD27" i="33"/>
  <c r="AF52" i="25"/>
  <c r="AO41" i="20"/>
  <c r="AO43" i="20" s="1"/>
  <c r="AP39" i="20"/>
  <c r="O33" i="14"/>
  <c r="O35" i="14" s="1"/>
  <c r="P31" i="14"/>
  <c r="AE35" i="18"/>
  <c r="AC20" i="33"/>
  <c r="AN43" i="18"/>
  <c r="AL20" i="36"/>
  <c r="AP39" i="16"/>
  <c r="AO41" i="16"/>
  <c r="AO43" i="16" s="1"/>
  <c r="AH30" i="19"/>
  <c r="AG32" i="19"/>
  <c r="AG34" i="19" s="1"/>
  <c r="P31" i="13"/>
  <c r="O33" i="13"/>
  <c r="O35" i="13" s="1"/>
  <c r="AG48" i="27"/>
  <c r="AF50" i="27"/>
  <c r="AF52" i="27" s="1"/>
  <c r="AO58" i="25"/>
  <c r="AP56" i="25"/>
  <c r="AO58" i="24"/>
  <c r="AO60" i="24" s="1"/>
  <c r="AP56" i="24"/>
  <c r="AP39" i="13"/>
  <c r="AO41" i="13"/>
  <c r="AO43" i="13" s="1"/>
  <c r="AH48" i="25"/>
  <c r="AG50" i="25"/>
  <c r="P31" i="16"/>
  <c r="O33" i="16"/>
  <c r="O35" i="16" s="1"/>
  <c r="AF33" i="18"/>
  <c r="AG31" i="18"/>
  <c r="AP56" i="26"/>
  <c r="AO58" i="26"/>
  <c r="AO60" i="26" s="1"/>
  <c r="AH31" i="20"/>
  <c r="AG33" i="20"/>
  <c r="AG35" i="20" s="1"/>
  <c r="AO41" i="14"/>
  <c r="AO43" i="14" s="1"/>
  <c r="AP39" i="14"/>
  <c r="AM58" i="28"/>
  <c r="AM60" i="28" s="1"/>
  <c r="AN56" i="28"/>
  <c r="AF50" i="26"/>
  <c r="AF52" i="26" s="1"/>
  <c r="AG48" i="26"/>
  <c r="AP39" i="17"/>
  <c r="AO41" i="17"/>
  <c r="AO43" i="17" s="1"/>
  <c r="AO41" i="21"/>
  <c r="AO43" i="21" s="1"/>
  <c r="AP39" i="21"/>
  <c r="AO41" i="23"/>
  <c r="AO43" i="23" s="1"/>
  <c r="AP39" i="23"/>
  <c r="P31" i="17"/>
  <c r="O33" i="17"/>
  <c r="O35" i="17" s="1"/>
  <c r="AG33" i="21"/>
  <c r="AG35" i="21" s="1"/>
  <c r="AH31" i="21"/>
  <c r="AP38" i="19"/>
  <c r="AO40" i="19"/>
  <c r="AO42" i="19" s="1"/>
  <c r="AM58" i="27"/>
  <c r="AM60" i="27" s="1"/>
  <c r="AN56" i="27"/>
  <c r="AM48" i="28"/>
  <c r="AL50" i="28"/>
  <c r="AL52" i="28" s="1"/>
  <c r="AL13" i="36"/>
  <c r="AN15" i="11"/>
  <c r="O35" i="4"/>
  <c r="M6" i="33"/>
  <c r="AP11" i="11"/>
  <c r="AO13" i="11"/>
  <c r="P31" i="6"/>
  <c r="O33" i="6"/>
  <c r="O35" i="6" s="1"/>
  <c r="P30" i="7"/>
  <c r="O32" i="7"/>
  <c r="O34" i="7" s="1"/>
  <c r="O33" i="9"/>
  <c r="O35" i="9" s="1"/>
  <c r="P31" i="9"/>
  <c r="P30" i="11"/>
  <c r="O32" i="11"/>
  <c r="AP38" i="11"/>
  <c r="AO40" i="11"/>
  <c r="AO42" i="11" s="1"/>
  <c r="P31" i="10"/>
  <c r="O33" i="10"/>
  <c r="O35" i="10" s="1"/>
  <c r="Q31" i="4"/>
  <c r="P33" i="4"/>
  <c r="N34" i="11"/>
  <c r="L13" i="33"/>
  <c r="A54" i="33"/>
  <c r="AN17" i="2"/>
  <c r="AM19" i="2"/>
  <c r="AM21" i="2" s="1"/>
  <c r="P31" i="3"/>
  <c r="O33" i="3"/>
  <c r="O35" i="3" s="1"/>
  <c r="P48" i="2"/>
  <c r="O50" i="2"/>
  <c r="O52" i="2" s="1"/>
  <c r="P29" i="5"/>
  <c r="O31" i="5"/>
  <c r="O33" i="5" s="1"/>
  <c r="K17" i="33"/>
  <c r="K18" i="33"/>
  <c r="K30" i="33"/>
  <c r="A73" i="33"/>
  <c r="L33" i="33"/>
  <c r="A74" i="33"/>
  <c r="A72" i="33"/>
  <c r="L31" i="33"/>
  <c r="K29" i="33"/>
  <c r="A51" i="36"/>
  <c r="L10" i="36"/>
  <c r="L11" i="33"/>
  <c r="A52" i="33"/>
  <c r="A63" i="36"/>
  <c r="L22" i="36"/>
  <c r="A49" i="33"/>
  <c r="L8" i="33"/>
  <c r="A50" i="33"/>
  <c r="L9" i="33"/>
  <c r="L12" i="36"/>
  <c r="A53" i="36"/>
  <c r="A66" i="36"/>
  <c r="L25" i="36"/>
  <c r="L8" i="36"/>
  <c r="A49" i="36"/>
  <c r="L15" i="33"/>
  <c r="A56" i="33"/>
  <c r="L4" i="36"/>
  <c r="A45" i="36"/>
  <c r="L9" i="36"/>
  <c r="A50" i="36"/>
  <c r="A48" i="36"/>
  <c r="L7" i="36"/>
  <c r="A65" i="36"/>
  <c r="L24" i="36"/>
  <c r="L10" i="33"/>
  <c r="A51" i="33"/>
  <c r="A67" i="36"/>
  <c r="L26" i="36"/>
  <c r="L5" i="36"/>
  <c r="A46" i="36"/>
  <c r="L23" i="36"/>
  <c r="A64" i="36"/>
  <c r="L21" i="36"/>
  <c r="A62" i="36"/>
  <c r="K19" i="33"/>
  <c r="AC32" i="36"/>
  <c r="K5" i="33"/>
  <c r="K4" i="33"/>
  <c r="AC31" i="36"/>
  <c r="AC28" i="33"/>
  <c r="K7" i="33"/>
  <c r="AB11" i="36"/>
  <c r="AC33" i="36"/>
  <c r="AC30" i="36"/>
  <c r="K12" i="33"/>
  <c r="AC28" i="36"/>
  <c r="AC29" i="36"/>
  <c r="K14" i="33"/>
  <c r="K26" i="33"/>
  <c r="K25" i="33"/>
  <c r="K24" i="33"/>
  <c r="K22" i="33"/>
  <c r="K21" i="33"/>
  <c r="M19" i="36"/>
  <c r="M18" i="36"/>
  <c r="M16" i="36"/>
  <c r="K16" i="33"/>
  <c r="M17" i="36"/>
  <c r="L16" i="33"/>
  <c r="N15" i="36"/>
  <c r="N14" i="36"/>
  <c r="AM52" i="32" l="1"/>
  <c r="AK34" i="33"/>
  <c r="AN50" i="32"/>
  <c r="AO48" i="32"/>
  <c r="AN17" i="31"/>
  <c r="AM19" i="31"/>
  <c r="AM21" i="31" s="1"/>
  <c r="AN17" i="30"/>
  <c r="AM19" i="30"/>
  <c r="AM21" i="30" s="1"/>
  <c r="AH48" i="30"/>
  <c r="AG50" i="30"/>
  <c r="AG52" i="30" s="1"/>
  <c r="AH48" i="31"/>
  <c r="AG50" i="31"/>
  <c r="AG52" i="31" s="1"/>
  <c r="M15" i="33"/>
  <c r="AQ12" i="16"/>
  <c r="AP14" i="16"/>
  <c r="AP16" i="16" s="1"/>
  <c r="AQ12" i="17"/>
  <c r="AP14" i="17"/>
  <c r="AP16" i="17" s="1"/>
  <c r="AO29" i="26"/>
  <c r="AN31" i="26"/>
  <c r="AN33" i="26" s="1"/>
  <c r="AQ29" i="24"/>
  <c r="AP31" i="24"/>
  <c r="AP33" i="24" s="1"/>
  <c r="AQ12" i="23"/>
  <c r="AP14" i="23"/>
  <c r="AP16" i="23" s="1"/>
  <c r="AP14" i="14"/>
  <c r="AP16" i="14" s="1"/>
  <c r="AQ12" i="14"/>
  <c r="AQ12" i="21"/>
  <c r="AP14" i="21"/>
  <c r="AP16" i="21" s="1"/>
  <c r="AN17" i="27"/>
  <c r="AM19" i="27"/>
  <c r="AM21" i="27" s="1"/>
  <c r="AO17" i="24"/>
  <c r="AN19" i="24"/>
  <c r="AN21" i="24" s="1"/>
  <c r="AQ11" i="19"/>
  <c r="AP13" i="19"/>
  <c r="AP15" i="19" s="1"/>
  <c r="AP14" i="13"/>
  <c r="AP16" i="13" s="1"/>
  <c r="AQ12" i="13"/>
  <c r="AN17" i="28"/>
  <c r="AM19" i="28"/>
  <c r="AM21" i="28" s="1"/>
  <c r="AP14" i="20"/>
  <c r="AP16" i="20" s="1"/>
  <c r="AQ12" i="20"/>
  <c r="AP14" i="18"/>
  <c r="AP16" i="18" s="1"/>
  <c r="AQ12" i="18"/>
  <c r="AN31" i="27"/>
  <c r="AN33" i="27" s="1"/>
  <c r="AO29" i="27"/>
  <c r="AQ29" i="25"/>
  <c r="AP31" i="25"/>
  <c r="AP33" i="25" s="1"/>
  <c r="AO17" i="25"/>
  <c r="AN19" i="25"/>
  <c r="AN21" i="25" s="1"/>
  <c r="AO29" i="28"/>
  <c r="AN31" i="28"/>
  <c r="AN33" i="28" s="1"/>
  <c r="AN17" i="26"/>
  <c r="AM19" i="26"/>
  <c r="AM21" i="26" s="1"/>
  <c r="AP41" i="21"/>
  <c r="AP43" i="21" s="1"/>
  <c r="AQ39" i="21"/>
  <c r="AH48" i="26"/>
  <c r="AG50" i="26"/>
  <c r="AG52" i="26" s="1"/>
  <c r="AQ39" i="14"/>
  <c r="AP41" i="14"/>
  <c r="AP43" i="14" s="1"/>
  <c r="AQ56" i="25"/>
  <c r="AP58" i="25"/>
  <c r="AQ39" i="20"/>
  <c r="AP41" i="20"/>
  <c r="AP43" i="20" s="1"/>
  <c r="AN48" i="28"/>
  <c r="AM50" i="28"/>
  <c r="AM52" i="28" s="1"/>
  <c r="AQ38" i="19"/>
  <c r="AP40" i="19"/>
  <c r="AP42" i="19" s="1"/>
  <c r="Q31" i="17"/>
  <c r="P33" i="17"/>
  <c r="P35" i="17" s="1"/>
  <c r="AP58" i="26"/>
  <c r="AP60" i="26" s="1"/>
  <c r="AQ56" i="26"/>
  <c r="Q31" i="16"/>
  <c r="P33" i="16"/>
  <c r="P35" i="16" s="1"/>
  <c r="AQ39" i="13"/>
  <c r="AP41" i="13"/>
  <c r="AP43" i="13" s="1"/>
  <c r="AO60" i="25"/>
  <c r="AM27" i="36"/>
  <c r="Q31" i="13"/>
  <c r="P33" i="13"/>
  <c r="P35" i="13" s="1"/>
  <c r="AQ39" i="16"/>
  <c r="AP41" i="16"/>
  <c r="AP43" i="16" s="1"/>
  <c r="AH33" i="23"/>
  <c r="AH35" i="23" s="1"/>
  <c r="AI31" i="23"/>
  <c r="AO56" i="27"/>
  <c r="AN58" i="27"/>
  <c r="AN60" i="27" s="1"/>
  <c r="AI31" i="21"/>
  <c r="AH33" i="21"/>
  <c r="AH35" i="21" s="1"/>
  <c r="AQ39" i="23"/>
  <c r="AP41" i="23"/>
  <c r="AP43" i="23" s="1"/>
  <c r="AN58" i="28"/>
  <c r="AN60" i="28" s="1"/>
  <c r="AO56" i="28"/>
  <c r="AH31" i="18"/>
  <c r="AG33" i="18"/>
  <c r="AG52" i="25"/>
  <c r="AE27" i="33"/>
  <c r="AQ56" i="24"/>
  <c r="AP58" i="24"/>
  <c r="AP60" i="24" s="1"/>
  <c r="P33" i="14"/>
  <c r="P35" i="14" s="1"/>
  <c r="Q31" i="14"/>
  <c r="AH50" i="24"/>
  <c r="AH52" i="24" s="1"/>
  <c r="AI48" i="24"/>
  <c r="AP41" i="18"/>
  <c r="AQ39" i="18"/>
  <c r="AQ39" i="17"/>
  <c r="AP41" i="17"/>
  <c r="AP43" i="17" s="1"/>
  <c r="AI31" i="20"/>
  <c r="AH33" i="20"/>
  <c r="AH35" i="20" s="1"/>
  <c r="AF35" i="18"/>
  <c r="AD20" i="33"/>
  <c r="AI48" i="25"/>
  <c r="AH50" i="25"/>
  <c r="AH48" i="27"/>
  <c r="AG50" i="27"/>
  <c r="AG52" i="27" s="1"/>
  <c r="AI30" i="19"/>
  <c r="AH32" i="19"/>
  <c r="AH34" i="19" s="1"/>
  <c r="AO43" i="18"/>
  <c r="AM20" i="36"/>
  <c r="R31" i="4"/>
  <c r="Q33" i="4"/>
  <c r="Q31" i="10"/>
  <c r="P33" i="10"/>
  <c r="P35" i="10" s="1"/>
  <c r="Q31" i="6"/>
  <c r="P33" i="6"/>
  <c r="P35" i="6" s="1"/>
  <c r="Q48" i="2"/>
  <c r="P50" i="2"/>
  <c r="P52" i="2" s="1"/>
  <c r="M9" i="33"/>
  <c r="AQ38" i="11"/>
  <c r="AP40" i="11"/>
  <c r="AP42" i="11" s="1"/>
  <c r="Q30" i="11"/>
  <c r="P32" i="11"/>
  <c r="P32" i="7"/>
  <c r="P34" i="7" s="1"/>
  <c r="Q30" i="7"/>
  <c r="AM13" i="36"/>
  <c r="AO15" i="11"/>
  <c r="AO17" i="2"/>
  <c r="AN19" i="2"/>
  <c r="AN21" i="2" s="1"/>
  <c r="O34" i="11"/>
  <c r="M13" i="33"/>
  <c r="Q29" i="5"/>
  <c r="P31" i="5"/>
  <c r="P33" i="5" s="1"/>
  <c r="Q31" i="3"/>
  <c r="P33" i="3"/>
  <c r="P35" i="3" s="1"/>
  <c r="P35" i="4"/>
  <c r="N6" i="33"/>
  <c r="P33" i="9"/>
  <c r="P35" i="9" s="1"/>
  <c r="Q31" i="9"/>
  <c r="AQ11" i="11"/>
  <c r="AP13" i="11"/>
  <c r="L29" i="33"/>
  <c r="A70" i="33"/>
  <c r="M33" i="33"/>
  <c r="M32" i="33"/>
  <c r="M31" i="33"/>
  <c r="A71" i="33"/>
  <c r="L24" i="33"/>
  <c r="A65" i="33"/>
  <c r="L25" i="33"/>
  <c r="A66" i="33"/>
  <c r="L22" i="33"/>
  <c r="A63" i="33"/>
  <c r="A45" i="33"/>
  <c r="L4" i="33"/>
  <c r="L26" i="33"/>
  <c r="A67" i="33"/>
  <c r="L7" i="33"/>
  <c r="A48" i="33"/>
  <c r="A46" i="33"/>
  <c r="L5" i="33"/>
  <c r="A53" i="33"/>
  <c r="L12" i="33"/>
  <c r="A57" i="33"/>
  <c r="A55" i="33"/>
  <c r="L14" i="33"/>
  <c r="A64" i="33"/>
  <c r="L23" i="33"/>
  <c r="A62" i="33"/>
  <c r="L21" i="33"/>
  <c r="A60" i="33"/>
  <c r="L19" i="33"/>
  <c r="A59" i="33"/>
  <c r="L18" i="33"/>
  <c r="A58" i="33"/>
  <c r="L17" i="33"/>
  <c r="AD32" i="36"/>
  <c r="AD33" i="36"/>
  <c r="M10" i="36"/>
  <c r="M9" i="36"/>
  <c r="AC11" i="36"/>
  <c r="M8" i="36"/>
  <c r="AD30" i="36"/>
  <c r="M10" i="33"/>
  <c r="M8" i="33"/>
  <c r="M4" i="36"/>
  <c r="M5" i="36"/>
  <c r="M11" i="33"/>
  <c r="AD28" i="36"/>
  <c r="AD31" i="36"/>
  <c r="AD29" i="36"/>
  <c r="M12" i="36"/>
  <c r="M7" i="36"/>
  <c r="AD28" i="33"/>
  <c r="M26" i="36"/>
  <c r="M25" i="36"/>
  <c r="M24" i="36"/>
  <c r="M23" i="36"/>
  <c r="M22" i="36"/>
  <c r="M21" i="36"/>
  <c r="N19" i="36"/>
  <c r="N18" i="36"/>
  <c r="N16" i="36"/>
  <c r="N17" i="36"/>
  <c r="O14" i="36"/>
  <c r="O15" i="36"/>
  <c r="M23" i="33"/>
  <c r="M22" i="33"/>
  <c r="AN52" i="32" l="1"/>
  <c r="AL34" i="33"/>
  <c r="AP48" i="32"/>
  <c r="AO50" i="32"/>
  <c r="AI48" i="31"/>
  <c r="AH50" i="31"/>
  <c r="AH52" i="31" s="1"/>
  <c r="AO17" i="30"/>
  <c r="AN19" i="30"/>
  <c r="AN21" i="30" s="1"/>
  <c r="AI48" i="30"/>
  <c r="AH50" i="30"/>
  <c r="AH52" i="30" s="1"/>
  <c r="AN19" i="31"/>
  <c r="AN21" i="31" s="1"/>
  <c r="AO17" i="31"/>
  <c r="N9" i="33"/>
  <c r="N15" i="33"/>
  <c r="AR12" i="18"/>
  <c r="AQ14" i="18"/>
  <c r="AQ16" i="18" s="1"/>
  <c r="AQ14" i="20"/>
  <c r="AQ16" i="20" s="1"/>
  <c r="AR12" i="20"/>
  <c r="AQ14" i="13"/>
  <c r="AQ16" i="13" s="1"/>
  <c r="AR12" i="13"/>
  <c r="AR12" i="14"/>
  <c r="AQ14" i="14"/>
  <c r="AQ16" i="14" s="1"/>
  <c r="AO17" i="26"/>
  <c r="AN19" i="26"/>
  <c r="AN21" i="26" s="1"/>
  <c r="AR29" i="25"/>
  <c r="AQ31" i="25"/>
  <c r="AQ33" i="25" s="1"/>
  <c r="AP17" i="24"/>
  <c r="AO19" i="24"/>
  <c r="AO21" i="24" s="1"/>
  <c r="AO17" i="27"/>
  <c r="AN19" i="27"/>
  <c r="AN21" i="27" s="1"/>
  <c r="AR12" i="23"/>
  <c r="AQ14" i="23"/>
  <c r="AQ16" i="23" s="1"/>
  <c r="AR12" i="17"/>
  <c r="AQ14" i="17"/>
  <c r="AQ16" i="17" s="1"/>
  <c r="AO31" i="27"/>
  <c r="AO33" i="27" s="1"/>
  <c r="AP29" i="27"/>
  <c r="AP29" i="28"/>
  <c r="AO31" i="28"/>
  <c r="AO33" i="28" s="1"/>
  <c r="AP17" i="25"/>
  <c r="AO19" i="25"/>
  <c r="AO21" i="25" s="1"/>
  <c r="AO17" i="28"/>
  <c r="AN19" i="28"/>
  <c r="AN21" i="28" s="1"/>
  <c r="AR11" i="19"/>
  <c r="AQ13" i="19"/>
  <c r="AQ15" i="19" s="1"/>
  <c r="AR12" i="21"/>
  <c r="AQ14" i="21"/>
  <c r="AQ16" i="21" s="1"/>
  <c r="AQ31" i="24"/>
  <c r="AQ33" i="24" s="1"/>
  <c r="AR29" i="24"/>
  <c r="AO31" i="26"/>
  <c r="AO33" i="26" s="1"/>
  <c r="AP29" i="26"/>
  <c r="AR12" i="16"/>
  <c r="AQ14" i="16"/>
  <c r="AQ16" i="16" s="1"/>
  <c r="AJ48" i="24"/>
  <c r="AI50" i="24"/>
  <c r="AI52" i="24" s="1"/>
  <c r="AG35" i="18"/>
  <c r="AE20" i="33"/>
  <c r="AP60" i="25"/>
  <c r="AN27" i="36"/>
  <c r="AI48" i="27"/>
  <c r="AH50" i="27"/>
  <c r="AH52" i="27" s="1"/>
  <c r="AR39" i="17"/>
  <c r="AQ41" i="17"/>
  <c r="AQ43" i="17" s="1"/>
  <c r="AR56" i="24"/>
  <c r="AQ58" i="24"/>
  <c r="AQ60" i="24" s="1"/>
  <c r="AH33" i="18"/>
  <c r="AI31" i="18"/>
  <c r="AR39" i="23"/>
  <c r="AQ41" i="23"/>
  <c r="AQ43" i="23" s="1"/>
  <c r="AP56" i="27"/>
  <c r="AO58" i="27"/>
  <c r="AO60" i="27" s="1"/>
  <c r="AR39" i="16"/>
  <c r="AQ41" i="16"/>
  <c r="AQ43" i="16" s="1"/>
  <c r="R31" i="16"/>
  <c r="Q33" i="16"/>
  <c r="Q35" i="16" s="1"/>
  <c r="Q33" i="17"/>
  <c r="Q35" i="17" s="1"/>
  <c r="R31" i="17"/>
  <c r="AO48" i="28"/>
  <c r="AN50" i="28"/>
  <c r="AN52" i="28" s="1"/>
  <c r="AQ58" i="25"/>
  <c r="AR56" i="25"/>
  <c r="AH50" i="26"/>
  <c r="AH52" i="26" s="1"/>
  <c r="AI48" i="26"/>
  <c r="AH52" i="25"/>
  <c r="AF27" i="33"/>
  <c r="AQ41" i="18"/>
  <c r="AR39" i="18"/>
  <c r="Q33" i="14"/>
  <c r="Q35" i="14" s="1"/>
  <c r="R31" i="14"/>
  <c r="AO58" i="28"/>
  <c r="AO60" i="28" s="1"/>
  <c r="AP56" i="28"/>
  <c r="AJ31" i="23"/>
  <c r="AI33" i="23"/>
  <c r="AI35" i="23" s="1"/>
  <c r="AQ58" i="26"/>
  <c r="AQ60" i="26" s="1"/>
  <c r="AR56" i="26"/>
  <c r="AQ41" i="21"/>
  <c r="AQ43" i="21" s="1"/>
  <c r="AR39" i="21"/>
  <c r="AJ30" i="19"/>
  <c r="AI32" i="19"/>
  <c r="AI34" i="19" s="1"/>
  <c r="AJ48" i="25"/>
  <c r="AI50" i="25"/>
  <c r="AI33" i="20"/>
  <c r="AI35" i="20" s="1"/>
  <c r="AJ31" i="20"/>
  <c r="AP43" i="18"/>
  <c r="AN20" i="36"/>
  <c r="AI33" i="21"/>
  <c r="AI35" i="21" s="1"/>
  <c r="AJ31" i="21"/>
  <c r="R31" i="13"/>
  <c r="Q33" i="13"/>
  <c r="Q35" i="13" s="1"/>
  <c r="AR39" i="13"/>
  <c r="AQ41" i="13"/>
  <c r="AQ43" i="13" s="1"/>
  <c r="AR38" i="19"/>
  <c r="AQ40" i="19"/>
  <c r="AQ42" i="19" s="1"/>
  <c r="AR39" i="20"/>
  <c r="AQ41" i="20"/>
  <c r="AQ43" i="20" s="1"/>
  <c r="AQ41" i="14"/>
  <c r="AQ43" i="14" s="1"/>
  <c r="AR39" i="14"/>
  <c r="R29" i="5"/>
  <c r="Q31" i="5"/>
  <c r="Q33" i="5" s="1"/>
  <c r="AP17" i="2"/>
  <c r="AO19" i="2"/>
  <c r="AO21" i="2" s="1"/>
  <c r="AR38" i="11"/>
  <c r="AQ40" i="11"/>
  <c r="AQ42" i="11" s="1"/>
  <c r="AN13" i="36"/>
  <c r="AP15" i="11"/>
  <c r="P34" i="11"/>
  <c r="N13" i="33"/>
  <c r="R31" i="6"/>
  <c r="Q33" i="6"/>
  <c r="Q35" i="6" s="1"/>
  <c r="Q33" i="10"/>
  <c r="Q35" i="10" s="1"/>
  <c r="R31" i="10"/>
  <c r="AQ13" i="11"/>
  <c r="AR11" i="11"/>
  <c r="R31" i="3"/>
  <c r="Q33" i="3"/>
  <c r="Q35" i="3" s="1"/>
  <c r="R30" i="11"/>
  <c r="Q32" i="11"/>
  <c r="Q35" i="4"/>
  <c r="O6" i="33"/>
  <c r="Q33" i="9"/>
  <c r="Q35" i="9" s="1"/>
  <c r="R31" i="9"/>
  <c r="R30" i="7"/>
  <c r="Q32" i="7"/>
  <c r="Q34" i="7" s="1"/>
  <c r="R48" i="2"/>
  <c r="Q50" i="2"/>
  <c r="Q52" i="2" s="1"/>
  <c r="S31" i="4"/>
  <c r="R33" i="4"/>
  <c r="M18" i="33"/>
  <c r="M19" i="33"/>
  <c r="N32" i="33"/>
  <c r="M29" i="33"/>
  <c r="N31" i="33"/>
  <c r="N33" i="33"/>
  <c r="M30" i="33"/>
  <c r="M17" i="33"/>
  <c r="R41" i="33"/>
  <c r="M14" i="33"/>
  <c r="N9" i="36"/>
  <c r="N10" i="33"/>
  <c r="N10" i="36"/>
  <c r="M5" i="33"/>
  <c r="M4" i="33"/>
  <c r="AE29" i="36"/>
  <c r="AE28" i="36"/>
  <c r="AE30" i="36"/>
  <c r="AE28" i="33"/>
  <c r="M12" i="33"/>
  <c r="N7" i="36"/>
  <c r="N8" i="33"/>
  <c r="M7" i="33"/>
  <c r="N11" i="33"/>
  <c r="N5" i="36"/>
  <c r="N12" i="36"/>
  <c r="N8" i="36"/>
  <c r="N4" i="36"/>
  <c r="AD11" i="36"/>
  <c r="AE31" i="36"/>
  <c r="AE33" i="36"/>
  <c r="AE32" i="36"/>
  <c r="N26" i="36"/>
  <c r="M26" i="33"/>
  <c r="M25" i="33"/>
  <c r="N25" i="36"/>
  <c r="N24" i="36"/>
  <c r="M24" i="33"/>
  <c r="N23" i="36"/>
  <c r="N22" i="36"/>
  <c r="N21" i="36"/>
  <c r="M21" i="33"/>
  <c r="O19" i="36"/>
  <c r="O18" i="36"/>
  <c r="O16" i="36"/>
  <c r="M16" i="33"/>
  <c r="O17" i="36"/>
  <c r="P15" i="36"/>
  <c r="P14" i="36"/>
  <c r="O21" i="33"/>
  <c r="N23" i="33"/>
  <c r="AQ48" i="32" l="1"/>
  <c r="AP50" i="32"/>
  <c r="AO52" i="32"/>
  <c r="AM34" i="33"/>
  <c r="AP17" i="31"/>
  <c r="AO19" i="31"/>
  <c r="AO21" i="31" s="1"/>
  <c r="AP17" i="30"/>
  <c r="AO19" i="30"/>
  <c r="AO21" i="30" s="1"/>
  <c r="AJ48" i="30"/>
  <c r="AI50" i="30"/>
  <c r="AI52" i="30" s="1"/>
  <c r="AJ48" i="31"/>
  <c r="AI50" i="31"/>
  <c r="AI52" i="31" s="1"/>
  <c r="AR31" i="24"/>
  <c r="AR33" i="24" s="1"/>
  <c r="AS29" i="24"/>
  <c r="AS12" i="20"/>
  <c r="AR14" i="20"/>
  <c r="AR16" i="20" s="1"/>
  <c r="AR14" i="16"/>
  <c r="AR16" i="16" s="1"/>
  <c r="AS12" i="16"/>
  <c r="AR14" i="21"/>
  <c r="AR16" i="21" s="1"/>
  <c r="AS12" i="21"/>
  <c r="AS11" i="19"/>
  <c r="AR13" i="19"/>
  <c r="AR15" i="19" s="1"/>
  <c r="AQ29" i="28"/>
  <c r="AP31" i="28"/>
  <c r="AP33" i="28" s="1"/>
  <c r="AS12" i="17"/>
  <c r="AR14" i="17"/>
  <c r="AR16" i="17" s="1"/>
  <c r="AS12" i="23"/>
  <c r="AR14" i="23"/>
  <c r="AR16" i="23" s="1"/>
  <c r="AQ17" i="24"/>
  <c r="AP19" i="24"/>
  <c r="AP21" i="24" s="1"/>
  <c r="AS29" i="25"/>
  <c r="AR31" i="25"/>
  <c r="AR33" i="25" s="1"/>
  <c r="AP17" i="26"/>
  <c r="AO19" i="26"/>
  <c r="AO21" i="26" s="1"/>
  <c r="AQ29" i="26"/>
  <c r="AP31" i="26"/>
  <c r="AP33" i="26" s="1"/>
  <c r="AP31" i="27"/>
  <c r="AP33" i="27" s="1"/>
  <c r="AQ29" i="27"/>
  <c r="AR14" i="13"/>
  <c r="AR16" i="13" s="1"/>
  <c r="AS12" i="13"/>
  <c r="AP17" i="28"/>
  <c r="AO19" i="28"/>
  <c r="AO21" i="28" s="1"/>
  <c r="AP19" i="25"/>
  <c r="AP21" i="25" s="1"/>
  <c r="AQ17" i="25"/>
  <c r="AP17" i="27"/>
  <c r="AO19" i="27"/>
  <c r="AO21" i="27" s="1"/>
  <c r="AS12" i="14"/>
  <c r="AR14" i="14"/>
  <c r="AR16" i="14" s="1"/>
  <c r="AS12" i="18"/>
  <c r="AR14" i="18"/>
  <c r="AR16" i="18" s="1"/>
  <c r="AS39" i="20"/>
  <c r="AR41" i="20"/>
  <c r="AR43" i="20" s="1"/>
  <c r="AS39" i="13"/>
  <c r="AR41" i="13"/>
  <c r="AR43" i="13" s="1"/>
  <c r="AK30" i="19"/>
  <c r="AJ32" i="19"/>
  <c r="AJ34" i="19" s="1"/>
  <c r="AQ43" i="18"/>
  <c r="AO20" i="36"/>
  <c r="AP48" i="28"/>
  <c r="AO50" i="28"/>
  <c r="AO52" i="28" s="1"/>
  <c r="S31" i="16"/>
  <c r="R33" i="16"/>
  <c r="R35" i="16" s="1"/>
  <c r="AQ56" i="27"/>
  <c r="AP58" i="27"/>
  <c r="AP60" i="27" s="1"/>
  <c r="AH35" i="18"/>
  <c r="AF20" i="33"/>
  <c r="AR41" i="17"/>
  <c r="AR43" i="17" s="1"/>
  <c r="AS39" i="17"/>
  <c r="AK48" i="24"/>
  <c r="AJ50" i="24"/>
  <c r="AJ52" i="24" s="1"/>
  <c r="AS39" i="14"/>
  <c r="AR41" i="14"/>
  <c r="AR43" i="14" s="1"/>
  <c r="AI52" i="25"/>
  <c r="AG27" i="33"/>
  <c r="AR41" i="21"/>
  <c r="AR43" i="21" s="1"/>
  <c r="AS39" i="21"/>
  <c r="S31" i="14"/>
  <c r="R33" i="14"/>
  <c r="R35" i="14" s="1"/>
  <c r="AR58" i="25"/>
  <c r="AS56" i="25"/>
  <c r="S31" i="17"/>
  <c r="R33" i="17"/>
  <c r="R35" i="17" s="1"/>
  <c r="AS38" i="19"/>
  <c r="AR40" i="19"/>
  <c r="AR42" i="19" s="1"/>
  <c r="S31" i="13"/>
  <c r="R33" i="13"/>
  <c r="R35" i="13" s="1"/>
  <c r="AJ50" i="25"/>
  <c r="AK48" i="25"/>
  <c r="AK31" i="23"/>
  <c r="AJ33" i="23"/>
  <c r="AJ35" i="23" s="1"/>
  <c r="AQ60" i="25"/>
  <c r="AO27" i="36"/>
  <c r="AS39" i="16"/>
  <c r="AR41" i="16"/>
  <c r="AR43" i="16" s="1"/>
  <c r="AS39" i="23"/>
  <c r="AR41" i="23"/>
  <c r="AR43" i="23" s="1"/>
  <c r="AR58" i="24"/>
  <c r="AR60" i="24" s="1"/>
  <c r="AS56" i="24"/>
  <c r="AJ48" i="27"/>
  <c r="AI50" i="27"/>
  <c r="AI52" i="27" s="1"/>
  <c r="AK31" i="21"/>
  <c r="AJ33" i="21"/>
  <c r="AJ35" i="21" s="1"/>
  <c r="AJ33" i="20"/>
  <c r="AJ35" i="20" s="1"/>
  <c r="AK31" i="20"/>
  <c r="AR58" i="26"/>
  <c r="AR60" i="26" s="1"/>
  <c r="AS56" i="26"/>
  <c r="AQ56" i="28"/>
  <c r="AP58" i="28"/>
  <c r="AP60" i="28" s="1"/>
  <c r="AS39" i="18"/>
  <c r="AR41" i="18"/>
  <c r="AJ48" i="26"/>
  <c r="AI50" i="26"/>
  <c r="AI52" i="26" s="1"/>
  <c r="AI33" i="18"/>
  <c r="AJ31" i="18"/>
  <c r="O9" i="33"/>
  <c r="R33" i="9"/>
  <c r="R35" i="9" s="1"/>
  <c r="S31" i="9"/>
  <c r="T31" i="4"/>
  <c r="S33" i="4"/>
  <c r="S48" i="2"/>
  <c r="R50" i="2"/>
  <c r="R52" i="2" s="1"/>
  <c r="S30" i="11"/>
  <c r="R32" i="11"/>
  <c r="S31" i="3"/>
  <c r="R33" i="3"/>
  <c r="R35" i="3" s="1"/>
  <c r="AQ15" i="11"/>
  <c r="AO13" i="36"/>
  <c r="S31" i="6"/>
  <c r="R33" i="6"/>
  <c r="R35" i="6" s="1"/>
  <c r="AS38" i="11"/>
  <c r="AR40" i="11"/>
  <c r="AR42" i="11" s="1"/>
  <c r="S29" i="5"/>
  <c r="R31" i="5"/>
  <c r="R33" i="5" s="1"/>
  <c r="R35" i="4"/>
  <c r="P6" i="33"/>
  <c r="Q34" i="11"/>
  <c r="O13" i="33"/>
  <c r="AS11" i="11"/>
  <c r="AR13" i="11"/>
  <c r="S31" i="10"/>
  <c r="R33" i="10"/>
  <c r="R35" i="10" s="1"/>
  <c r="S30" i="7"/>
  <c r="R32" i="7"/>
  <c r="R34" i="7" s="1"/>
  <c r="AQ17" i="2"/>
  <c r="AP19" i="2"/>
  <c r="AP21" i="2" s="1"/>
  <c r="N17" i="33"/>
  <c r="O32" i="33"/>
  <c r="N30" i="33"/>
  <c r="O33" i="33"/>
  <c r="N29" i="33"/>
  <c r="O31" i="33"/>
  <c r="O15" i="33"/>
  <c r="N18" i="33"/>
  <c r="N19" i="33"/>
  <c r="N14" i="33"/>
  <c r="O12" i="36"/>
  <c r="N7" i="33"/>
  <c r="N4" i="33"/>
  <c r="O10" i="33"/>
  <c r="O5" i="36"/>
  <c r="O10" i="36"/>
  <c r="AF28" i="33"/>
  <c r="AF30" i="36"/>
  <c r="AF28" i="36"/>
  <c r="AF32" i="36"/>
  <c r="O4" i="36"/>
  <c r="N12" i="33"/>
  <c r="N5" i="33"/>
  <c r="AE11" i="36"/>
  <c r="O7" i="36"/>
  <c r="O11" i="33"/>
  <c r="O8" i="36"/>
  <c r="O8" i="33"/>
  <c r="O9" i="36"/>
  <c r="AF29" i="36"/>
  <c r="AF33" i="36"/>
  <c r="AF31" i="36"/>
  <c r="N26" i="33"/>
  <c r="O26" i="36"/>
  <c r="O25" i="36"/>
  <c r="N25" i="33"/>
  <c r="N24" i="33"/>
  <c r="O24" i="36"/>
  <c r="O23" i="36"/>
  <c r="O22" i="36"/>
  <c r="N22" i="33"/>
  <c r="O21" i="36"/>
  <c r="N21" i="33"/>
  <c r="P19" i="36"/>
  <c r="P18" i="36"/>
  <c r="O18" i="33"/>
  <c r="P16" i="36"/>
  <c r="N16" i="33"/>
  <c r="P17" i="36"/>
  <c r="Q15" i="36"/>
  <c r="Q14" i="36"/>
  <c r="O23" i="33"/>
  <c r="AP52" i="32" l="1"/>
  <c r="AN34" i="33"/>
  <c r="AR48" i="32"/>
  <c r="AQ50" i="32"/>
  <c r="AK48" i="31"/>
  <c r="AJ50" i="31"/>
  <c r="AJ52" i="31" s="1"/>
  <c r="AQ17" i="30"/>
  <c r="AP19" i="30"/>
  <c r="AP21" i="30" s="1"/>
  <c r="AK48" i="30"/>
  <c r="AJ50" i="30"/>
  <c r="AJ52" i="30" s="1"/>
  <c r="AP19" i="31"/>
  <c r="AP21" i="31" s="1"/>
  <c r="AQ17" i="31"/>
  <c r="AR17" i="25"/>
  <c r="AQ19" i="25"/>
  <c r="AQ21" i="25" s="1"/>
  <c r="AS14" i="13"/>
  <c r="AS16" i="13" s="1"/>
  <c r="AT12" i="13"/>
  <c r="AQ31" i="27"/>
  <c r="AQ33" i="27" s="1"/>
  <c r="AR29" i="27"/>
  <c r="AT12" i="16"/>
  <c r="AS14" i="16"/>
  <c r="AS16" i="16" s="1"/>
  <c r="AT12" i="18"/>
  <c r="AS14" i="18"/>
  <c r="AS16" i="18" s="1"/>
  <c r="AS31" i="25"/>
  <c r="AS33" i="25" s="1"/>
  <c r="AT29" i="25"/>
  <c r="AS14" i="23"/>
  <c r="AS16" i="23" s="1"/>
  <c r="AT12" i="23"/>
  <c r="AR29" i="28"/>
  <c r="AQ31" i="28"/>
  <c r="AQ33" i="28" s="1"/>
  <c r="AS13" i="19"/>
  <c r="AS15" i="19" s="1"/>
  <c r="AT11" i="19"/>
  <c r="AT12" i="21"/>
  <c r="AS14" i="21"/>
  <c r="AS16" i="21" s="1"/>
  <c r="AS31" i="24"/>
  <c r="AS33" i="24" s="1"/>
  <c r="AT29" i="24"/>
  <c r="AT12" i="14"/>
  <c r="AS14" i="14"/>
  <c r="AS16" i="14" s="1"/>
  <c r="AQ17" i="27"/>
  <c r="AP19" i="27"/>
  <c r="AP21" i="27" s="1"/>
  <c r="AQ17" i="28"/>
  <c r="AP19" i="28"/>
  <c r="AP21" i="28" s="1"/>
  <c r="AR29" i="26"/>
  <c r="AQ31" i="26"/>
  <c r="AQ33" i="26" s="1"/>
  <c r="AQ17" i="26"/>
  <c r="AP19" i="26"/>
  <c r="AP21" i="26" s="1"/>
  <c r="AR17" i="24"/>
  <c r="AQ19" i="24"/>
  <c r="AQ21" i="24" s="1"/>
  <c r="AT12" i="17"/>
  <c r="AS14" i="17"/>
  <c r="AS16" i="17" s="1"/>
  <c r="AS14" i="20"/>
  <c r="AS16" i="20" s="1"/>
  <c r="AT12" i="20"/>
  <c r="AJ50" i="26"/>
  <c r="AJ52" i="26" s="1"/>
  <c r="AK48" i="26"/>
  <c r="AQ58" i="28"/>
  <c r="AQ60" i="28" s="1"/>
  <c r="AR56" i="28"/>
  <c r="AJ50" i="27"/>
  <c r="AJ52" i="27" s="1"/>
  <c r="AK48" i="27"/>
  <c r="AT39" i="23"/>
  <c r="AS41" i="23"/>
  <c r="AS43" i="23" s="1"/>
  <c r="AJ52" i="25"/>
  <c r="AH27" i="33"/>
  <c r="AT38" i="19"/>
  <c r="AS40" i="19"/>
  <c r="AS42" i="19" s="1"/>
  <c r="AR60" i="25"/>
  <c r="AP27" i="36"/>
  <c r="AS41" i="14"/>
  <c r="AS43" i="14" s="1"/>
  <c r="AT39" i="14"/>
  <c r="AR56" i="27"/>
  <c r="AQ58" i="27"/>
  <c r="AQ60" i="27" s="1"/>
  <c r="AQ48" i="28"/>
  <c r="AP50" i="28"/>
  <c r="AP52" i="28" s="1"/>
  <c r="AL30" i="19"/>
  <c r="AK32" i="19"/>
  <c r="AK34" i="19" s="1"/>
  <c r="AT39" i="20"/>
  <c r="AS41" i="20"/>
  <c r="AS43" i="20" s="1"/>
  <c r="AJ33" i="18"/>
  <c r="AK31" i="18"/>
  <c r="AR43" i="18"/>
  <c r="AP20" i="36"/>
  <c r="AS58" i="26"/>
  <c r="AS60" i="26" s="1"/>
  <c r="AT56" i="26"/>
  <c r="AS58" i="24"/>
  <c r="AS60" i="24" s="1"/>
  <c r="AT56" i="24"/>
  <c r="AI35" i="18"/>
  <c r="AG20" i="33"/>
  <c r="AS41" i="18"/>
  <c r="AT39" i="18"/>
  <c r="AL31" i="21"/>
  <c r="AK33" i="21"/>
  <c r="AK35" i="21" s="1"/>
  <c r="AT39" i="16"/>
  <c r="AS41" i="16"/>
  <c r="AS43" i="16" s="1"/>
  <c r="AL31" i="23"/>
  <c r="AK33" i="23"/>
  <c r="AK35" i="23" s="1"/>
  <c r="T31" i="13"/>
  <c r="S33" i="13"/>
  <c r="S35" i="13" s="1"/>
  <c r="S33" i="17"/>
  <c r="S35" i="17" s="1"/>
  <c r="T31" i="17"/>
  <c r="T31" i="14"/>
  <c r="S33" i="14"/>
  <c r="S35" i="14" s="1"/>
  <c r="AK50" i="24"/>
  <c r="AK52" i="24" s="1"/>
  <c r="AL48" i="24"/>
  <c r="T31" i="16"/>
  <c r="S33" i="16"/>
  <c r="S35" i="16" s="1"/>
  <c r="AT39" i="13"/>
  <c r="AS41" i="13"/>
  <c r="AS43" i="13" s="1"/>
  <c r="AK33" i="20"/>
  <c r="AK35" i="20" s="1"/>
  <c r="AL31" i="20"/>
  <c r="AK50" i="25"/>
  <c r="AL48" i="25"/>
  <c r="AS58" i="25"/>
  <c r="AT56" i="25"/>
  <c r="AS41" i="21"/>
  <c r="AS43" i="21" s="1"/>
  <c r="AT39" i="21"/>
  <c r="AS41" i="17"/>
  <c r="AS43" i="17" s="1"/>
  <c r="AT39" i="17"/>
  <c r="P9" i="33"/>
  <c r="R34" i="11"/>
  <c r="P13" i="33"/>
  <c r="AR17" i="2"/>
  <c r="AQ19" i="2"/>
  <c r="AQ21" i="2" s="1"/>
  <c r="T29" i="5"/>
  <c r="S31" i="5"/>
  <c r="S33" i="5" s="1"/>
  <c r="T31" i="6"/>
  <c r="S33" i="6"/>
  <c r="S35" i="6" s="1"/>
  <c r="T30" i="11"/>
  <c r="S32" i="11"/>
  <c r="T48" i="2"/>
  <c r="S50" i="2"/>
  <c r="S52" i="2" s="1"/>
  <c r="AP13" i="36"/>
  <c r="AR15" i="11"/>
  <c r="S35" i="4"/>
  <c r="Q6" i="33"/>
  <c r="T31" i="9"/>
  <c r="S33" i="9"/>
  <c r="S35" i="9" s="1"/>
  <c r="S32" i="7"/>
  <c r="S34" i="7" s="1"/>
  <c r="T30" i="7"/>
  <c r="T31" i="10"/>
  <c r="S33" i="10"/>
  <c r="S35" i="10" s="1"/>
  <c r="AT11" i="11"/>
  <c r="AS13" i="11"/>
  <c r="AT38" i="11"/>
  <c r="AS40" i="11"/>
  <c r="AS42" i="11" s="1"/>
  <c r="T31" i="3"/>
  <c r="S33" i="3"/>
  <c r="S35" i="3" s="1"/>
  <c r="U31" i="4"/>
  <c r="T33" i="4"/>
  <c r="O17" i="33"/>
  <c r="O19" i="33"/>
  <c r="P15" i="33"/>
  <c r="O29" i="33"/>
  <c r="O30" i="33"/>
  <c r="P32" i="33"/>
  <c r="P31" i="33"/>
  <c r="P33" i="33"/>
  <c r="O14" i="33"/>
  <c r="P8" i="33"/>
  <c r="O5" i="33"/>
  <c r="O12" i="33"/>
  <c r="P4" i="36"/>
  <c r="P5" i="36"/>
  <c r="P9" i="36"/>
  <c r="P8" i="36"/>
  <c r="P12" i="36"/>
  <c r="AG31" i="36"/>
  <c r="AG28" i="36"/>
  <c r="AG28" i="33"/>
  <c r="P10" i="33"/>
  <c r="P11" i="33"/>
  <c r="O7" i="33"/>
  <c r="P10" i="36"/>
  <c r="O4" i="33"/>
  <c r="P7" i="36"/>
  <c r="AF11" i="36"/>
  <c r="AG33" i="36"/>
  <c r="AG29" i="36"/>
  <c r="AG32" i="36"/>
  <c r="AG30" i="36"/>
  <c r="O26" i="33"/>
  <c r="P26" i="36"/>
  <c r="P25" i="36"/>
  <c r="O25" i="33"/>
  <c r="P24" i="36"/>
  <c r="O24" i="33"/>
  <c r="P23" i="36"/>
  <c r="O22" i="33"/>
  <c r="P22" i="36"/>
  <c r="P21" i="36"/>
  <c r="Q19" i="36"/>
  <c r="P19" i="33"/>
  <c r="Q18" i="36"/>
  <c r="O16" i="33"/>
  <c r="Q16" i="36"/>
  <c r="Q17" i="36"/>
  <c r="R14" i="36"/>
  <c r="R15" i="36"/>
  <c r="Q24" i="33"/>
  <c r="P23" i="33"/>
  <c r="AS48" i="32" l="1"/>
  <c r="AR50" i="32"/>
  <c r="AQ52" i="32"/>
  <c r="AO34" i="33"/>
  <c r="AR17" i="31"/>
  <c r="AQ19" i="31"/>
  <c r="AQ21" i="31" s="1"/>
  <c r="AR17" i="30"/>
  <c r="AQ19" i="30"/>
  <c r="AQ21" i="30" s="1"/>
  <c r="AL48" i="30"/>
  <c r="AK50" i="30"/>
  <c r="AK52" i="30" s="1"/>
  <c r="AK50" i="31"/>
  <c r="AK52" i="31" s="1"/>
  <c r="AL48" i="31"/>
  <c r="AU12" i="20"/>
  <c r="AT14" i="20"/>
  <c r="AT16" i="20" s="1"/>
  <c r="AU29" i="25"/>
  <c r="AT31" i="25"/>
  <c r="AT33" i="25" s="1"/>
  <c r="AT14" i="13"/>
  <c r="AT16" i="13" s="1"/>
  <c r="AU12" i="13"/>
  <c r="AU12" i="17"/>
  <c r="AT14" i="17"/>
  <c r="AT16" i="17" s="1"/>
  <c r="AR17" i="26"/>
  <c r="AQ19" i="26"/>
  <c r="AQ21" i="26" s="1"/>
  <c r="AU12" i="14"/>
  <c r="AT14" i="14"/>
  <c r="AT16" i="14" s="1"/>
  <c r="AU12" i="21"/>
  <c r="AT14" i="21"/>
  <c r="AT16" i="21" s="1"/>
  <c r="AS29" i="28"/>
  <c r="AR31" i="28"/>
  <c r="AR33" i="28" s="1"/>
  <c r="AT14" i="18"/>
  <c r="AT16" i="18" s="1"/>
  <c r="AU12" i="18"/>
  <c r="AU29" i="24"/>
  <c r="AT31" i="24"/>
  <c r="AT33" i="24" s="1"/>
  <c r="AU11" i="19"/>
  <c r="AT13" i="19"/>
  <c r="AT15" i="19" s="1"/>
  <c r="AU12" i="23"/>
  <c r="AT14" i="23"/>
  <c r="AT16" i="23" s="1"/>
  <c r="AR31" i="27"/>
  <c r="AR33" i="27" s="1"/>
  <c r="AS29" i="27"/>
  <c r="AS17" i="24"/>
  <c r="AR19" i="24"/>
  <c r="AR21" i="24" s="1"/>
  <c r="AS29" i="26"/>
  <c r="AR31" i="26"/>
  <c r="AR33" i="26" s="1"/>
  <c r="AR17" i="28"/>
  <c r="AQ19" i="28"/>
  <c r="AQ21" i="28" s="1"/>
  <c r="AR17" i="27"/>
  <c r="AQ19" i="27"/>
  <c r="AQ21" i="27" s="1"/>
  <c r="AU12" i="16"/>
  <c r="AT14" i="16"/>
  <c r="AT16" i="16" s="1"/>
  <c r="AS17" i="25"/>
  <c r="AR19" i="25"/>
  <c r="AR21" i="25" s="1"/>
  <c r="AK52" i="25"/>
  <c r="AI27" i="33"/>
  <c r="AU39" i="13"/>
  <c r="AT41" i="13"/>
  <c r="AT43" i="13" s="1"/>
  <c r="AL33" i="23"/>
  <c r="AL35" i="23" s="1"/>
  <c r="AM31" i="23"/>
  <c r="AM31" i="21"/>
  <c r="AL33" i="21"/>
  <c r="AL35" i="21" s="1"/>
  <c r="AJ35" i="18"/>
  <c r="AH20" i="33"/>
  <c r="AM30" i="19"/>
  <c r="AL32" i="19"/>
  <c r="AL34" i="19" s="1"/>
  <c r="AR58" i="27"/>
  <c r="AR60" i="27" s="1"/>
  <c r="AS56" i="27"/>
  <c r="AT41" i="17"/>
  <c r="AT43" i="17" s="1"/>
  <c r="AU39" i="17"/>
  <c r="AT58" i="25"/>
  <c r="AU56" i="25"/>
  <c r="AM31" i="20"/>
  <c r="AL33" i="20"/>
  <c r="AL35" i="20" s="1"/>
  <c r="AT41" i="18"/>
  <c r="AU39" i="18"/>
  <c r="AU56" i="24"/>
  <c r="AT58" i="24"/>
  <c r="AT60" i="24" s="1"/>
  <c r="AU39" i="14"/>
  <c r="AT41" i="14"/>
  <c r="AT43" i="14" s="1"/>
  <c r="AR58" i="28"/>
  <c r="AR60" i="28" s="1"/>
  <c r="AS56" i="28"/>
  <c r="AS60" i="25"/>
  <c r="AQ27" i="36"/>
  <c r="U31" i="16"/>
  <c r="T33" i="16"/>
  <c r="T35" i="16" s="1"/>
  <c r="U31" i="14"/>
  <c r="T33" i="14"/>
  <c r="T35" i="14" s="1"/>
  <c r="T33" i="13"/>
  <c r="T35" i="13" s="1"/>
  <c r="U31" i="13"/>
  <c r="AU39" i="16"/>
  <c r="AT41" i="16"/>
  <c r="AT43" i="16" s="1"/>
  <c r="AS43" i="18"/>
  <c r="AQ20" i="36"/>
  <c r="AU39" i="20"/>
  <c r="AT41" i="20"/>
  <c r="AT43" i="20" s="1"/>
  <c r="AR48" i="28"/>
  <c r="AQ50" i="28"/>
  <c r="AQ52" i="28" s="1"/>
  <c r="AU38" i="19"/>
  <c r="AT40" i="19"/>
  <c r="AT42" i="19" s="1"/>
  <c r="AU39" i="23"/>
  <c r="AT41" i="23"/>
  <c r="AT43" i="23" s="1"/>
  <c r="AU39" i="21"/>
  <c r="AT41" i="21"/>
  <c r="AT43" i="21" s="1"/>
  <c r="AL50" i="25"/>
  <c r="AM48" i="25"/>
  <c r="AL50" i="24"/>
  <c r="AL52" i="24" s="1"/>
  <c r="AM48" i="24"/>
  <c r="T33" i="17"/>
  <c r="T35" i="17" s="1"/>
  <c r="U31" i="17"/>
  <c r="AT58" i="26"/>
  <c r="AT60" i="26" s="1"/>
  <c r="AU56" i="26"/>
  <c r="AK33" i="18"/>
  <c r="AL31" i="18"/>
  <c r="AK50" i="27"/>
  <c r="AK52" i="27" s="1"/>
  <c r="AL48" i="27"/>
  <c r="AK50" i="26"/>
  <c r="AK52" i="26" s="1"/>
  <c r="AL48" i="26"/>
  <c r="Q9" i="33"/>
  <c r="Q7" i="33"/>
  <c r="V31" i="4"/>
  <c r="U33" i="4"/>
  <c r="U31" i="3"/>
  <c r="T33" i="3"/>
  <c r="T35" i="3" s="1"/>
  <c r="AT13" i="11"/>
  <c r="AU11" i="11"/>
  <c r="U48" i="2"/>
  <c r="T50" i="2"/>
  <c r="T52" i="2" s="1"/>
  <c r="U31" i="6"/>
  <c r="T33" i="6"/>
  <c r="T35" i="6" s="1"/>
  <c r="T32" i="7"/>
  <c r="T34" i="7" s="1"/>
  <c r="U30" i="7"/>
  <c r="S34" i="11"/>
  <c r="Q13" i="33"/>
  <c r="AU38" i="11"/>
  <c r="AT40" i="11"/>
  <c r="AT42" i="11" s="1"/>
  <c r="U31" i="10"/>
  <c r="T33" i="10"/>
  <c r="T35" i="10" s="1"/>
  <c r="U31" i="9"/>
  <c r="T33" i="9"/>
  <c r="T35" i="9" s="1"/>
  <c r="U30" i="11"/>
  <c r="T32" i="11"/>
  <c r="U29" i="5"/>
  <c r="T31" i="5"/>
  <c r="T33" i="5" s="1"/>
  <c r="AS17" i="2"/>
  <c r="AR19" i="2"/>
  <c r="AR21" i="2" s="1"/>
  <c r="T35" i="4"/>
  <c r="R6" i="33"/>
  <c r="AQ13" i="36"/>
  <c r="AS15" i="11"/>
  <c r="P18" i="33"/>
  <c r="P17" i="33"/>
  <c r="Q15" i="33"/>
  <c r="Q32" i="33"/>
  <c r="P30" i="33"/>
  <c r="Q31" i="33"/>
  <c r="P29" i="33"/>
  <c r="Q33" i="33"/>
  <c r="P14" i="33"/>
  <c r="Q12" i="36"/>
  <c r="Q5" i="36"/>
  <c r="Q7" i="36"/>
  <c r="P12" i="33"/>
  <c r="Q8" i="33"/>
  <c r="AG11" i="36"/>
  <c r="AH30" i="36"/>
  <c r="AH33" i="36"/>
  <c r="Q8" i="36"/>
  <c r="Q11" i="33"/>
  <c r="P4" i="33"/>
  <c r="Q9" i="36"/>
  <c r="Q10" i="36"/>
  <c r="Q10" i="33"/>
  <c r="P7" i="33"/>
  <c r="Q4" i="36"/>
  <c r="P5" i="33"/>
  <c r="AH28" i="36"/>
  <c r="AH31" i="36"/>
  <c r="AH32" i="36"/>
  <c r="AH29" i="36"/>
  <c r="Q26" i="36"/>
  <c r="P26" i="33"/>
  <c r="Q25" i="36"/>
  <c r="P25" i="33"/>
  <c r="P24" i="33"/>
  <c r="Q24" i="36"/>
  <c r="Q23" i="36"/>
  <c r="Q22" i="36"/>
  <c r="P22" i="33"/>
  <c r="P21" i="33"/>
  <c r="Q21" i="36"/>
  <c r="R19" i="36"/>
  <c r="R18" i="36"/>
  <c r="P16" i="33"/>
  <c r="R16" i="36"/>
  <c r="R17" i="36"/>
  <c r="S14" i="36"/>
  <c r="S15" i="36"/>
  <c r="R9" i="33"/>
  <c r="Q23" i="33"/>
  <c r="AR52" i="32" l="1"/>
  <c r="AP34" i="33"/>
  <c r="AS50" i="32"/>
  <c r="AT48" i="32"/>
  <c r="AM48" i="31"/>
  <c r="AL50" i="31"/>
  <c r="AL52" i="31" s="1"/>
  <c r="AS17" i="30"/>
  <c r="AR19" i="30"/>
  <c r="AR21" i="30" s="1"/>
  <c r="AM48" i="30"/>
  <c r="AL50" i="30"/>
  <c r="AL52" i="30" s="1"/>
  <c r="AR19" i="31"/>
  <c r="AR21" i="31" s="1"/>
  <c r="AS17" i="31"/>
  <c r="AV12" i="18"/>
  <c r="AU14" i="18"/>
  <c r="AU16" i="18" s="1"/>
  <c r="AS19" i="25"/>
  <c r="AS21" i="25" s="1"/>
  <c r="AT17" i="25"/>
  <c r="AS17" i="27"/>
  <c r="AR19" i="27"/>
  <c r="AR21" i="27" s="1"/>
  <c r="AT29" i="26"/>
  <c r="AS31" i="26"/>
  <c r="AS33" i="26" s="1"/>
  <c r="AV12" i="23"/>
  <c r="AU14" i="23"/>
  <c r="AU16" i="23" s="1"/>
  <c r="AT29" i="28"/>
  <c r="AS31" i="28"/>
  <c r="AS33" i="28" s="1"/>
  <c r="AV12" i="14"/>
  <c r="AU14" i="14"/>
  <c r="AU16" i="14" s="1"/>
  <c r="AV12" i="17"/>
  <c r="AU14" i="17"/>
  <c r="AU16" i="17" s="1"/>
  <c r="AS31" i="27"/>
  <c r="AS33" i="27" s="1"/>
  <c r="AT29" i="27"/>
  <c r="AU14" i="13"/>
  <c r="AU16" i="13" s="1"/>
  <c r="AV12" i="13"/>
  <c r="AV12" i="16"/>
  <c r="AU14" i="16"/>
  <c r="AU16" i="16" s="1"/>
  <c r="AS17" i="28"/>
  <c r="AR19" i="28"/>
  <c r="AR21" i="28" s="1"/>
  <c r="AT17" i="24"/>
  <c r="AS19" i="24"/>
  <c r="AS21" i="24" s="1"/>
  <c r="AV11" i="19"/>
  <c r="AU13" i="19"/>
  <c r="AU15" i="19" s="1"/>
  <c r="AV29" i="24"/>
  <c r="AU31" i="24"/>
  <c r="AU33" i="24" s="1"/>
  <c r="AV12" i="21"/>
  <c r="AU14" i="21"/>
  <c r="AU16" i="21" s="1"/>
  <c r="AS17" i="26"/>
  <c r="AR19" i="26"/>
  <c r="AR21" i="26" s="1"/>
  <c r="AV29" i="25"/>
  <c r="AU31" i="25"/>
  <c r="AU33" i="25" s="1"/>
  <c r="AU14" i="20"/>
  <c r="AU16" i="20" s="1"/>
  <c r="AV12" i="20"/>
  <c r="AV39" i="21"/>
  <c r="AU41" i="21"/>
  <c r="AU43" i="21" s="1"/>
  <c r="AV38" i="19"/>
  <c r="AU40" i="19"/>
  <c r="AU42" i="19" s="1"/>
  <c r="AV39" i="20"/>
  <c r="AU41" i="20"/>
  <c r="AU43" i="20" s="1"/>
  <c r="AV39" i="16"/>
  <c r="AU41" i="16"/>
  <c r="AU43" i="16" s="1"/>
  <c r="V31" i="14"/>
  <c r="U33" i="14"/>
  <c r="U35" i="14" s="1"/>
  <c r="AV39" i="14"/>
  <c r="AU41" i="14"/>
  <c r="AU43" i="14" s="1"/>
  <c r="AT43" i="18"/>
  <c r="AR20" i="36"/>
  <c r="AT60" i="25"/>
  <c r="AR27" i="36"/>
  <c r="AM48" i="26"/>
  <c r="AL50" i="26"/>
  <c r="AL52" i="26" s="1"/>
  <c r="AM31" i="18"/>
  <c r="AL33" i="18"/>
  <c r="U33" i="17"/>
  <c r="U35" i="17" s="1"/>
  <c r="V31" i="17"/>
  <c r="AM50" i="25"/>
  <c r="AN48" i="25"/>
  <c r="V31" i="13"/>
  <c r="U33" i="13"/>
  <c r="U35" i="13" s="1"/>
  <c r="AT56" i="28"/>
  <c r="AS58" i="28"/>
  <c r="AS60" i="28" s="1"/>
  <c r="AU41" i="17"/>
  <c r="AU43" i="17" s="1"/>
  <c r="AV39" i="17"/>
  <c r="AK35" i="18"/>
  <c r="AI20" i="33"/>
  <c r="AL52" i="25"/>
  <c r="AJ27" i="33"/>
  <c r="AV39" i="23"/>
  <c r="AU41" i="23"/>
  <c r="AU43" i="23" s="1"/>
  <c r="AS48" i="28"/>
  <c r="AR50" i="28"/>
  <c r="AR52" i="28" s="1"/>
  <c r="V31" i="16"/>
  <c r="U33" i="16"/>
  <c r="U35" i="16" s="1"/>
  <c r="AV56" i="24"/>
  <c r="AU58" i="24"/>
  <c r="AU60" i="24" s="1"/>
  <c r="AN31" i="20"/>
  <c r="AM33" i="20"/>
  <c r="AM35" i="20" s="1"/>
  <c r="AN30" i="19"/>
  <c r="AM32" i="19"/>
  <c r="AM34" i="19" s="1"/>
  <c r="AM33" i="21"/>
  <c r="AM35" i="21" s="1"/>
  <c r="AN31" i="21"/>
  <c r="AV39" i="13"/>
  <c r="AU41" i="13"/>
  <c r="AU43" i="13" s="1"/>
  <c r="AM48" i="27"/>
  <c r="AL50" i="27"/>
  <c r="AL52" i="27" s="1"/>
  <c r="AV56" i="26"/>
  <c r="AU58" i="26"/>
  <c r="AU60" i="26" s="1"/>
  <c r="AM50" i="24"/>
  <c r="AM52" i="24" s="1"/>
  <c r="AN48" i="24"/>
  <c r="AU41" i="18"/>
  <c r="AV39" i="18"/>
  <c r="AV56" i="25"/>
  <c r="AU58" i="25"/>
  <c r="AT56" i="27"/>
  <c r="AS58" i="27"/>
  <c r="AS60" i="27" s="1"/>
  <c r="AN31" i="23"/>
  <c r="AM33" i="23"/>
  <c r="AM35" i="23" s="1"/>
  <c r="T34" i="11"/>
  <c r="R13" i="33"/>
  <c r="V30" i="11"/>
  <c r="U32" i="11"/>
  <c r="V31" i="9"/>
  <c r="U33" i="9"/>
  <c r="U35" i="9" s="1"/>
  <c r="V31" i="10"/>
  <c r="U33" i="10"/>
  <c r="U35" i="10" s="1"/>
  <c r="V31" i="6"/>
  <c r="U33" i="6"/>
  <c r="U35" i="6" s="1"/>
  <c r="V31" i="3"/>
  <c r="U33" i="3"/>
  <c r="U35" i="3" s="1"/>
  <c r="V30" i="7"/>
  <c r="U32" i="7"/>
  <c r="U34" i="7" s="1"/>
  <c r="AV11" i="11"/>
  <c r="AU13" i="11"/>
  <c r="U35" i="4"/>
  <c r="S6" i="33"/>
  <c r="AT17" i="2"/>
  <c r="AS19" i="2"/>
  <c r="AS21" i="2" s="1"/>
  <c r="V29" i="5"/>
  <c r="U31" i="5"/>
  <c r="U33" i="5" s="1"/>
  <c r="AV38" i="11"/>
  <c r="AU40" i="11"/>
  <c r="AU42" i="11" s="1"/>
  <c r="V48" i="2"/>
  <c r="U50" i="2"/>
  <c r="U52" i="2" s="1"/>
  <c r="AT15" i="11"/>
  <c r="AR13" i="36"/>
  <c r="W31" i="4"/>
  <c r="V33" i="4"/>
  <c r="Q18" i="33"/>
  <c r="AH28" i="33"/>
  <c r="Q30" i="33"/>
  <c r="R31" i="33"/>
  <c r="R33" i="33"/>
  <c r="Q29" i="33"/>
  <c r="R32" i="33"/>
  <c r="Q19" i="33"/>
  <c r="Q17" i="33"/>
  <c r="R15" i="33"/>
  <c r="Q14" i="33"/>
  <c r="Q12" i="33"/>
  <c r="R5" i="36"/>
  <c r="R4" i="36"/>
  <c r="AI32" i="36"/>
  <c r="AI31" i="36"/>
  <c r="AI28" i="36"/>
  <c r="AI30" i="36"/>
  <c r="Q4" i="33"/>
  <c r="R8" i="33"/>
  <c r="R10" i="33"/>
  <c r="R10" i="36"/>
  <c r="Q5" i="33"/>
  <c r="R9" i="36"/>
  <c r="R11" i="33"/>
  <c r="R8" i="36"/>
  <c r="R12" i="36"/>
  <c r="AI28" i="33"/>
  <c r="R7" i="36"/>
  <c r="AH11" i="36"/>
  <c r="AI29" i="36"/>
  <c r="AI33" i="36"/>
  <c r="Q26" i="33"/>
  <c r="R26" i="36"/>
  <c r="R25" i="36"/>
  <c r="Q25" i="33"/>
  <c r="R24" i="36"/>
  <c r="R23" i="36"/>
  <c r="Q22" i="33"/>
  <c r="R22" i="36"/>
  <c r="R21" i="36"/>
  <c r="Q21" i="33"/>
  <c r="S19" i="36"/>
  <c r="R18" i="33"/>
  <c r="S18" i="36"/>
  <c r="S16" i="36"/>
  <c r="Q16" i="33"/>
  <c r="S17" i="36"/>
  <c r="T15" i="36"/>
  <c r="T14" i="36"/>
  <c r="R23" i="33"/>
  <c r="AS52" i="32" l="1"/>
  <c r="AQ34" i="33"/>
  <c r="AU48" i="32"/>
  <c r="AT50" i="32"/>
  <c r="AT17" i="31"/>
  <c r="AS19" i="31"/>
  <c r="AS21" i="31" s="1"/>
  <c r="AT17" i="30"/>
  <c r="AS19" i="30"/>
  <c r="AS21" i="30" s="1"/>
  <c r="AN48" i="30"/>
  <c r="AM50" i="30"/>
  <c r="AM52" i="30" s="1"/>
  <c r="AM50" i="31"/>
  <c r="AM52" i="31" s="1"/>
  <c r="AN48" i="31"/>
  <c r="S9" i="33"/>
  <c r="AV14" i="20"/>
  <c r="AV16" i="20" s="1"/>
  <c r="AW12" i="20"/>
  <c r="AV14" i="13"/>
  <c r="AV16" i="13" s="1"/>
  <c r="AW12" i="13"/>
  <c r="AT19" i="25"/>
  <c r="AT21" i="25" s="1"/>
  <c r="AU17" i="25"/>
  <c r="AT17" i="26"/>
  <c r="AS19" i="26"/>
  <c r="AS21" i="26" s="1"/>
  <c r="AW12" i="21"/>
  <c r="AV14" i="21"/>
  <c r="AV16" i="21" s="1"/>
  <c r="AW29" i="24"/>
  <c r="AV31" i="24"/>
  <c r="AV33" i="24" s="1"/>
  <c r="AU17" i="24"/>
  <c r="AT19" i="24"/>
  <c r="AT21" i="24" s="1"/>
  <c r="AU29" i="28"/>
  <c r="AT31" i="28"/>
  <c r="AT33" i="28" s="1"/>
  <c r="AT17" i="27"/>
  <c r="AS19" i="27"/>
  <c r="AS21" i="27" s="1"/>
  <c r="AW12" i="18"/>
  <c r="AV14" i="18"/>
  <c r="AV16" i="18" s="1"/>
  <c r="AT31" i="27"/>
  <c r="AT33" i="27" s="1"/>
  <c r="AU29" i="27"/>
  <c r="AV31" i="25"/>
  <c r="AV33" i="25" s="1"/>
  <c r="AW29" i="25"/>
  <c r="AW11" i="19"/>
  <c r="AV13" i="19"/>
  <c r="AV15" i="19" s="1"/>
  <c r="AT17" i="28"/>
  <c r="AS19" i="28"/>
  <c r="AS21" i="28" s="1"/>
  <c r="AW12" i="16"/>
  <c r="AV14" i="16"/>
  <c r="AV16" i="16" s="1"/>
  <c r="AW12" i="17"/>
  <c r="AV14" i="17"/>
  <c r="AV16" i="17" s="1"/>
  <c r="AW12" i="14"/>
  <c r="AV14" i="14"/>
  <c r="AV16" i="14" s="1"/>
  <c r="AV14" i="23"/>
  <c r="AV16" i="23" s="1"/>
  <c r="AW12" i="23"/>
  <c r="AT31" i="26"/>
  <c r="AT33" i="26" s="1"/>
  <c r="AU29" i="26"/>
  <c r="AU56" i="27"/>
  <c r="AT58" i="27"/>
  <c r="AT60" i="27" s="1"/>
  <c r="AU43" i="18"/>
  <c r="AS20" i="36"/>
  <c r="AW56" i="26"/>
  <c r="AV58" i="26"/>
  <c r="AV60" i="26" s="1"/>
  <c r="AW39" i="13"/>
  <c r="AV41" i="13"/>
  <c r="AV43" i="13" s="1"/>
  <c r="AO30" i="19"/>
  <c r="AN32" i="19"/>
  <c r="AN34" i="19" s="1"/>
  <c r="AV58" i="24"/>
  <c r="AV60" i="24" s="1"/>
  <c r="AW56" i="24"/>
  <c r="AT48" i="28"/>
  <c r="AS50" i="28"/>
  <c r="AS52" i="28" s="1"/>
  <c r="W31" i="13"/>
  <c r="V33" i="13"/>
  <c r="V35" i="13" s="1"/>
  <c r="AN48" i="26"/>
  <c r="AM50" i="26"/>
  <c r="AM52" i="26" s="1"/>
  <c r="W31" i="14"/>
  <c r="V33" i="14"/>
  <c r="V35" i="14" s="1"/>
  <c r="AW39" i="20"/>
  <c r="AV41" i="20"/>
  <c r="AV43" i="20" s="1"/>
  <c r="AV41" i="21"/>
  <c r="AV43" i="21" s="1"/>
  <c r="AW39" i="21"/>
  <c r="AU60" i="25"/>
  <c r="AS27" i="36"/>
  <c r="AN50" i="24"/>
  <c r="AN52" i="24" s="1"/>
  <c r="AO48" i="24"/>
  <c r="AO31" i="21"/>
  <c r="AN33" i="21"/>
  <c r="AN35" i="21" s="1"/>
  <c r="AN50" i="25"/>
  <c r="AO48" i="25"/>
  <c r="AL35" i="18"/>
  <c r="AJ20" i="33"/>
  <c r="AO31" i="23"/>
  <c r="AN33" i="23"/>
  <c r="AN35" i="23" s="1"/>
  <c r="AW56" i="25"/>
  <c r="AV58" i="25"/>
  <c r="AN48" i="27"/>
  <c r="AM50" i="27"/>
  <c r="AM52" i="27" s="1"/>
  <c r="AO31" i="20"/>
  <c r="AN33" i="20"/>
  <c r="AN35" i="20" s="1"/>
  <c r="W31" i="16"/>
  <c r="V33" i="16"/>
  <c r="V35" i="16" s="1"/>
  <c r="AV41" i="23"/>
  <c r="AV43" i="23" s="1"/>
  <c r="AW39" i="23"/>
  <c r="AU56" i="28"/>
  <c r="AT58" i="28"/>
  <c r="AT60" i="28" s="1"/>
  <c r="AM52" i="25"/>
  <c r="AK27" i="33"/>
  <c r="AM33" i="18"/>
  <c r="AN31" i="18"/>
  <c r="AW39" i="14"/>
  <c r="AV41" i="14"/>
  <c r="AV43" i="14" s="1"/>
  <c r="AW39" i="16"/>
  <c r="AV41" i="16"/>
  <c r="AV43" i="16" s="1"/>
  <c r="AW38" i="19"/>
  <c r="AV40" i="19"/>
  <c r="AV42" i="19" s="1"/>
  <c r="AW39" i="18"/>
  <c r="AV41" i="18"/>
  <c r="AV41" i="17"/>
  <c r="AV43" i="17" s="1"/>
  <c r="AW39" i="17"/>
  <c r="W31" i="17"/>
  <c r="V33" i="17"/>
  <c r="V35" i="17" s="1"/>
  <c r="X31" i="4"/>
  <c r="W33" i="4"/>
  <c r="W48" i="2"/>
  <c r="V50" i="2"/>
  <c r="V52" i="2" s="1"/>
  <c r="AW38" i="11"/>
  <c r="AV40" i="11"/>
  <c r="AV42" i="11" s="1"/>
  <c r="W29" i="5"/>
  <c r="V31" i="5"/>
  <c r="V33" i="5" s="1"/>
  <c r="W30" i="7"/>
  <c r="V32" i="7"/>
  <c r="V34" i="7" s="1"/>
  <c r="W31" i="3"/>
  <c r="V33" i="3"/>
  <c r="V35" i="3" s="1"/>
  <c r="W31" i="9"/>
  <c r="V33" i="9"/>
  <c r="V35" i="9" s="1"/>
  <c r="V35" i="4"/>
  <c r="T6" i="33"/>
  <c r="AU15" i="11"/>
  <c r="AS13" i="36"/>
  <c r="U34" i="11"/>
  <c r="S13" i="33"/>
  <c r="AU17" i="2"/>
  <c r="AT19" i="2"/>
  <c r="AT21" i="2" s="1"/>
  <c r="AW11" i="11"/>
  <c r="AV13" i="11"/>
  <c r="W31" i="6"/>
  <c r="V33" i="6"/>
  <c r="V35" i="6" s="1"/>
  <c r="W31" i="10"/>
  <c r="V33" i="10"/>
  <c r="V35" i="10" s="1"/>
  <c r="W30" i="11"/>
  <c r="V32" i="11"/>
  <c r="S15" i="33"/>
  <c r="R17" i="33"/>
  <c r="R30" i="33"/>
  <c r="R29" i="33"/>
  <c r="S32" i="33"/>
  <c r="S31" i="33"/>
  <c r="S33" i="33"/>
  <c r="R19" i="33"/>
  <c r="R7" i="33"/>
  <c r="S7" i="36"/>
  <c r="S5" i="36"/>
  <c r="S10" i="36"/>
  <c r="S8" i="33"/>
  <c r="AJ30" i="36"/>
  <c r="AJ31" i="36"/>
  <c r="AJ33" i="36"/>
  <c r="AJ29" i="36"/>
  <c r="AI11" i="36"/>
  <c r="S12" i="36"/>
  <c r="S4" i="36"/>
  <c r="S11" i="33"/>
  <c r="R14" i="33"/>
  <c r="S9" i="36"/>
  <c r="S10" i="33"/>
  <c r="S8" i="36"/>
  <c r="R5" i="33"/>
  <c r="R4" i="33"/>
  <c r="R12" i="33"/>
  <c r="AJ28" i="36"/>
  <c r="AJ32" i="36"/>
  <c r="AJ28" i="33"/>
  <c r="S26" i="36"/>
  <c r="R26" i="33"/>
  <c r="R25" i="33"/>
  <c r="S25" i="36"/>
  <c r="R24" i="33"/>
  <c r="S24" i="36"/>
  <c r="S23" i="36"/>
  <c r="R22" i="33"/>
  <c r="S22" i="36"/>
  <c r="S21" i="36"/>
  <c r="R21" i="33"/>
  <c r="T19" i="36"/>
  <c r="T18" i="36"/>
  <c r="T16" i="36"/>
  <c r="R16" i="33"/>
  <c r="T17" i="36"/>
  <c r="U14" i="36"/>
  <c r="U15" i="36"/>
  <c r="S23" i="33"/>
  <c r="AT52" i="32" l="1"/>
  <c r="AR34" i="33"/>
  <c r="AV48" i="32"/>
  <c r="AU50" i="32"/>
  <c r="AO48" i="31"/>
  <c r="AN50" i="31"/>
  <c r="AN52" i="31" s="1"/>
  <c r="AU17" i="30"/>
  <c r="AT19" i="30"/>
  <c r="AT21" i="30" s="1"/>
  <c r="AO48" i="30"/>
  <c r="AN50" i="30"/>
  <c r="AN52" i="30" s="1"/>
  <c r="AT19" i="31"/>
  <c r="AT21" i="31" s="1"/>
  <c r="AU17" i="31"/>
  <c r="T9" i="33"/>
  <c r="T15" i="33"/>
  <c r="AV29" i="26"/>
  <c r="AU31" i="26"/>
  <c r="AU33" i="26" s="1"/>
  <c r="AX29" i="25"/>
  <c r="AW31" i="25"/>
  <c r="AW33" i="25" s="1"/>
  <c r="AU31" i="27"/>
  <c r="AU33" i="27" s="1"/>
  <c r="AV29" i="27"/>
  <c r="AU19" i="25"/>
  <c r="AU21" i="25" s="1"/>
  <c r="AV17" i="25"/>
  <c r="AW14" i="13"/>
  <c r="AW16" i="13" s="1"/>
  <c r="AX12" i="13"/>
  <c r="AX12" i="14"/>
  <c r="AW14" i="14"/>
  <c r="AW16" i="14" s="1"/>
  <c r="AX12" i="16"/>
  <c r="AW14" i="16"/>
  <c r="AW16" i="16" s="1"/>
  <c r="AX11" i="19"/>
  <c r="AW13" i="19"/>
  <c r="AW15" i="19" s="1"/>
  <c r="AX12" i="18"/>
  <c r="AW14" i="18"/>
  <c r="AW16" i="18" s="1"/>
  <c r="AV17" i="24"/>
  <c r="AU19" i="24"/>
  <c r="AU21" i="24" s="1"/>
  <c r="AX12" i="21"/>
  <c r="AW14" i="21"/>
  <c r="AW16" i="21" s="1"/>
  <c r="AX12" i="23"/>
  <c r="AW14" i="23"/>
  <c r="AW16" i="23" s="1"/>
  <c r="AX12" i="20"/>
  <c r="AW14" i="20"/>
  <c r="AW16" i="20" s="1"/>
  <c r="AX12" i="17"/>
  <c r="AW14" i="17"/>
  <c r="AW16" i="17" s="1"/>
  <c r="AU17" i="28"/>
  <c r="AT19" i="28"/>
  <c r="AT21" i="28" s="1"/>
  <c r="AU17" i="27"/>
  <c r="AT19" i="27"/>
  <c r="AT21" i="27" s="1"/>
  <c r="AV29" i="28"/>
  <c r="AU31" i="28"/>
  <c r="AU33" i="28" s="1"/>
  <c r="AX29" i="24"/>
  <c r="AW31" i="24"/>
  <c r="AW33" i="24" s="1"/>
  <c r="AU17" i="26"/>
  <c r="AT19" i="26"/>
  <c r="AT21" i="26" s="1"/>
  <c r="AV43" i="18"/>
  <c r="AT20" i="36"/>
  <c r="AN33" i="18"/>
  <c r="AO31" i="18"/>
  <c r="AO50" i="25"/>
  <c r="AP48" i="25"/>
  <c r="AO50" i="24"/>
  <c r="AO52" i="24" s="1"/>
  <c r="AP48" i="24"/>
  <c r="AX39" i="21"/>
  <c r="AW41" i="21"/>
  <c r="AW43" i="21" s="1"/>
  <c r="AX56" i="24"/>
  <c r="AW58" i="24"/>
  <c r="AW60" i="24" s="1"/>
  <c r="X31" i="17"/>
  <c r="W33" i="17"/>
  <c r="W35" i="17" s="1"/>
  <c r="AW41" i="18"/>
  <c r="AX39" i="18"/>
  <c r="AX39" i="16"/>
  <c r="AW41" i="16"/>
  <c r="AW43" i="16" s="1"/>
  <c r="AM35" i="18"/>
  <c r="AK20" i="33"/>
  <c r="AU58" i="28"/>
  <c r="AU60" i="28" s="1"/>
  <c r="AV56" i="28"/>
  <c r="X31" i="16"/>
  <c r="W33" i="16"/>
  <c r="W35" i="16" s="1"/>
  <c r="AO48" i="27"/>
  <c r="AN50" i="27"/>
  <c r="AN52" i="27" s="1"/>
  <c r="AO33" i="23"/>
  <c r="AO35" i="23" s="1"/>
  <c r="AP31" i="23"/>
  <c r="AL27" i="33"/>
  <c r="AN52" i="25"/>
  <c r="W33" i="14"/>
  <c r="W35" i="14" s="1"/>
  <c r="X31" i="14"/>
  <c r="X31" i="13"/>
  <c r="W33" i="13"/>
  <c r="W35" i="13" s="1"/>
  <c r="AX39" i="13"/>
  <c r="AW41" i="13"/>
  <c r="AW43" i="13" s="1"/>
  <c r="AX39" i="17"/>
  <c r="AW41" i="17"/>
  <c r="AW43" i="17" s="1"/>
  <c r="AX39" i="23"/>
  <c r="AW41" i="23"/>
  <c r="AW43" i="23" s="1"/>
  <c r="AV60" i="25"/>
  <c r="AT27" i="36"/>
  <c r="AX38" i="19"/>
  <c r="AW40" i="19"/>
  <c r="AW42" i="19" s="1"/>
  <c r="AX39" i="14"/>
  <c r="AW41" i="14"/>
  <c r="AW43" i="14" s="1"/>
  <c r="AO33" i="20"/>
  <c r="AO35" i="20" s="1"/>
  <c r="AP31" i="20"/>
  <c r="AW58" i="25"/>
  <c r="AX56" i="25"/>
  <c r="AP31" i="21"/>
  <c r="AO33" i="21"/>
  <c r="AO35" i="21" s="1"/>
  <c r="AX39" i="20"/>
  <c r="AW41" i="20"/>
  <c r="AW43" i="20" s="1"/>
  <c r="AN50" i="26"/>
  <c r="AN52" i="26" s="1"/>
  <c r="AO48" i="26"/>
  <c r="AU48" i="28"/>
  <c r="AT50" i="28"/>
  <c r="AT52" i="28" s="1"/>
  <c r="AP30" i="19"/>
  <c r="AO32" i="19"/>
  <c r="AO34" i="19" s="1"/>
  <c r="AW58" i="26"/>
  <c r="AW60" i="26" s="1"/>
  <c r="AX56" i="26"/>
  <c r="AV56" i="27"/>
  <c r="AU58" i="27"/>
  <c r="AU60" i="27" s="1"/>
  <c r="W33" i="10"/>
  <c r="W35" i="10" s="1"/>
  <c r="X31" i="10"/>
  <c r="AX11" i="11"/>
  <c r="AW13" i="11"/>
  <c r="W33" i="9"/>
  <c r="W35" i="9" s="1"/>
  <c r="X31" i="9"/>
  <c r="X31" i="3"/>
  <c r="W33" i="3"/>
  <c r="W35" i="3" s="1"/>
  <c r="X29" i="5"/>
  <c r="W31" i="5"/>
  <c r="W33" i="5" s="1"/>
  <c r="X48" i="2"/>
  <c r="W50" i="2"/>
  <c r="W52" i="2" s="1"/>
  <c r="V34" i="11"/>
  <c r="T13" i="33"/>
  <c r="X30" i="11"/>
  <c r="W32" i="11"/>
  <c r="X31" i="6"/>
  <c r="W33" i="6"/>
  <c r="W35" i="6" s="1"/>
  <c r="AV17" i="2"/>
  <c r="AU19" i="2"/>
  <c r="AU21" i="2" s="1"/>
  <c r="W35" i="4"/>
  <c r="U6" i="33"/>
  <c r="AV15" i="11"/>
  <c r="AT13" i="36"/>
  <c r="X30" i="7"/>
  <c r="W32" i="7"/>
  <c r="W34" i="7" s="1"/>
  <c r="AX38" i="11"/>
  <c r="AW40" i="11"/>
  <c r="AW42" i="11" s="1"/>
  <c r="Y31" i="4"/>
  <c r="X33" i="4"/>
  <c r="T31" i="33"/>
  <c r="S29" i="33"/>
  <c r="T32" i="33"/>
  <c r="T33" i="33"/>
  <c r="S30" i="33"/>
  <c r="S17" i="33"/>
  <c r="S18" i="33"/>
  <c r="S19" i="33"/>
  <c r="S7" i="33"/>
  <c r="T5" i="36"/>
  <c r="T8" i="36"/>
  <c r="S4" i="33"/>
  <c r="T11" i="33"/>
  <c r="T8" i="33"/>
  <c r="AK30" i="36"/>
  <c r="AK28" i="36"/>
  <c r="T10" i="33"/>
  <c r="T9" i="36"/>
  <c r="T10" i="36"/>
  <c r="AJ11" i="36"/>
  <c r="AK33" i="36"/>
  <c r="AK31" i="36"/>
  <c r="AK28" i="33"/>
  <c r="AK32" i="36"/>
  <c r="AK29" i="36"/>
  <c r="S12" i="33"/>
  <c r="T12" i="36"/>
  <c r="S5" i="33"/>
  <c r="T4" i="36"/>
  <c r="T7" i="36"/>
  <c r="S14" i="33"/>
  <c r="T26" i="36"/>
  <c r="S26" i="33"/>
  <c r="S25" i="33"/>
  <c r="T25" i="36"/>
  <c r="T24" i="36"/>
  <c r="S24" i="33"/>
  <c r="T23" i="36"/>
  <c r="S22" i="33"/>
  <c r="T22" i="36"/>
  <c r="S21" i="33"/>
  <c r="T21" i="36"/>
  <c r="U19" i="36"/>
  <c r="U18" i="36"/>
  <c r="U16" i="36"/>
  <c r="S16" i="33"/>
  <c r="U17" i="36"/>
  <c r="V14" i="36"/>
  <c r="V15" i="36"/>
  <c r="T23" i="33"/>
  <c r="AW48" i="32" l="1"/>
  <c r="AV50" i="32"/>
  <c r="AU52" i="32"/>
  <c r="AS34" i="33"/>
  <c r="AV17" i="31"/>
  <c r="AU19" i="31"/>
  <c r="AU21" i="31" s="1"/>
  <c r="AV17" i="30"/>
  <c r="AU19" i="30"/>
  <c r="AU21" i="30" s="1"/>
  <c r="AP48" i="30"/>
  <c r="AO50" i="30"/>
  <c r="AO52" i="30" s="1"/>
  <c r="AO50" i="31"/>
  <c r="AO52" i="31" s="1"/>
  <c r="AP48" i="31"/>
  <c r="AY12" i="13"/>
  <c r="AX14" i="13"/>
  <c r="AX16" i="13" s="1"/>
  <c r="AV31" i="27"/>
  <c r="AV33" i="27" s="1"/>
  <c r="AW29" i="27"/>
  <c r="AY29" i="24"/>
  <c r="AX31" i="24"/>
  <c r="AX33" i="24" s="1"/>
  <c r="AW29" i="28"/>
  <c r="AV31" i="28"/>
  <c r="AV33" i="28" s="1"/>
  <c r="AY12" i="17"/>
  <c r="AX14" i="17"/>
  <c r="AX16" i="17" s="1"/>
  <c r="AX14" i="20"/>
  <c r="AX16" i="20" s="1"/>
  <c r="AY12" i="20"/>
  <c r="AY12" i="21"/>
  <c r="AX14" i="21"/>
  <c r="AX16" i="21" s="1"/>
  <c r="AY12" i="18"/>
  <c r="AX14" i="18"/>
  <c r="AX16" i="18" s="1"/>
  <c r="AY12" i="16"/>
  <c r="AX14" i="16"/>
  <c r="AX16" i="16" s="1"/>
  <c r="AW29" i="26"/>
  <c r="AV31" i="26"/>
  <c r="AV33" i="26" s="1"/>
  <c r="AW17" i="25"/>
  <c r="AV19" i="25"/>
  <c r="AV21" i="25" s="1"/>
  <c r="AV17" i="26"/>
  <c r="AU19" i="26"/>
  <c r="AU21" i="26" s="1"/>
  <c r="AV17" i="27"/>
  <c r="AU19" i="27"/>
  <c r="AU21" i="27" s="1"/>
  <c r="AV17" i="28"/>
  <c r="AU19" i="28"/>
  <c r="AU21" i="28" s="1"/>
  <c r="AX14" i="23"/>
  <c r="AX16" i="23" s="1"/>
  <c r="AY12" i="23"/>
  <c r="AW17" i="24"/>
  <c r="AV19" i="24"/>
  <c r="AV21" i="24" s="1"/>
  <c r="AY11" i="19"/>
  <c r="AX13" i="19"/>
  <c r="AX15" i="19" s="1"/>
  <c r="AX14" i="14"/>
  <c r="AX16" i="14" s="1"/>
  <c r="AY12" i="14"/>
  <c r="AX31" i="25"/>
  <c r="AX33" i="25" s="1"/>
  <c r="AY29" i="25"/>
  <c r="AO50" i="26"/>
  <c r="AO52" i="26" s="1"/>
  <c r="AP48" i="26"/>
  <c r="AP33" i="20"/>
  <c r="AP35" i="20" s="1"/>
  <c r="AQ31" i="20"/>
  <c r="Y31" i="14"/>
  <c r="X33" i="14"/>
  <c r="X35" i="14" s="1"/>
  <c r="AP33" i="23"/>
  <c r="AP35" i="23" s="1"/>
  <c r="AQ31" i="23"/>
  <c r="AY39" i="18"/>
  <c r="AX41" i="18"/>
  <c r="AQ48" i="24"/>
  <c r="AP50" i="24"/>
  <c r="AP52" i="24" s="1"/>
  <c r="AO33" i="18"/>
  <c r="AP31" i="18"/>
  <c r="AW56" i="27"/>
  <c r="AV58" i="27"/>
  <c r="AV60" i="27" s="1"/>
  <c r="AQ30" i="19"/>
  <c r="AP32" i="19"/>
  <c r="AP34" i="19" s="1"/>
  <c r="AQ31" i="21"/>
  <c r="AP33" i="21"/>
  <c r="AP35" i="21" s="1"/>
  <c r="AY38" i="19"/>
  <c r="AX40" i="19"/>
  <c r="AX42" i="19" s="1"/>
  <c r="AX41" i="23"/>
  <c r="AX43" i="23" s="1"/>
  <c r="AY39" i="23"/>
  <c r="AY39" i="13"/>
  <c r="AX41" i="13"/>
  <c r="AX43" i="13" s="1"/>
  <c r="Y31" i="16"/>
  <c r="X33" i="16"/>
  <c r="X35" i="16" s="1"/>
  <c r="AW43" i="18"/>
  <c r="AU20" i="36"/>
  <c r="AX58" i="24"/>
  <c r="AX60" i="24" s="1"/>
  <c r="AY56" i="24"/>
  <c r="AN35" i="18"/>
  <c r="AL20" i="33"/>
  <c r="AY56" i="26"/>
  <c r="AX58" i="26"/>
  <c r="AX60" i="26" s="1"/>
  <c r="AX58" i="25"/>
  <c r="AY56" i="25"/>
  <c r="AW56" i="28"/>
  <c r="AV58" i="28"/>
  <c r="AV60" i="28" s="1"/>
  <c r="AQ48" i="25"/>
  <c r="AP50" i="25"/>
  <c r="AU50" i="28"/>
  <c r="AU52" i="28" s="1"/>
  <c r="AV48" i="28"/>
  <c r="AX41" i="20"/>
  <c r="AX43" i="20" s="1"/>
  <c r="AY39" i="20"/>
  <c r="AW60" i="25"/>
  <c r="AU27" i="36"/>
  <c r="AY39" i="14"/>
  <c r="AX41" i="14"/>
  <c r="AX43" i="14" s="1"/>
  <c r="AY39" i="17"/>
  <c r="AX41" i="17"/>
  <c r="AX43" i="17" s="1"/>
  <c r="Y31" i="13"/>
  <c r="X33" i="13"/>
  <c r="X35" i="13" s="1"/>
  <c r="AP48" i="27"/>
  <c r="AO50" i="27"/>
  <c r="AO52" i="27" s="1"/>
  <c r="AY39" i="16"/>
  <c r="AX41" i="16"/>
  <c r="AX43" i="16" s="1"/>
  <c r="Y31" i="17"/>
  <c r="X33" i="17"/>
  <c r="X35" i="17" s="1"/>
  <c r="AX41" i="21"/>
  <c r="AX43" i="21" s="1"/>
  <c r="AY39" i="21"/>
  <c r="AM27" i="33"/>
  <c r="AO52" i="25"/>
  <c r="Y30" i="7"/>
  <c r="X32" i="7"/>
  <c r="X34" i="7" s="1"/>
  <c r="Y31" i="6"/>
  <c r="X33" i="6"/>
  <c r="X35" i="6" s="1"/>
  <c r="Y48" i="2"/>
  <c r="X50" i="2"/>
  <c r="X52" i="2" s="1"/>
  <c r="Y31" i="3"/>
  <c r="X33" i="3"/>
  <c r="X35" i="3" s="1"/>
  <c r="AU13" i="36"/>
  <c r="AW15" i="11"/>
  <c r="Y31" i="10"/>
  <c r="X33" i="10"/>
  <c r="X35" i="10" s="1"/>
  <c r="X35" i="4"/>
  <c r="V6" i="33"/>
  <c r="W34" i="11"/>
  <c r="U13" i="33"/>
  <c r="U9" i="33"/>
  <c r="Z31" i="4"/>
  <c r="Y33" i="4"/>
  <c r="AY38" i="11"/>
  <c r="AX40" i="11"/>
  <c r="AX42" i="11" s="1"/>
  <c r="AW17" i="2"/>
  <c r="AV19" i="2"/>
  <c r="AV21" i="2" s="1"/>
  <c r="Y30" i="11"/>
  <c r="X32" i="11"/>
  <c r="Y29" i="5"/>
  <c r="X31" i="5"/>
  <c r="X33" i="5" s="1"/>
  <c r="AY11" i="11"/>
  <c r="AX13" i="11"/>
  <c r="X33" i="9"/>
  <c r="X35" i="9" s="1"/>
  <c r="Y31" i="9"/>
  <c r="U15" i="33"/>
  <c r="T18" i="33"/>
  <c r="T30" i="33"/>
  <c r="U33" i="33"/>
  <c r="U32" i="33"/>
  <c r="T29" i="33"/>
  <c r="U31" i="33"/>
  <c r="T19" i="33"/>
  <c r="T17" i="33"/>
  <c r="U10" i="33"/>
  <c r="AL30" i="36"/>
  <c r="AL28" i="33"/>
  <c r="U5" i="36"/>
  <c r="U8" i="33"/>
  <c r="U11" i="33"/>
  <c r="AL29" i="36"/>
  <c r="U12" i="36"/>
  <c r="AL28" i="36"/>
  <c r="U4" i="36"/>
  <c r="U8" i="36"/>
  <c r="T12" i="33"/>
  <c r="T7" i="33"/>
  <c r="T4" i="33"/>
  <c r="AL33" i="36"/>
  <c r="AL32" i="36"/>
  <c r="AL31" i="36"/>
  <c r="U9" i="36"/>
  <c r="T5" i="33"/>
  <c r="U7" i="36"/>
  <c r="U10" i="36"/>
  <c r="AK11" i="36"/>
  <c r="T14" i="33"/>
  <c r="U26" i="36"/>
  <c r="T26" i="33"/>
  <c r="U25" i="36"/>
  <c r="T25" i="33"/>
  <c r="T24" i="33"/>
  <c r="U24" i="36"/>
  <c r="U23" i="36"/>
  <c r="U22" i="36"/>
  <c r="T22" i="33"/>
  <c r="T21" i="33"/>
  <c r="U21" i="36"/>
  <c r="V19" i="36"/>
  <c r="V18" i="36"/>
  <c r="T16" i="33"/>
  <c r="V16" i="36"/>
  <c r="V17" i="36"/>
  <c r="W15" i="36"/>
  <c r="W14" i="36"/>
  <c r="U23" i="33"/>
  <c r="AV52" i="32" l="1"/>
  <c r="AT34" i="33"/>
  <c r="AX48" i="32"/>
  <c r="AW50" i="32"/>
  <c r="AQ48" i="31"/>
  <c r="AP50" i="31"/>
  <c r="AP52" i="31" s="1"/>
  <c r="AW17" i="30"/>
  <c r="AV19" i="30"/>
  <c r="AV21" i="30" s="1"/>
  <c r="AQ48" i="30"/>
  <c r="AP50" i="30"/>
  <c r="AP52" i="30" s="1"/>
  <c r="AV19" i="31"/>
  <c r="AV21" i="31" s="1"/>
  <c r="AW17" i="31"/>
  <c r="AZ12" i="14"/>
  <c r="AY14" i="14"/>
  <c r="AY16" i="14" s="1"/>
  <c r="AY14" i="23"/>
  <c r="AY16" i="23" s="1"/>
  <c r="AZ12" i="23"/>
  <c r="AW17" i="27"/>
  <c r="AV19" i="27"/>
  <c r="AV21" i="27" s="1"/>
  <c r="AW17" i="26"/>
  <c r="AV19" i="26"/>
  <c r="AV21" i="26" s="1"/>
  <c r="AX29" i="26"/>
  <c r="AW31" i="26"/>
  <c r="AW33" i="26" s="1"/>
  <c r="AZ12" i="18"/>
  <c r="AY14" i="18"/>
  <c r="AY16" i="18" s="1"/>
  <c r="AZ12" i="21"/>
  <c r="AY14" i="21"/>
  <c r="AY16" i="21" s="1"/>
  <c r="AZ12" i="17"/>
  <c r="AY14" i="17"/>
  <c r="AY16" i="17" s="1"/>
  <c r="AX29" i="28"/>
  <c r="AW31" i="28"/>
  <c r="AW33" i="28" s="1"/>
  <c r="AZ12" i="13"/>
  <c r="AY14" i="13"/>
  <c r="AY16" i="13" s="1"/>
  <c r="AZ29" i="25"/>
  <c r="AY31" i="25"/>
  <c r="AY33" i="25" s="1"/>
  <c r="AZ12" i="20"/>
  <c r="AY14" i="20"/>
  <c r="AY16" i="20" s="1"/>
  <c r="AW31" i="27"/>
  <c r="AW33" i="27" s="1"/>
  <c r="AX29" i="27"/>
  <c r="AY13" i="19"/>
  <c r="AY15" i="19" s="1"/>
  <c r="AZ11" i="19"/>
  <c r="AX17" i="24"/>
  <c r="AW19" i="24"/>
  <c r="AW21" i="24" s="1"/>
  <c r="AW17" i="28"/>
  <c r="AV19" i="28"/>
  <c r="AV21" i="28" s="1"/>
  <c r="AW19" i="25"/>
  <c r="AW21" i="25" s="1"/>
  <c r="AX17" i="25"/>
  <c r="AZ12" i="16"/>
  <c r="AY14" i="16"/>
  <c r="AY16" i="16" s="1"/>
  <c r="AZ29" i="24"/>
  <c r="AY31" i="24"/>
  <c r="AY33" i="24" s="1"/>
  <c r="AW48" i="28"/>
  <c r="AV50" i="28"/>
  <c r="AV52" i="28" s="1"/>
  <c r="AZ56" i="24"/>
  <c r="AY58" i="24"/>
  <c r="AY60" i="24" s="1"/>
  <c r="AZ39" i="23"/>
  <c r="AY41" i="23"/>
  <c r="AY43" i="23" s="1"/>
  <c r="AR31" i="23"/>
  <c r="AQ33" i="23"/>
  <c r="AQ35" i="23" s="1"/>
  <c r="AQ33" i="20"/>
  <c r="AQ35" i="20" s="1"/>
  <c r="AR31" i="20"/>
  <c r="Z31" i="17"/>
  <c r="Y33" i="17"/>
  <c r="Y35" i="17" s="1"/>
  <c r="AP50" i="27"/>
  <c r="AP52" i="27" s="1"/>
  <c r="AQ48" i="27"/>
  <c r="AZ39" i="17"/>
  <c r="AY41" i="17"/>
  <c r="AY43" i="17" s="1"/>
  <c r="AW58" i="28"/>
  <c r="AW60" i="28" s="1"/>
  <c r="AX56" i="28"/>
  <c r="AY58" i="26"/>
  <c r="AY60" i="26" s="1"/>
  <c r="AZ56" i="26"/>
  <c r="Z31" i="16"/>
  <c r="Y33" i="16"/>
  <c r="Y35" i="16" s="1"/>
  <c r="AR31" i="21"/>
  <c r="AQ33" i="21"/>
  <c r="AQ35" i="21" s="1"/>
  <c r="AX56" i="27"/>
  <c r="AW58" i="27"/>
  <c r="AW60" i="27" s="1"/>
  <c r="AR48" i="24"/>
  <c r="AQ50" i="24"/>
  <c r="AQ52" i="24" s="1"/>
  <c r="AY41" i="21"/>
  <c r="AY43" i="21" s="1"/>
  <c r="AZ39" i="21"/>
  <c r="AZ39" i="20"/>
  <c r="AY41" i="20"/>
  <c r="AY43" i="20" s="1"/>
  <c r="AP52" i="25"/>
  <c r="AN27" i="33"/>
  <c r="AY58" i="25"/>
  <c r="AZ56" i="25"/>
  <c r="AP33" i="18"/>
  <c r="AQ31" i="18"/>
  <c r="AX43" i="18"/>
  <c r="AV20" i="36"/>
  <c r="AP50" i="26"/>
  <c r="AP52" i="26" s="1"/>
  <c r="AQ48" i="26"/>
  <c r="AZ39" i="16"/>
  <c r="AY41" i="16"/>
  <c r="AY43" i="16" s="1"/>
  <c r="Z31" i="13"/>
  <c r="Y33" i="13"/>
  <c r="Y35" i="13" s="1"/>
  <c r="AZ39" i="14"/>
  <c r="AY41" i="14"/>
  <c r="AY43" i="14" s="1"/>
  <c r="AR48" i="25"/>
  <c r="AQ50" i="25"/>
  <c r="AX60" i="25"/>
  <c r="AV27" i="36"/>
  <c r="AZ39" i="13"/>
  <c r="AY41" i="13"/>
  <c r="AY43" i="13" s="1"/>
  <c r="AZ38" i="19"/>
  <c r="AY40" i="19"/>
  <c r="AY42" i="19" s="1"/>
  <c r="AR30" i="19"/>
  <c r="AQ32" i="19"/>
  <c r="AQ34" i="19" s="1"/>
  <c r="AO35" i="18"/>
  <c r="AM20" i="33"/>
  <c r="AZ39" i="18"/>
  <c r="AY41" i="18"/>
  <c r="Z31" i="14"/>
  <c r="Y33" i="14"/>
  <c r="Y35" i="14" s="1"/>
  <c r="V9" i="33"/>
  <c r="AY13" i="11"/>
  <c r="AZ11" i="11"/>
  <c r="Z29" i="5"/>
  <c r="Y31" i="5"/>
  <c r="Y33" i="5" s="1"/>
  <c r="Z30" i="11"/>
  <c r="Y32" i="11"/>
  <c r="AZ38" i="11"/>
  <c r="AY40" i="11"/>
  <c r="AY42" i="11" s="1"/>
  <c r="Y35" i="4"/>
  <c r="W6" i="33"/>
  <c r="Z31" i="10"/>
  <c r="Y33" i="10"/>
  <c r="Y35" i="10" s="1"/>
  <c r="Z31" i="3"/>
  <c r="Y33" i="3"/>
  <c r="Y35" i="3" s="1"/>
  <c r="Y33" i="6"/>
  <c r="Y35" i="6" s="1"/>
  <c r="Z31" i="6"/>
  <c r="Z30" i="7"/>
  <c r="Y32" i="7"/>
  <c r="Y34" i="7" s="1"/>
  <c r="Y33" i="9"/>
  <c r="Y35" i="9" s="1"/>
  <c r="Z31" i="9"/>
  <c r="AX17" i="2"/>
  <c r="AW19" i="2"/>
  <c r="AW21" i="2" s="1"/>
  <c r="AA31" i="4"/>
  <c r="Z33" i="4"/>
  <c r="AX15" i="11"/>
  <c r="AV13" i="36"/>
  <c r="X34" i="11"/>
  <c r="V13" i="33"/>
  <c r="Z48" i="2"/>
  <c r="Y50" i="2"/>
  <c r="Y52" i="2" s="1"/>
  <c r="U29" i="33"/>
  <c r="V31" i="33"/>
  <c r="V32" i="33"/>
  <c r="U30" i="33"/>
  <c r="V33" i="33"/>
  <c r="V15" i="33"/>
  <c r="U17" i="33"/>
  <c r="U18" i="33"/>
  <c r="U19" i="33"/>
  <c r="U7" i="33"/>
  <c r="V9" i="36"/>
  <c r="AM30" i="36"/>
  <c r="AM29" i="36"/>
  <c r="V10" i="36"/>
  <c r="V11" i="33"/>
  <c r="U12" i="33"/>
  <c r="V8" i="36"/>
  <c r="V7" i="36"/>
  <c r="AM32" i="36"/>
  <c r="V5" i="36"/>
  <c r="V10" i="33"/>
  <c r="V8" i="33"/>
  <c r="AL11" i="36"/>
  <c r="AM28" i="36"/>
  <c r="AM33" i="36"/>
  <c r="V12" i="36"/>
  <c r="U5" i="33"/>
  <c r="U4" i="33"/>
  <c r="V4" i="36"/>
  <c r="AM31" i="36"/>
  <c r="U14" i="33"/>
  <c r="U26" i="33"/>
  <c r="V26" i="36"/>
  <c r="V25" i="36"/>
  <c r="U25" i="33"/>
  <c r="U24" i="33"/>
  <c r="V24" i="36"/>
  <c r="V23" i="36"/>
  <c r="V22" i="36"/>
  <c r="U22" i="33"/>
  <c r="U21" i="33"/>
  <c r="V21" i="36"/>
  <c r="W19" i="36"/>
  <c r="W18" i="36"/>
  <c r="W16" i="36"/>
  <c r="U16" i="33"/>
  <c r="W17" i="36"/>
  <c r="X15" i="36"/>
  <c r="X14" i="36"/>
  <c r="V23" i="33"/>
  <c r="AY48" i="32" l="1"/>
  <c r="AX50" i="32"/>
  <c r="AW52" i="32"/>
  <c r="AU34" i="33"/>
  <c r="AX17" i="31"/>
  <c r="AW19" i="31"/>
  <c r="AW21" i="31" s="1"/>
  <c r="AX17" i="30"/>
  <c r="AW19" i="30"/>
  <c r="AW21" i="30" s="1"/>
  <c r="AR48" i="30"/>
  <c r="AQ50" i="30"/>
  <c r="AQ52" i="30" s="1"/>
  <c r="AR48" i="31"/>
  <c r="AQ50" i="31"/>
  <c r="AQ52" i="31" s="1"/>
  <c r="AX19" i="25"/>
  <c r="AX21" i="25" s="1"/>
  <c r="AY17" i="25"/>
  <c r="BA11" i="19"/>
  <c r="AZ13" i="19"/>
  <c r="AZ15" i="19" s="1"/>
  <c r="AX31" i="27"/>
  <c r="AX33" i="27" s="1"/>
  <c r="AY29" i="27"/>
  <c r="BA29" i="24"/>
  <c r="AZ31" i="24"/>
  <c r="AZ33" i="24" s="1"/>
  <c r="AX17" i="28"/>
  <c r="AW19" i="28"/>
  <c r="AW21" i="28" s="1"/>
  <c r="AZ14" i="13"/>
  <c r="AZ16" i="13" s="1"/>
  <c r="BA12" i="13"/>
  <c r="BA12" i="17"/>
  <c r="AZ14" i="17"/>
  <c r="AZ16" i="17" s="1"/>
  <c r="BA12" i="18"/>
  <c r="AZ14" i="18"/>
  <c r="AZ16" i="18" s="1"/>
  <c r="AX17" i="26"/>
  <c r="AW19" i="26"/>
  <c r="AW21" i="26" s="1"/>
  <c r="BA12" i="14"/>
  <c r="AZ14" i="14"/>
  <c r="AZ16" i="14" s="1"/>
  <c r="AZ14" i="23"/>
  <c r="AZ16" i="23" s="1"/>
  <c r="BA12" i="23"/>
  <c r="BA12" i="16"/>
  <c r="AZ14" i="16"/>
  <c r="AZ16" i="16" s="1"/>
  <c r="AY17" i="24"/>
  <c r="AX19" i="24"/>
  <c r="AX21" i="24" s="1"/>
  <c r="BA12" i="20"/>
  <c r="AZ14" i="20"/>
  <c r="AZ16" i="20" s="1"/>
  <c r="AZ31" i="25"/>
  <c r="AZ33" i="25" s="1"/>
  <c r="BA29" i="25"/>
  <c r="AY29" i="28"/>
  <c r="AX31" i="28"/>
  <c r="AX33" i="28" s="1"/>
  <c r="BA12" i="21"/>
  <c r="AZ14" i="21"/>
  <c r="AZ16" i="21" s="1"/>
  <c r="AY29" i="26"/>
  <c r="AX31" i="26"/>
  <c r="AX33" i="26" s="1"/>
  <c r="AX17" i="27"/>
  <c r="AW19" i="27"/>
  <c r="AW21" i="27" s="1"/>
  <c r="AZ58" i="25"/>
  <c r="BA56" i="25"/>
  <c r="AZ58" i="26"/>
  <c r="AZ60" i="26" s="1"/>
  <c r="BA56" i="26"/>
  <c r="Z33" i="14"/>
  <c r="Z35" i="14" s="1"/>
  <c r="AA31" i="14"/>
  <c r="BA38" i="19"/>
  <c r="AZ40" i="19"/>
  <c r="AZ42" i="19" s="1"/>
  <c r="AZ41" i="14"/>
  <c r="AZ43" i="14" s="1"/>
  <c r="BA39" i="14"/>
  <c r="BA39" i="16"/>
  <c r="AZ41" i="16"/>
  <c r="AZ43" i="16" s="1"/>
  <c r="AY60" i="25"/>
  <c r="AW27" i="36"/>
  <c r="BA39" i="20"/>
  <c r="AZ41" i="20"/>
  <c r="AZ43" i="20" s="1"/>
  <c r="AS48" i="24"/>
  <c r="AR50" i="24"/>
  <c r="AR52" i="24" s="1"/>
  <c r="AS31" i="21"/>
  <c r="AR33" i="21"/>
  <c r="AR35" i="21" s="1"/>
  <c r="BA39" i="17"/>
  <c r="AZ41" i="17"/>
  <c r="AZ43" i="17" s="1"/>
  <c r="Z33" i="17"/>
  <c r="Z35" i="17" s="1"/>
  <c r="AA31" i="17"/>
  <c r="AR33" i="23"/>
  <c r="AR35" i="23" s="1"/>
  <c r="AS31" i="23"/>
  <c r="BA56" i="24"/>
  <c r="AZ58" i="24"/>
  <c r="AZ60" i="24" s="1"/>
  <c r="AY43" i="18"/>
  <c r="AW20" i="36"/>
  <c r="AO27" i="33"/>
  <c r="AQ52" i="25"/>
  <c r="AR48" i="26"/>
  <c r="AQ50" i="26"/>
  <c r="AQ52" i="26" s="1"/>
  <c r="AQ33" i="18"/>
  <c r="AR31" i="18"/>
  <c r="BA39" i="21"/>
  <c r="AZ41" i="21"/>
  <c r="AZ43" i="21" s="1"/>
  <c r="AX58" i="28"/>
  <c r="AX60" i="28" s="1"/>
  <c r="AY56" i="28"/>
  <c r="AQ50" i="27"/>
  <c r="AQ52" i="27" s="1"/>
  <c r="AR48" i="27"/>
  <c r="AS31" i="20"/>
  <c r="AR33" i="20"/>
  <c r="AR35" i="20" s="1"/>
  <c r="BA39" i="18"/>
  <c r="AZ41" i="18"/>
  <c r="AS30" i="19"/>
  <c r="AR32" i="19"/>
  <c r="AR34" i="19" s="1"/>
  <c r="BA39" i="13"/>
  <c r="AZ41" i="13"/>
  <c r="AZ43" i="13" s="1"/>
  <c r="AS48" i="25"/>
  <c r="AR50" i="25"/>
  <c r="AA31" i="13"/>
  <c r="Z33" i="13"/>
  <c r="Z35" i="13" s="1"/>
  <c r="AP35" i="18"/>
  <c r="AN20" i="33"/>
  <c r="AX58" i="27"/>
  <c r="AX60" i="27" s="1"/>
  <c r="AY56" i="27"/>
  <c r="AA31" i="16"/>
  <c r="Z33" i="16"/>
  <c r="Z35" i="16" s="1"/>
  <c r="BA39" i="23"/>
  <c r="AZ41" i="23"/>
  <c r="AZ43" i="23" s="1"/>
  <c r="AX48" i="28"/>
  <c r="AW50" i="28"/>
  <c r="AW52" i="28" s="1"/>
  <c r="W9" i="33"/>
  <c r="Z35" i="4"/>
  <c r="X6" i="33"/>
  <c r="Z33" i="9"/>
  <c r="Z35" i="9" s="1"/>
  <c r="AA31" i="9"/>
  <c r="AA31" i="6"/>
  <c r="Z33" i="6"/>
  <c r="Z35" i="6" s="1"/>
  <c r="AA48" i="2"/>
  <c r="Z50" i="2"/>
  <c r="Z52" i="2" s="1"/>
  <c r="AB31" i="4"/>
  <c r="AA33" i="4"/>
  <c r="BA38" i="11"/>
  <c r="AZ40" i="11"/>
  <c r="AZ42" i="11" s="1"/>
  <c r="AA29" i="5"/>
  <c r="Z31" i="5"/>
  <c r="Z33" i="5" s="1"/>
  <c r="Y34" i="11"/>
  <c r="W13" i="33"/>
  <c r="BA11" i="11"/>
  <c r="AZ13" i="11"/>
  <c r="AY17" i="2"/>
  <c r="AX19" i="2"/>
  <c r="AX21" i="2" s="1"/>
  <c r="Z32" i="7"/>
  <c r="Z34" i="7" s="1"/>
  <c r="AA30" i="7"/>
  <c r="Z33" i="3"/>
  <c r="Z35" i="3" s="1"/>
  <c r="AA31" i="3"/>
  <c r="Z33" i="10"/>
  <c r="Z35" i="10" s="1"/>
  <c r="AA31" i="10"/>
  <c r="AA30" i="11"/>
  <c r="Z32" i="11"/>
  <c r="AW13" i="36"/>
  <c r="AY15" i="11"/>
  <c r="W15" i="33"/>
  <c r="AM28" i="33"/>
  <c r="V17" i="33"/>
  <c r="V29" i="33"/>
  <c r="V30" i="33"/>
  <c r="W31" i="33"/>
  <c r="W33" i="33"/>
  <c r="W32" i="33"/>
  <c r="V18" i="33"/>
  <c r="V19" i="33"/>
  <c r="W7" i="36"/>
  <c r="AN28" i="33"/>
  <c r="AN28" i="36"/>
  <c r="W10" i="36"/>
  <c r="W9" i="36"/>
  <c r="W8" i="36"/>
  <c r="V7" i="33"/>
  <c r="V12" i="33"/>
  <c r="W11" i="33"/>
  <c r="AN31" i="36"/>
  <c r="V4" i="33"/>
  <c r="AN32" i="36"/>
  <c r="AN33" i="36"/>
  <c r="W8" i="33"/>
  <c r="V5" i="33"/>
  <c r="AM11" i="36"/>
  <c r="AN29" i="36"/>
  <c r="AN30" i="36"/>
  <c r="W12" i="36"/>
  <c r="W4" i="36"/>
  <c r="W10" i="33"/>
  <c r="W5" i="36"/>
  <c r="V14" i="33"/>
  <c r="V26" i="33"/>
  <c r="W26" i="36"/>
  <c r="W25" i="36"/>
  <c r="V25" i="33"/>
  <c r="W24" i="36"/>
  <c r="V24" i="33"/>
  <c r="W23" i="36"/>
  <c r="W22" i="36"/>
  <c r="V22" i="33"/>
  <c r="W21" i="36"/>
  <c r="V21" i="33"/>
  <c r="X19" i="36"/>
  <c r="X18" i="36"/>
  <c r="V16" i="33"/>
  <c r="X16" i="36"/>
  <c r="X17" i="36"/>
  <c r="Y15" i="36"/>
  <c r="Y14" i="36"/>
  <c r="W23" i="33"/>
  <c r="AX52" i="32" l="1"/>
  <c r="AV34" i="33"/>
  <c r="AZ48" i="32"/>
  <c r="AY50" i="32"/>
  <c r="AS48" i="31"/>
  <c r="AR50" i="31"/>
  <c r="AR52" i="31" s="1"/>
  <c r="AY17" i="30"/>
  <c r="AX19" i="30"/>
  <c r="AX21" i="30" s="1"/>
  <c r="AS48" i="30"/>
  <c r="AR50" i="30"/>
  <c r="AR52" i="30" s="1"/>
  <c r="AX19" i="31"/>
  <c r="AX21" i="31" s="1"/>
  <c r="AY17" i="31"/>
  <c r="X9" i="33"/>
  <c r="BB12" i="23"/>
  <c r="BA14" i="23"/>
  <c r="BA16" i="23" s="1"/>
  <c r="BB12" i="13"/>
  <c r="BA14" i="13"/>
  <c r="BA16" i="13" s="1"/>
  <c r="AZ29" i="26"/>
  <c r="AY31" i="26"/>
  <c r="AY33" i="26" s="1"/>
  <c r="AZ29" i="28"/>
  <c r="AY31" i="28"/>
  <c r="AY33" i="28" s="1"/>
  <c r="BA14" i="20"/>
  <c r="BA16" i="20" s="1"/>
  <c r="BB12" i="20"/>
  <c r="BB12" i="14"/>
  <c r="BA14" i="14"/>
  <c r="BA16" i="14" s="1"/>
  <c r="BB12" i="18"/>
  <c r="BA14" i="18"/>
  <c r="BA16" i="18" s="1"/>
  <c r="BB11" i="19"/>
  <c r="BA13" i="19"/>
  <c r="BA15" i="19" s="1"/>
  <c r="BB29" i="25"/>
  <c r="BA31" i="25"/>
  <c r="BA33" i="25" s="1"/>
  <c r="AY31" i="27"/>
  <c r="AY33" i="27" s="1"/>
  <c r="AZ29" i="27"/>
  <c r="AZ17" i="25"/>
  <c r="AY19" i="25"/>
  <c r="AY21" i="25" s="1"/>
  <c r="AY17" i="27"/>
  <c r="AX19" i="27"/>
  <c r="AX21" i="27" s="1"/>
  <c r="BB12" i="21"/>
  <c r="BA14" i="21"/>
  <c r="BA16" i="21" s="1"/>
  <c r="AZ17" i="24"/>
  <c r="AY19" i="24"/>
  <c r="AY21" i="24" s="1"/>
  <c r="BB12" i="16"/>
  <c r="BA14" i="16"/>
  <c r="BA16" i="16" s="1"/>
  <c r="AY17" i="26"/>
  <c r="AX19" i="26"/>
  <c r="AX21" i="26" s="1"/>
  <c r="BB12" i="17"/>
  <c r="BA14" i="17"/>
  <c r="BA16" i="17" s="1"/>
  <c r="AY17" i="28"/>
  <c r="AX19" i="28"/>
  <c r="AX21" i="28" s="1"/>
  <c r="BB29" i="24"/>
  <c r="BA31" i="24"/>
  <c r="BA33" i="24" s="1"/>
  <c r="AP27" i="33"/>
  <c r="AR52" i="25"/>
  <c r="AZ56" i="28"/>
  <c r="AY58" i="28"/>
  <c r="AY60" i="28" s="1"/>
  <c r="AR33" i="18"/>
  <c r="AS31" i="18"/>
  <c r="AA33" i="17"/>
  <c r="AA35" i="17" s="1"/>
  <c r="AB31" i="17"/>
  <c r="BB56" i="26"/>
  <c r="BA58" i="26"/>
  <c r="BA60" i="26" s="1"/>
  <c r="AY48" i="28"/>
  <c r="AX50" i="28"/>
  <c r="AX52" i="28" s="1"/>
  <c r="AB31" i="16"/>
  <c r="AA33" i="16"/>
  <c r="AA35" i="16" s="1"/>
  <c r="AT48" i="25"/>
  <c r="AS50" i="25"/>
  <c r="AT30" i="19"/>
  <c r="AS32" i="19"/>
  <c r="AS34" i="19" s="1"/>
  <c r="AS33" i="20"/>
  <c r="AS35" i="20" s="1"/>
  <c r="AT31" i="20"/>
  <c r="AQ35" i="18"/>
  <c r="AO20" i="33"/>
  <c r="BB56" i="24"/>
  <c r="BA58" i="24"/>
  <c r="BA60" i="24" s="1"/>
  <c r="AS33" i="21"/>
  <c r="AS35" i="21" s="1"/>
  <c r="AT31" i="21"/>
  <c r="BB39" i="20"/>
  <c r="BA41" i="20"/>
  <c r="BA43" i="20" s="1"/>
  <c r="BB39" i="16"/>
  <c r="BA41" i="16"/>
  <c r="BA43" i="16" s="1"/>
  <c r="BB38" i="19"/>
  <c r="BA40" i="19"/>
  <c r="BA42" i="19" s="1"/>
  <c r="AZ56" i="27"/>
  <c r="AY58" i="27"/>
  <c r="AY60" i="27" s="1"/>
  <c r="AZ43" i="18"/>
  <c r="AX20" i="36"/>
  <c r="AS48" i="27"/>
  <c r="AR50" i="27"/>
  <c r="AR52" i="27" s="1"/>
  <c r="AT31" i="23"/>
  <c r="AS33" i="23"/>
  <c r="AS35" i="23" s="1"/>
  <c r="BA41" i="14"/>
  <c r="BA43" i="14" s="1"/>
  <c r="BB39" i="14"/>
  <c r="AB31" i="14"/>
  <c r="AA33" i="14"/>
  <c r="AA35" i="14" s="1"/>
  <c r="BB56" i="25"/>
  <c r="BA58" i="25"/>
  <c r="BA41" i="23"/>
  <c r="BA43" i="23" s="1"/>
  <c r="BB39" i="23"/>
  <c r="AA33" i="13"/>
  <c r="AA35" i="13" s="1"/>
  <c r="AB31" i="13"/>
  <c r="BB39" i="13"/>
  <c r="BA41" i="13"/>
  <c r="BA43" i="13" s="1"/>
  <c r="BB39" i="18"/>
  <c r="BA41" i="18"/>
  <c r="BB39" i="21"/>
  <c r="BA41" i="21"/>
  <c r="BA43" i="21" s="1"/>
  <c r="AR50" i="26"/>
  <c r="AR52" i="26" s="1"/>
  <c r="AS48" i="26"/>
  <c r="BA41" i="17"/>
  <c r="BA43" i="17" s="1"/>
  <c r="BB39" i="17"/>
  <c r="AT48" i="24"/>
  <c r="AS50" i="24"/>
  <c r="AS52" i="24" s="1"/>
  <c r="AZ60" i="25"/>
  <c r="AX27" i="36"/>
  <c r="Z34" i="11"/>
  <c r="X13" i="33"/>
  <c r="AB31" i="10"/>
  <c r="AA33" i="10"/>
  <c r="AA35" i="10" s="1"/>
  <c r="AB30" i="7"/>
  <c r="AA32" i="7"/>
  <c r="AA34" i="7" s="1"/>
  <c r="AA35" i="4"/>
  <c r="Y6" i="33"/>
  <c r="AB31" i="9"/>
  <c r="AA33" i="9"/>
  <c r="AA35" i="9" s="1"/>
  <c r="AB30" i="11"/>
  <c r="AA32" i="11"/>
  <c r="AZ17" i="2"/>
  <c r="AY19" i="2"/>
  <c r="AY21" i="2" s="1"/>
  <c r="BB38" i="11"/>
  <c r="BA40" i="11"/>
  <c r="BA42" i="11" s="1"/>
  <c r="AC31" i="4"/>
  <c r="AB33" i="4"/>
  <c r="AB31" i="3"/>
  <c r="AA33" i="3"/>
  <c r="AA35" i="3" s="1"/>
  <c r="AX13" i="36"/>
  <c r="AZ15" i="11"/>
  <c r="BB11" i="11"/>
  <c r="BA13" i="11"/>
  <c r="AB29" i="5"/>
  <c r="AA31" i="5"/>
  <c r="AA33" i="5" s="1"/>
  <c r="AB48" i="2"/>
  <c r="AA50" i="2"/>
  <c r="AA52" i="2" s="1"/>
  <c r="AB31" i="6"/>
  <c r="AA33" i="6"/>
  <c r="AA35" i="6" s="1"/>
  <c r="W19" i="33"/>
  <c r="W17" i="33"/>
  <c r="W18" i="33"/>
  <c r="X33" i="33"/>
  <c r="W30" i="33"/>
  <c r="X32" i="33"/>
  <c r="X31" i="33"/>
  <c r="W29" i="33"/>
  <c r="X15" i="33"/>
  <c r="X8" i="36"/>
  <c r="W7" i="33"/>
  <c r="X11" i="33"/>
  <c r="AO28" i="33"/>
  <c r="W12" i="33"/>
  <c r="W4" i="33"/>
  <c r="X12" i="36"/>
  <c r="X4" i="36"/>
  <c r="AO33" i="36"/>
  <c r="AO31" i="36"/>
  <c r="AO30" i="36"/>
  <c r="X9" i="36"/>
  <c r="X10" i="36"/>
  <c r="X7" i="36"/>
  <c r="X5" i="36"/>
  <c r="W5" i="33"/>
  <c r="X8" i="33"/>
  <c r="AN11" i="36"/>
  <c r="AO28" i="36"/>
  <c r="X10" i="33"/>
  <c r="AO32" i="36"/>
  <c r="AO29" i="36"/>
  <c r="W14" i="33"/>
  <c r="X26" i="36"/>
  <c r="W26" i="33"/>
  <c r="W25" i="33"/>
  <c r="X25" i="36"/>
  <c r="W24" i="33"/>
  <c r="X24" i="36"/>
  <c r="X23" i="36"/>
  <c r="W22" i="33"/>
  <c r="X22" i="36"/>
  <c r="X21" i="36"/>
  <c r="W21" i="33"/>
  <c r="Y19" i="36"/>
  <c r="Y18" i="36"/>
  <c r="Y16" i="36"/>
  <c r="W16" i="33"/>
  <c r="Y17" i="36"/>
  <c r="Z15" i="36"/>
  <c r="Z14" i="36"/>
  <c r="X23" i="33"/>
  <c r="AZ50" i="32" l="1"/>
  <c r="BA48" i="32"/>
  <c r="AY52" i="32"/>
  <c r="AW34" i="33"/>
  <c r="AZ17" i="31"/>
  <c r="AY19" i="31"/>
  <c r="AY21" i="31" s="1"/>
  <c r="AZ17" i="30"/>
  <c r="AY19" i="30"/>
  <c r="AY21" i="30" s="1"/>
  <c r="AT48" i="30"/>
  <c r="AS50" i="30"/>
  <c r="AS52" i="30" s="1"/>
  <c r="AS50" i="31"/>
  <c r="AS52" i="31" s="1"/>
  <c r="AT48" i="31"/>
  <c r="Y9" i="33"/>
  <c r="BC12" i="20"/>
  <c r="BB14" i="20"/>
  <c r="BB16" i="20" s="1"/>
  <c r="BC29" i="24"/>
  <c r="BB31" i="24"/>
  <c r="BB33" i="24" s="1"/>
  <c r="BC12" i="17"/>
  <c r="BB14" i="17"/>
  <c r="BB16" i="17" s="1"/>
  <c r="BC12" i="16"/>
  <c r="BB14" i="16"/>
  <c r="BB16" i="16" s="1"/>
  <c r="BB14" i="21"/>
  <c r="BB16" i="21" s="1"/>
  <c r="BC12" i="21"/>
  <c r="AZ19" i="25"/>
  <c r="AZ21" i="25" s="1"/>
  <c r="BA17" i="25"/>
  <c r="BC11" i="19"/>
  <c r="BB13" i="19"/>
  <c r="BB15" i="19" s="1"/>
  <c r="BA29" i="26"/>
  <c r="AZ31" i="26"/>
  <c r="AZ33" i="26" s="1"/>
  <c r="BC12" i="13"/>
  <c r="BB14" i="13"/>
  <c r="BB16" i="13" s="1"/>
  <c r="AZ31" i="27"/>
  <c r="AZ33" i="27" s="1"/>
  <c r="BA29" i="27"/>
  <c r="AZ17" i="28"/>
  <c r="AY19" i="28"/>
  <c r="AY21" i="28" s="1"/>
  <c r="AZ17" i="26"/>
  <c r="AY19" i="26"/>
  <c r="AY21" i="26" s="1"/>
  <c r="BA17" i="24"/>
  <c r="AZ19" i="24"/>
  <c r="AZ21" i="24" s="1"/>
  <c r="AZ17" i="27"/>
  <c r="AY19" i="27"/>
  <c r="AY21" i="27" s="1"/>
  <c r="BB31" i="25"/>
  <c r="BB33" i="25" s="1"/>
  <c r="BC29" i="25"/>
  <c r="BB14" i="18"/>
  <c r="BB16" i="18" s="1"/>
  <c r="BC12" i="18"/>
  <c r="BC12" i="14"/>
  <c r="BB14" i="14"/>
  <c r="BB16" i="14" s="1"/>
  <c r="BA29" i="28"/>
  <c r="AZ31" i="28"/>
  <c r="AZ33" i="28" s="1"/>
  <c r="BB14" i="23"/>
  <c r="BB16" i="23" s="1"/>
  <c r="BC12" i="23"/>
  <c r="BB41" i="17"/>
  <c r="BB43" i="17" s="1"/>
  <c r="BC39" i="17"/>
  <c r="BC39" i="23"/>
  <c r="BB41" i="23"/>
  <c r="BB43" i="23" s="1"/>
  <c r="AU31" i="20"/>
  <c r="AT33" i="20"/>
  <c r="AT35" i="20" s="1"/>
  <c r="AQ27" i="33"/>
  <c r="AS52" i="25"/>
  <c r="AC31" i="17"/>
  <c r="AB33" i="17"/>
  <c r="AB35" i="17" s="1"/>
  <c r="BB41" i="21"/>
  <c r="BB43" i="21" s="1"/>
  <c r="BC39" i="21"/>
  <c r="BC39" i="13"/>
  <c r="BB41" i="13"/>
  <c r="BB43" i="13" s="1"/>
  <c r="AC31" i="14"/>
  <c r="AB33" i="14"/>
  <c r="AB35" i="14" s="1"/>
  <c r="AT33" i="23"/>
  <c r="AT35" i="23" s="1"/>
  <c r="AU31" i="23"/>
  <c r="BC38" i="19"/>
  <c r="BB40" i="19"/>
  <c r="BB42" i="19" s="1"/>
  <c r="BB41" i="20"/>
  <c r="BB43" i="20" s="1"/>
  <c r="BC39" i="20"/>
  <c r="BB58" i="24"/>
  <c r="BB60" i="24" s="1"/>
  <c r="BC56" i="24"/>
  <c r="AU48" i="25"/>
  <c r="AT50" i="25"/>
  <c r="AY50" i="28"/>
  <c r="AY52" i="28" s="1"/>
  <c r="AZ48" i="28"/>
  <c r="BA56" i="28"/>
  <c r="AZ58" i="28"/>
  <c r="AZ60" i="28" s="1"/>
  <c r="AT48" i="26"/>
  <c r="AS50" i="26"/>
  <c r="AS52" i="26" s="1"/>
  <c r="BA43" i="18"/>
  <c r="AY20" i="36"/>
  <c r="AC31" i="13"/>
  <c r="AB33" i="13"/>
  <c r="AB35" i="13" s="1"/>
  <c r="BA60" i="25"/>
  <c r="AY27" i="36"/>
  <c r="BB41" i="14"/>
  <c r="BB43" i="14" s="1"/>
  <c r="BC39" i="14"/>
  <c r="AU31" i="21"/>
  <c r="AT33" i="21"/>
  <c r="AT35" i="21" s="1"/>
  <c r="AT31" i="18"/>
  <c r="AS33" i="18"/>
  <c r="AU48" i="24"/>
  <c r="AT50" i="24"/>
  <c r="AT52" i="24" s="1"/>
  <c r="BC39" i="18"/>
  <c r="BB41" i="18"/>
  <c r="BB58" i="25"/>
  <c r="BC56" i="25"/>
  <c r="AT48" i="27"/>
  <c r="AS50" i="27"/>
  <c r="AS52" i="27" s="1"/>
  <c r="BA56" i="27"/>
  <c r="AZ58" i="27"/>
  <c r="AZ60" i="27" s="1"/>
  <c r="BC39" i="16"/>
  <c r="BB41" i="16"/>
  <c r="BB43" i="16" s="1"/>
  <c r="AU30" i="19"/>
  <c r="AT32" i="19"/>
  <c r="AT34" i="19" s="1"/>
  <c r="AC31" i="16"/>
  <c r="AB33" i="16"/>
  <c r="AB35" i="16" s="1"/>
  <c r="BC56" i="26"/>
  <c r="BB58" i="26"/>
  <c r="BB60" i="26" s="1"/>
  <c r="AR35" i="18"/>
  <c r="AP20" i="33"/>
  <c r="BA15" i="11"/>
  <c r="AY13" i="36"/>
  <c r="AB35" i="4"/>
  <c r="Z6" i="33"/>
  <c r="AA34" i="11"/>
  <c r="Y13" i="33"/>
  <c r="AC48" i="2"/>
  <c r="AB50" i="2"/>
  <c r="AB52" i="2" s="1"/>
  <c r="BC11" i="11"/>
  <c r="BB13" i="11"/>
  <c r="AD31" i="4"/>
  <c r="AC33" i="4"/>
  <c r="BC38" i="11"/>
  <c r="BB40" i="11"/>
  <c r="BB42" i="11" s="1"/>
  <c r="AC30" i="11"/>
  <c r="AB32" i="11"/>
  <c r="AC31" i="10"/>
  <c r="AB33" i="10"/>
  <c r="AB35" i="10" s="1"/>
  <c r="AC31" i="6"/>
  <c r="AB33" i="6"/>
  <c r="AB35" i="6" s="1"/>
  <c r="AC29" i="5"/>
  <c r="AB31" i="5"/>
  <c r="AB33" i="5" s="1"/>
  <c r="AC31" i="3"/>
  <c r="AB33" i="3"/>
  <c r="AB35" i="3" s="1"/>
  <c r="BA17" i="2"/>
  <c r="AZ19" i="2"/>
  <c r="AZ21" i="2" s="1"/>
  <c r="AC31" i="9"/>
  <c r="AB33" i="9"/>
  <c r="AB35" i="9" s="1"/>
  <c r="AC30" i="7"/>
  <c r="AB32" i="7"/>
  <c r="AB34" i="7" s="1"/>
  <c r="X17" i="33"/>
  <c r="Y32" i="33"/>
  <c r="Y15" i="33"/>
  <c r="X29" i="33"/>
  <c r="X18" i="33"/>
  <c r="Y31" i="33"/>
  <c r="Y33" i="33"/>
  <c r="X30" i="33"/>
  <c r="X19" i="33"/>
  <c r="Y9" i="36"/>
  <c r="Y8" i="33"/>
  <c r="AP30" i="36"/>
  <c r="AP32" i="36"/>
  <c r="AP29" i="36"/>
  <c r="X5" i="33"/>
  <c r="Y11" i="33"/>
  <c r="Y5" i="36"/>
  <c r="Y10" i="33"/>
  <c r="X4" i="33"/>
  <c r="Y10" i="36"/>
  <c r="Y4" i="36"/>
  <c r="Y12" i="36"/>
  <c r="AO11" i="36"/>
  <c r="AP33" i="36"/>
  <c r="AP28" i="36"/>
  <c r="X7" i="33"/>
  <c r="Y7" i="36"/>
  <c r="Y8" i="36"/>
  <c r="X12" i="33"/>
  <c r="AP31" i="36"/>
  <c r="X14" i="33"/>
  <c r="Y26" i="36"/>
  <c r="X26" i="33"/>
  <c r="X25" i="33"/>
  <c r="Y25" i="36"/>
  <c r="X24" i="33"/>
  <c r="Y24" i="36"/>
  <c r="Y23" i="36"/>
  <c r="Y22" i="36"/>
  <c r="X22" i="33"/>
  <c r="Y21" i="36"/>
  <c r="X21" i="33"/>
  <c r="Z19" i="36"/>
  <c r="Z18" i="36"/>
  <c r="X16" i="33"/>
  <c r="Z16" i="36"/>
  <c r="Z17" i="36"/>
  <c r="AA14" i="36"/>
  <c r="AA15" i="36"/>
  <c r="Y23" i="33"/>
  <c r="BB48" i="32" l="1"/>
  <c r="BA50" i="32"/>
  <c r="AZ52" i="32"/>
  <c r="AX34" i="33"/>
  <c r="AU48" i="31"/>
  <c r="AT50" i="31"/>
  <c r="AT52" i="31" s="1"/>
  <c r="BA17" i="30"/>
  <c r="AZ19" i="30"/>
  <c r="AZ21" i="30" s="1"/>
  <c r="AU48" i="30"/>
  <c r="AT50" i="30"/>
  <c r="AT52" i="30" s="1"/>
  <c r="AZ19" i="31"/>
  <c r="AZ21" i="31" s="1"/>
  <c r="BA17" i="31"/>
  <c r="BC14" i="23"/>
  <c r="BC16" i="23" s="1"/>
  <c r="BD12" i="23"/>
  <c r="BD29" i="25"/>
  <c r="BC31" i="25"/>
  <c r="BC33" i="25" s="1"/>
  <c r="BD12" i="21"/>
  <c r="BC14" i="21"/>
  <c r="BC16" i="21" s="1"/>
  <c r="BB29" i="28"/>
  <c r="BA31" i="28"/>
  <c r="BA33" i="28" s="1"/>
  <c r="BD12" i="14"/>
  <c r="BC14" i="14"/>
  <c r="BC16" i="14" s="1"/>
  <c r="BB17" i="24"/>
  <c r="BA19" i="24"/>
  <c r="BA21" i="24" s="1"/>
  <c r="BA17" i="28"/>
  <c r="AZ19" i="28"/>
  <c r="AZ21" i="28" s="1"/>
  <c r="BD12" i="13"/>
  <c r="BC14" i="13"/>
  <c r="BC16" i="13" s="1"/>
  <c r="BD12" i="17"/>
  <c r="BC14" i="17"/>
  <c r="BC16" i="17" s="1"/>
  <c r="BC14" i="20"/>
  <c r="BC16" i="20" s="1"/>
  <c r="BD12" i="20"/>
  <c r="BD12" i="18"/>
  <c r="BC14" i="18"/>
  <c r="BC16" i="18" s="1"/>
  <c r="BA31" i="27"/>
  <c r="BA33" i="27" s="1"/>
  <c r="BB29" i="27"/>
  <c r="BA19" i="25"/>
  <c r="BA21" i="25" s="1"/>
  <c r="BB17" i="25"/>
  <c r="BA17" i="27"/>
  <c r="AZ19" i="27"/>
  <c r="AZ21" i="27" s="1"/>
  <c r="BA17" i="26"/>
  <c r="AZ19" i="26"/>
  <c r="AZ21" i="26" s="1"/>
  <c r="BB29" i="26"/>
  <c r="BA31" i="26"/>
  <c r="BA33" i="26" s="1"/>
  <c r="BD11" i="19"/>
  <c r="BC13" i="19"/>
  <c r="BC15" i="19" s="1"/>
  <c r="BD12" i="16"/>
  <c r="BC14" i="16"/>
  <c r="BC16" i="16" s="1"/>
  <c r="BC31" i="24"/>
  <c r="BC33" i="24" s="1"/>
  <c r="BD29" i="24"/>
  <c r="BB43" i="18"/>
  <c r="AZ20" i="36"/>
  <c r="AS35" i="18"/>
  <c r="AQ20" i="33"/>
  <c r="BD39" i="14"/>
  <c r="BC41" i="14"/>
  <c r="BC43" i="14" s="1"/>
  <c r="BA48" i="28"/>
  <c r="AZ50" i="28"/>
  <c r="AZ52" i="28" s="1"/>
  <c r="BC58" i="24"/>
  <c r="BC60" i="24" s="1"/>
  <c r="BD56" i="24"/>
  <c r="BD39" i="21"/>
  <c r="BC41" i="21"/>
  <c r="BC43" i="21" s="1"/>
  <c r="AD31" i="16"/>
  <c r="AC33" i="16"/>
  <c r="AC35" i="16" s="1"/>
  <c r="BD39" i="16"/>
  <c r="BC41" i="16"/>
  <c r="BC43" i="16" s="1"/>
  <c r="AT50" i="27"/>
  <c r="AT52" i="27" s="1"/>
  <c r="AU48" i="27"/>
  <c r="BC41" i="18"/>
  <c r="BD39" i="18"/>
  <c r="AU31" i="18"/>
  <c r="AT33" i="18"/>
  <c r="AC33" i="13"/>
  <c r="AC35" i="13" s="1"/>
  <c r="AD31" i="13"/>
  <c r="AT50" i="26"/>
  <c r="AT52" i="26" s="1"/>
  <c r="AU48" i="26"/>
  <c r="BD38" i="19"/>
  <c r="BC40" i="19"/>
  <c r="BC42" i="19" s="1"/>
  <c r="AD31" i="14"/>
  <c r="AC33" i="14"/>
  <c r="AC35" i="14" s="1"/>
  <c r="BD39" i="23"/>
  <c r="BC41" i="23"/>
  <c r="BC43" i="23" s="1"/>
  <c r="BD56" i="25"/>
  <c r="BC58" i="25"/>
  <c r="AT52" i="25"/>
  <c r="AR27" i="33"/>
  <c r="BD39" i="20"/>
  <c r="BC41" i="20"/>
  <c r="BC43" i="20" s="1"/>
  <c r="AU33" i="23"/>
  <c r="AU35" i="23" s="1"/>
  <c r="AV31" i="23"/>
  <c r="BC41" i="17"/>
  <c r="BC43" i="17" s="1"/>
  <c r="BD39" i="17"/>
  <c r="BD56" i="26"/>
  <c r="BC58" i="26"/>
  <c r="BC60" i="26" s="1"/>
  <c r="AV30" i="19"/>
  <c r="AU32" i="19"/>
  <c r="AU34" i="19" s="1"/>
  <c r="BB56" i="27"/>
  <c r="BA58" i="27"/>
  <c r="BA60" i="27" s="1"/>
  <c r="BB60" i="25"/>
  <c r="AZ27" i="36"/>
  <c r="AU50" i="24"/>
  <c r="AU52" i="24" s="1"/>
  <c r="AV48" i="24"/>
  <c r="AU33" i="21"/>
  <c r="AU35" i="21" s="1"/>
  <c r="AV31" i="21"/>
  <c r="BB56" i="28"/>
  <c r="BA58" i="28"/>
  <c r="BA60" i="28" s="1"/>
  <c r="AV48" i="25"/>
  <c r="AU50" i="25"/>
  <c r="BD39" i="13"/>
  <c r="BC41" i="13"/>
  <c r="BC43" i="13" s="1"/>
  <c r="AC33" i="17"/>
  <c r="AC35" i="17" s="1"/>
  <c r="AD31" i="17"/>
  <c r="AV31" i="20"/>
  <c r="AU33" i="20"/>
  <c r="AU35" i="20" s="1"/>
  <c r="Z9" i="33"/>
  <c r="AB34" i="11"/>
  <c r="Z13" i="33"/>
  <c r="AD31" i="9"/>
  <c r="AC33" i="9"/>
  <c r="AC35" i="9" s="1"/>
  <c r="AC33" i="3"/>
  <c r="AC35" i="3" s="1"/>
  <c r="AD31" i="3"/>
  <c r="AD29" i="5"/>
  <c r="AC31" i="5"/>
  <c r="AC33" i="5" s="1"/>
  <c r="AD31" i="6"/>
  <c r="AC33" i="6"/>
  <c r="AC35" i="6" s="1"/>
  <c r="AC33" i="10"/>
  <c r="AC35" i="10" s="1"/>
  <c r="AD31" i="10"/>
  <c r="AD30" i="11"/>
  <c r="AC32" i="11"/>
  <c r="BD38" i="11"/>
  <c r="BC40" i="11"/>
  <c r="BC42" i="11" s="1"/>
  <c r="AC50" i="2"/>
  <c r="AC52" i="2" s="1"/>
  <c r="AD48" i="2"/>
  <c r="AC35" i="4"/>
  <c r="AA6" i="33"/>
  <c r="AZ13" i="36"/>
  <c r="BB15" i="11"/>
  <c r="AD30" i="7"/>
  <c r="AC32" i="7"/>
  <c r="AC34" i="7" s="1"/>
  <c r="BB17" i="2"/>
  <c r="BA19" i="2"/>
  <c r="BA21" i="2" s="1"/>
  <c r="AE31" i="4"/>
  <c r="AD33" i="4"/>
  <c r="BC13" i="11"/>
  <c r="BD11" i="11"/>
  <c r="AP28" i="33"/>
  <c r="Z32" i="33"/>
  <c r="Z31" i="33"/>
  <c r="Z33" i="33"/>
  <c r="Y29" i="33"/>
  <c r="Y30" i="33"/>
  <c r="Y19" i="33"/>
  <c r="Y17" i="33"/>
  <c r="Z15" i="33"/>
  <c r="Y18" i="33"/>
  <c r="Z8" i="33"/>
  <c r="Y7" i="33"/>
  <c r="Y5" i="33"/>
  <c r="Y12" i="33"/>
  <c r="Z10" i="36"/>
  <c r="Z11" i="33"/>
  <c r="AQ32" i="36"/>
  <c r="AQ31" i="36"/>
  <c r="Z12" i="36"/>
  <c r="AQ28" i="36"/>
  <c r="AQ33" i="36"/>
  <c r="Y4" i="33"/>
  <c r="Z10" i="33"/>
  <c r="Z9" i="36"/>
  <c r="Z5" i="36"/>
  <c r="Z7" i="36"/>
  <c r="AP11" i="36"/>
  <c r="AQ29" i="36"/>
  <c r="AQ30" i="36"/>
  <c r="Z8" i="36"/>
  <c r="Z4" i="36"/>
  <c r="Y14" i="33"/>
  <c r="Y26" i="33"/>
  <c r="Z26" i="36"/>
  <c r="Z25" i="36"/>
  <c r="Y25" i="33"/>
  <c r="Y24" i="33"/>
  <c r="Z24" i="36"/>
  <c r="Z23" i="36"/>
  <c r="Z22" i="36"/>
  <c r="Y22" i="33"/>
  <c r="Z21" i="36"/>
  <c r="Y21" i="33"/>
  <c r="AA19" i="36"/>
  <c r="AA18" i="36"/>
  <c r="Y16" i="33"/>
  <c r="AA16" i="36"/>
  <c r="AA17" i="36"/>
  <c r="AB15" i="36"/>
  <c r="AB14" i="36"/>
  <c r="Z23" i="33"/>
  <c r="AA9" i="33"/>
  <c r="AB10" i="36"/>
  <c r="AB10" i="33"/>
  <c r="BA52" i="32" l="1"/>
  <c r="AY34" i="33"/>
  <c r="BC48" i="32"/>
  <c r="BB50" i="32"/>
  <c r="BB17" i="31"/>
  <c r="BA19" i="31"/>
  <c r="BA21" i="31" s="1"/>
  <c r="BB17" i="30"/>
  <c r="BA19" i="30"/>
  <c r="BA21" i="30" s="1"/>
  <c r="AV48" i="30"/>
  <c r="AU50" i="30"/>
  <c r="AU52" i="30" s="1"/>
  <c r="AU50" i="31"/>
  <c r="AU52" i="31" s="1"/>
  <c r="AV48" i="31"/>
  <c r="BB31" i="27"/>
  <c r="BB33" i="27" s="1"/>
  <c r="BC29" i="27"/>
  <c r="BE12" i="20"/>
  <c r="BD14" i="20"/>
  <c r="BD16" i="20" s="1"/>
  <c r="BE12" i="16"/>
  <c r="BD14" i="16"/>
  <c r="BD16" i="16" s="1"/>
  <c r="BB17" i="27"/>
  <c r="BA19" i="27"/>
  <c r="BA21" i="27" s="1"/>
  <c r="BE12" i="13"/>
  <c r="BD14" i="13"/>
  <c r="BD16" i="13" s="1"/>
  <c r="BC17" i="24"/>
  <c r="BB19" i="24"/>
  <c r="BB21" i="24" s="1"/>
  <c r="BC29" i="28"/>
  <c r="BB31" i="28"/>
  <c r="BB33" i="28" s="1"/>
  <c r="BD31" i="25"/>
  <c r="BD33" i="25" s="1"/>
  <c r="BE29" i="25"/>
  <c r="BE29" i="24"/>
  <c r="BD31" i="24"/>
  <c r="BD33" i="24" s="1"/>
  <c r="BC17" i="25"/>
  <c r="BB19" i="25"/>
  <c r="BB21" i="25" s="1"/>
  <c r="BD14" i="23"/>
  <c r="BD16" i="23" s="1"/>
  <c r="BE12" i="23"/>
  <c r="BD13" i="19"/>
  <c r="BD15" i="19" s="1"/>
  <c r="BE11" i="19"/>
  <c r="BC29" i="26"/>
  <c r="BB31" i="26"/>
  <c r="BB33" i="26" s="1"/>
  <c r="BB17" i="26"/>
  <c r="BA19" i="26"/>
  <c r="BA21" i="26" s="1"/>
  <c r="BE12" i="18"/>
  <c r="BD14" i="18"/>
  <c r="BD16" i="18" s="1"/>
  <c r="BE12" i="17"/>
  <c r="BD14" i="17"/>
  <c r="BD16" i="17" s="1"/>
  <c r="BB17" i="28"/>
  <c r="BA19" i="28"/>
  <c r="BA21" i="28" s="1"/>
  <c r="BD14" i="14"/>
  <c r="BD16" i="14" s="1"/>
  <c r="BE12" i="14"/>
  <c r="BD14" i="21"/>
  <c r="BD16" i="21" s="1"/>
  <c r="BE12" i="21"/>
  <c r="AW48" i="24"/>
  <c r="AV50" i="24"/>
  <c r="AV52" i="24" s="1"/>
  <c r="AV33" i="23"/>
  <c r="AV35" i="23" s="1"/>
  <c r="AW31" i="23"/>
  <c r="AE31" i="13"/>
  <c r="AD33" i="13"/>
  <c r="AD35" i="13" s="1"/>
  <c r="BE39" i="18"/>
  <c r="BD41" i="18"/>
  <c r="AV33" i="20"/>
  <c r="AV35" i="20" s="1"/>
  <c r="AW31" i="20"/>
  <c r="BE39" i="13"/>
  <c r="BD41" i="13"/>
  <c r="BD43" i="13" s="1"/>
  <c r="BB58" i="28"/>
  <c r="BB60" i="28" s="1"/>
  <c r="BC56" i="28"/>
  <c r="BC56" i="27"/>
  <c r="BB58" i="27"/>
  <c r="BB60" i="27" s="1"/>
  <c r="BE56" i="26"/>
  <c r="BD58" i="26"/>
  <c r="BD60" i="26" s="1"/>
  <c r="BE39" i="23"/>
  <c r="BD41" i="23"/>
  <c r="BD43" i="23" s="1"/>
  <c r="BE38" i="19"/>
  <c r="BD40" i="19"/>
  <c r="BD42" i="19" s="1"/>
  <c r="BC43" i="18"/>
  <c r="BA20" i="36"/>
  <c r="BE39" i="16"/>
  <c r="BD41" i="16"/>
  <c r="BD43" i="16" s="1"/>
  <c r="BD41" i="21"/>
  <c r="BD43" i="21" s="1"/>
  <c r="BE39" i="21"/>
  <c r="BB48" i="28"/>
  <c r="BA50" i="28"/>
  <c r="BA52" i="28" s="1"/>
  <c r="AE31" i="17"/>
  <c r="AD33" i="17"/>
  <c r="AD35" i="17" s="1"/>
  <c r="AS27" i="33"/>
  <c r="AU52" i="25"/>
  <c r="AW31" i="21"/>
  <c r="AV33" i="21"/>
  <c r="AV35" i="21" s="1"/>
  <c r="BE39" i="17"/>
  <c r="BD41" i="17"/>
  <c r="BD43" i="17" s="1"/>
  <c r="BC60" i="25"/>
  <c r="BA27" i="36"/>
  <c r="AV48" i="26"/>
  <c r="AU50" i="26"/>
  <c r="AU52" i="26" s="1"/>
  <c r="AT35" i="18"/>
  <c r="AR20" i="33"/>
  <c r="AU50" i="27"/>
  <c r="AU52" i="27" s="1"/>
  <c r="AV48" i="27"/>
  <c r="BE56" i="24"/>
  <c r="BD58" i="24"/>
  <c r="BD60" i="24" s="1"/>
  <c r="AW48" i="25"/>
  <c r="AV50" i="25"/>
  <c r="AV32" i="19"/>
  <c r="AV34" i="19" s="1"/>
  <c r="AW30" i="19"/>
  <c r="BE39" i="20"/>
  <c r="BD41" i="20"/>
  <c r="BD43" i="20" s="1"/>
  <c r="BE56" i="25"/>
  <c r="BD58" i="25"/>
  <c r="AD33" i="14"/>
  <c r="AD35" i="14" s="1"/>
  <c r="AE31" i="14"/>
  <c r="AU33" i="18"/>
  <c r="AV31" i="18"/>
  <c r="AE31" i="16"/>
  <c r="AD33" i="16"/>
  <c r="AD35" i="16" s="1"/>
  <c r="BE39" i="14"/>
  <c r="BD41" i="14"/>
  <c r="BD43" i="14" s="1"/>
  <c r="AD35" i="4"/>
  <c r="AB6" i="33"/>
  <c r="AC34" i="11"/>
  <c r="AA13" i="33"/>
  <c r="AF31" i="4"/>
  <c r="AE33" i="4"/>
  <c r="BC17" i="2"/>
  <c r="BB19" i="2"/>
  <c r="BB21" i="2" s="1"/>
  <c r="AE30" i="11"/>
  <c r="AD32" i="11"/>
  <c r="AE31" i="6"/>
  <c r="AD33" i="6"/>
  <c r="AD35" i="6" s="1"/>
  <c r="BE11" i="11"/>
  <c r="BD13" i="11"/>
  <c r="AE48" i="2"/>
  <c r="AD50" i="2"/>
  <c r="AD52" i="2" s="1"/>
  <c r="AE31" i="10"/>
  <c r="AD33" i="10"/>
  <c r="AD35" i="10" s="1"/>
  <c r="AD33" i="3"/>
  <c r="AD35" i="3" s="1"/>
  <c r="AE31" i="3"/>
  <c r="BC15" i="11"/>
  <c r="BA13" i="36"/>
  <c r="AE30" i="7"/>
  <c r="AD32" i="7"/>
  <c r="AD34" i="7" s="1"/>
  <c r="BE38" i="11"/>
  <c r="BD40" i="11"/>
  <c r="BD42" i="11" s="1"/>
  <c r="AE29" i="5"/>
  <c r="AD31" i="5"/>
  <c r="AD33" i="5" s="1"/>
  <c r="AE31" i="9"/>
  <c r="AD33" i="9"/>
  <c r="AD35" i="9" s="1"/>
  <c r="AA15" i="33"/>
  <c r="AQ28" i="33"/>
  <c r="Z30" i="33"/>
  <c r="Z29" i="33"/>
  <c r="AA33" i="33"/>
  <c r="AA31" i="33"/>
  <c r="AA32" i="33"/>
  <c r="Z17" i="33"/>
  <c r="Z18" i="33"/>
  <c r="Z19" i="33"/>
  <c r="AA12" i="36"/>
  <c r="AA4" i="36"/>
  <c r="AA8" i="33"/>
  <c r="AR32" i="36"/>
  <c r="AQ11" i="36"/>
  <c r="Z14" i="33"/>
  <c r="AA7" i="36"/>
  <c r="AA10" i="33"/>
  <c r="AA5" i="36"/>
  <c r="Z12" i="33"/>
  <c r="AR28" i="36"/>
  <c r="Z5" i="33"/>
  <c r="AA10" i="36"/>
  <c r="Z7" i="33"/>
  <c r="AA9" i="36"/>
  <c r="AA8" i="36"/>
  <c r="AA11" i="33"/>
  <c r="AR33" i="36"/>
  <c r="AR30" i="36"/>
  <c r="AR31" i="36"/>
  <c r="AR29" i="36"/>
  <c r="Z4" i="33"/>
  <c r="AA26" i="36"/>
  <c r="Z26" i="33"/>
  <c r="AA25" i="36"/>
  <c r="Z25" i="33"/>
  <c r="AA24" i="36"/>
  <c r="Z24" i="33"/>
  <c r="AA23" i="36"/>
  <c r="Z22" i="33"/>
  <c r="AA22" i="36"/>
  <c r="AA21" i="36"/>
  <c r="Z21" i="33"/>
  <c r="AB19" i="36"/>
  <c r="AA19" i="33"/>
  <c r="AB18" i="36"/>
  <c r="AB16" i="36"/>
  <c r="Z16" i="33"/>
  <c r="AB17" i="36"/>
  <c r="AC14" i="36"/>
  <c r="AC15" i="36"/>
  <c r="AA23" i="33"/>
  <c r="BB52" i="32" l="1"/>
  <c r="AZ34" i="33"/>
  <c r="BD48" i="32"/>
  <c r="BC50" i="32"/>
  <c r="AW48" i="31"/>
  <c r="AV50" i="31"/>
  <c r="AV52" i="31" s="1"/>
  <c r="BC17" i="30"/>
  <c r="BB19" i="30"/>
  <c r="BB21" i="30" s="1"/>
  <c r="AW48" i="30"/>
  <c r="AV50" i="30"/>
  <c r="AV52" i="30" s="1"/>
  <c r="BB19" i="31"/>
  <c r="BB21" i="31" s="1"/>
  <c r="BC17" i="31"/>
  <c r="AB9" i="33"/>
  <c r="BE14" i="21"/>
  <c r="BE16" i="21" s="1"/>
  <c r="BF12" i="21"/>
  <c r="BE14" i="23"/>
  <c r="BE16" i="23" s="1"/>
  <c r="BF12" i="23"/>
  <c r="BF29" i="25"/>
  <c r="BE31" i="25"/>
  <c r="BE33" i="25" s="1"/>
  <c r="BC17" i="28"/>
  <c r="BB19" i="28"/>
  <c r="BB21" i="28" s="1"/>
  <c r="BF12" i="17"/>
  <c r="BE14" i="17"/>
  <c r="BE16" i="17" s="1"/>
  <c r="BD29" i="26"/>
  <c r="BC31" i="26"/>
  <c r="BC33" i="26" s="1"/>
  <c r="BD17" i="25"/>
  <c r="BC19" i="25"/>
  <c r="BC21" i="25" s="1"/>
  <c r="BD29" i="28"/>
  <c r="BC31" i="28"/>
  <c r="BC33" i="28" s="1"/>
  <c r="BF12" i="13"/>
  <c r="BE14" i="13"/>
  <c r="BE16" i="13" s="1"/>
  <c r="BF12" i="16"/>
  <c r="BE14" i="16"/>
  <c r="BE16" i="16" s="1"/>
  <c r="BE14" i="20"/>
  <c r="BE16" i="20" s="1"/>
  <c r="BF12" i="20"/>
  <c r="BF12" i="14"/>
  <c r="BE14" i="14"/>
  <c r="BE16" i="14" s="1"/>
  <c r="BE13" i="19"/>
  <c r="BE15" i="19" s="1"/>
  <c r="BF11" i="19"/>
  <c r="BC31" i="27"/>
  <c r="BC33" i="27" s="1"/>
  <c r="BD29" i="27"/>
  <c r="BE14" i="18"/>
  <c r="BE16" i="18" s="1"/>
  <c r="BF12" i="18"/>
  <c r="BC17" i="26"/>
  <c r="BB19" i="26"/>
  <c r="BB21" i="26" s="1"/>
  <c r="BF29" i="24"/>
  <c r="BE31" i="24"/>
  <c r="BE33" i="24" s="1"/>
  <c r="BD17" i="24"/>
  <c r="BC19" i="24"/>
  <c r="BC21" i="24" s="1"/>
  <c r="BC17" i="27"/>
  <c r="BB19" i="27"/>
  <c r="BB21" i="27" s="1"/>
  <c r="AV33" i="18"/>
  <c r="AW31" i="18"/>
  <c r="BD60" i="25"/>
  <c r="BB27" i="36"/>
  <c r="AW32" i="19"/>
  <c r="AW34" i="19" s="1"/>
  <c r="AX30" i="19"/>
  <c r="BF39" i="21"/>
  <c r="BE41" i="21"/>
  <c r="BE43" i="21" s="1"/>
  <c r="BD43" i="18"/>
  <c r="BB20" i="36"/>
  <c r="AW33" i="23"/>
  <c r="AW35" i="23" s="1"/>
  <c r="AX31" i="23"/>
  <c r="BF39" i="14"/>
  <c r="BE41" i="14"/>
  <c r="BE43" i="14" s="1"/>
  <c r="AU35" i="18"/>
  <c r="AS20" i="33"/>
  <c r="BF56" i="25"/>
  <c r="BE58" i="25"/>
  <c r="BF56" i="24"/>
  <c r="BE58" i="24"/>
  <c r="BE60" i="24" s="1"/>
  <c r="AX31" i="21"/>
  <c r="AW33" i="21"/>
  <c r="AW35" i="21" s="1"/>
  <c r="AE33" i="17"/>
  <c r="AE35" i="17" s="1"/>
  <c r="AF31" i="17"/>
  <c r="BF39" i="23"/>
  <c r="BE41" i="23"/>
  <c r="BE43" i="23" s="1"/>
  <c r="BD56" i="27"/>
  <c r="BC58" i="27"/>
  <c r="BC60" i="27" s="1"/>
  <c r="BF39" i="13"/>
  <c r="BE41" i="13"/>
  <c r="BE43" i="13" s="1"/>
  <c r="BF39" i="18"/>
  <c r="BE41" i="18"/>
  <c r="AF31" i="14"/>
  <c r="AE33" i="14"/>
  <c r="AE35" i="14" s="1"/>
  <c r="AT27" i="33"/>
  <c r="AV52" i="25"/>
  <c r="AW48" i="27"/>
  <c r="AV50" i="27"/>
  <c r="AV52" i="27" s="1"/>
  <c r="BD56" i="28"/>
  <c r="BC58" i="28"/>
  <c r="BC60" i="28" s="1"/>
  <c r="AW33" i="20"/>
  <c r="AW35" i="20" s="1"/>
  <c r="AX31" i="20"/>
  <c r="AF31" i="16"/>
  <c r="AE33" i="16"/>
  <c r="AE35" i="16" s="1"/>
  <c r="BF39" i="20"/>
  <c r="BE41" i="20"/>
  <c r="BE43" i="20" s="1"/>
  <c r="AX48" i="25"/>
  <c r="AW50" i="25"/>
  <c r="AV50" i="26"/>
  <c r="AV52" i="26" s="1"/>
  <c r="AW48" i="26"/>
  <c r="BF39" i="17"/>
  <c r="BE41" i="17"/>
  <c r="BE43" i="17" s="1"/>
  <c r="BB50" i="28"/>
  <c r="BB52" i="28" s="1"/>
  <c r="BC48" i="28"/>
  <c r="BF39" i="16"/>
  <c r="BE41" i="16"/>
  <c r="BE43" i="16" s="1"/>
  <c r="BF38" i="19"/>
  <c r="BE40" i="19"/>
  <c r="BE42" i="19" s="1"/>
  <c r="BE58" i="26"/>
  <c r="BE60" i="26" s="1"/>
  <c r="BF56" i="26"/>
  <c r="AE33" i="13"/>
  <c r="AE35" i="13" s="1"/>
  <c r="AF31" i="13"/>
  <c r="AW50" i="24"/>
  <c r="AW52" i="24" s="1"/>
  <c r="AX48" i="24"/>
  <c r="BB13" i="36"/>
  <c r="BD15" i="11"/>
  <c r="AF29" i="5"/>
  <c r="AE31" i="5"/>
  <c r="AE33" i="5" s="1"/>
  <c r="AE32" i="7"/>
  <c r="AE34" i="7" s="1"/>
  <c r="AF30" i="7"/>
  <c r="AF31" i="10"/>
  <c r="AE33" i="10"/>
  <c r="AE35" i="10" s="1"/>
  <c r="BF11" i="11"/>
  <c r="BE13" i="11"/>
  <c r="AF31" i="6"/>
  <c r="AE33" i="6"/>
  <c r="AE35" i="6" s="1"/>
  <c r="BD17" i="2"/>
  <c r="BC19" i="2"/>
  <c r="BC21" i="2" s="1"/>
  <c r="AE33" i="3"/>
  <c r="AE35" i="3" s="1"/>
  <c r="AF31" i="3"/>
  <c r="AD34" i="11"/>
  <c r="AB13" i="33"/>
  <c r="AE35" i="4"/>
  <c r="AC6" i="33"/>
  <c r="AE33" i="9"/>
  <c r="AE35" i="9" s="1"/>
  <c r="AF31" i="9"/>
  <c r="BF38" i="11"/>
  <c r="BE40" i="11"/>
  <c r="BE42" i="11" s="1"/>
  <c r="AE50" i="2"/>
  <c r="AE52" i="2" s="1"/>
  <c r="AF48" i="2"/>
  <c r="AF30" i="11"/>
  <c r="AE32" i="11"/>
  <c r="AG31" i="4"/>
  <c r="AF33" i="4"/>
  <c r="AA18" i="33"/>
  <c r="AR28" i="33"/>
  <c r="AB15" i="33"/>
  <c r="AB33" i="33"/>
  <c r="AA29" i="33"/>
  <c r="AB32" i="33"/>
  <c r="AB31" i="33"/>
  <c r="AA30" i="33"/>
  <c r="AA17" i="33"/>
  <c r="AA4" i="33"/>
  <c r="AS29" i="36"/>
  <c r="AB8" i="33"/>
  <c r="AB5" i="36"/>
  <c r="AA5" i="33"/>
  <c r="AA7" i="33"/>
  <c r="AB4" i="36"/>
  <c r="AB7" i="36"/>
  <c r="AB12" i="36"/>
  <c r="AS31" i="36"/>
  <c r="AS33" i="36"/>
  <c r="AS28" i="36"/>
  <c r="AB8" i="36"/>
  <c r="AB11" i="33"/>
  <c r="AA12" i="33"/>
  <c r="AB9" i="36"/>
  <c r="AR11" i="36"/>
  <c r="AS30" i="36"/>
  <c r="AS32" i="36"/>
  <c r="AA14" i="33"/>
  <c r="AB26" i="36"/>
  <c r="AA26" i="33"/>
  <c r="AA25" i="33"/>
  <c r="AB25" i="36"/>
  <c r="AA24" i="33"/>
  <c r="AB24" i="36"/>
  <c r="AB23" i="36"/>
  <c r="AA22" i="33"/>
  <c r="AB22" i="36"/>
  <c r="AA21" i="33"/>
  <c r="AB21" i="36"/>
  <c r="AC19" i="36"/>
  <c r="AB19" i="33"/>
  <c r="AC18" i="36"/>
  <c r="AA16" i="33"/>
  <c r="AC16" i="36"/>
  <c r="AB17" i="33"/>
  <c r="AC17" i="36"/>
  <c r="AD15" i="36"/>
  <c r="AC15" i="33"/>
  <c r="AD14" i="36"/>
  <c r="AB23" i="33"/>
  <c r="BE48" i="32" l="1"/>
  <c r="BD50" i="32"/>
  <c r="BC52" i="32"/>
  <c r="BA34" i="33"/>
  <c r="BD17" i="31"/>
  <c r="BC19" i="31"/>
  <c r="BC21" i="31" s="1"/>
  <c r="BD17" i="30"/>
  <c r="BC19" i="30"/>
  <c r="BC21" i="30" s="1"/>
  <c r="AX48" i="30"/>
  <c r="AW50" i="30"/>
  <c r="AW52" i="30" s="1"/>
  <c r="AW50" i="31"/>
  <c r="AW52" i="31" s="1"/>
  <c r="AX48" i="31"/>
  <c r="AC9" i="33"/>
  <c r="BG11" i="19"/>
  <c r="BF13" i="19"/>
  <c r="BF15" i="19" s="1"/>
  <c r="BG12" i="20"/>
  <c r="BF14" i="20"/>
  <c r="BF16" i="20" s="1"/>
  <c r="BF14" i="23"/>
  <c r="BF16" i="23" s="1"/>
  <c r="BG12" i="23"/>
  <c r="BD17" i="26"/>
  <c r="BC19" i="26"/>
  <c r="BC21" i="26" s="1"/>
  <c r="BE29" i="28"/>
  <c r="BD31" i="28"/>
  <c r="BD33" i="28" s="1"/>
  <c r="BE29" i="26"/>
  <c r="BD31" i="26"/>
  <c r="BD33" i="26" s="1"/>
  <c r="BG12" i="17"/>
  <c r="BF14" i="17"/>
  <c r="BF16" i="17" s="1"/>
  <c r="BG12" i="18"/>
  <c r="BF14" i="18"/>
  <c r="BF16" i="18" s="1"/>
  <c r="BD31" i="27"/>
  <c r="BD33" i="27" s="1"/>
  <c r="BE29" i="27"/>
  <c r="BG12" i="21"/>
  <c r="BF14" i="21"/>
  <c r="BF16" i="21" s="1"/>
  <c r="BD17" i="27"/>
  <c r="BC19" i="27"/>
  <c r="BC21" i="27" s="1"/>
  <c r="BE17" i="24"/>
  <c r="BD19" i="24"/>
  <c r="BD21" i="24" s="1"/>
  <c r="BG29" i="24"/>
  <c r="BF31" i="24"/>
  <c r="BF33" i="24" s="1"/>
  <c r="BG12" i="14"/>
  <c r="BF14" i="14"/>
  <c r="BF16" i="14" s="1"/>
  <c r="BG12" i="16"/>
  <c r="BF14" i="16"/>
  <c r="BF16" i="16" s="1"/>
  <c r="BG12" i="13"/>
  <c r="BF14" i="13"/>
  <c r="BF16" i="13" s="1"/>
  <c r="BD19" i="25"/>
  <c r="BD21" i="25" s="1"/>
  <c r="BE17" i="25"/>
  <c r="BD17" i="28"/>
  <c r="BC19" i="28"/>
  <c r="BC21" i="28" s="1"/>
  <c r="BG29" i="25"/>
  <c r="BF31" i="25"/>
  <c r="BF33" i="25" s="1"/>
  <c r="AY48" i="24"/>
  <c r="AX50" i="24"/>
  <c r="AX52" i="24" s="1"/>
  <c r="BG56" i="26"/>
  <c r="BF58" i="26"/>
  <c r="BF60" i="26" s="1"/>
  <c r="AW52" i="25"/>
  <c r="AU27" i="33"/>
  <c r="BE43" i="18"/>
  <c r="BC20" i="36"/>
  <c r="AF33" i="17"/>
  <c r="AF35" i="17" s="1"/>
  <c r="AG31" i="17"/>
  <c r="AX33" i="23"/>
  <c r="AX35" i="23" s="1"/>
  <c r="AY31" i="23"/>
  <c r="BG39" i="16"/>
  <c r="BF41" i="16"/>
  <c r="BF43" i="16" s="1"/>
  <c r="BG39" i="17"/>
  <c r="BF41" i="17"/>
  <c r="BF43" i="17" s="1"/>
  <c r="AY48" i="25"/>
  <c r="AX50" i="25"/>
  <c r="AG31" i="16"/>
  <c r="AF33" i="16"/>
  <c r="AF35" i="16" s="1"/>
  <c r="BE56" i="28"/>
  <c r="BD58" i="28"/>
  <c r="BD60" i="28" s="1"/>
  <c r="BG39" i="18"/>
  <c r="BF41" i="18"/>
  <c r="BE56" i="27"/>
  <c r="BD58" i="27"/>
  <c r="BD60" i="27" s="1"/>
  <c r="BG56" i="24"/>
  <c r="BF58" i="24"/>
  <c r="BF60" i="24" s="1"/>
  <c r="BF41" i="21"/>
  <c r="BF43" i="21" s="1"/>
  <c r="BG39" i="21"/>
  <c r="AG31" i="13"/>
  <c r="AF33" i="13"/>
  <c r="AF35" i="13" s="1"/>
  <c r="BD48" i="28"/>
  <c r="BC50" i="28"/>
  <c r="BC52" i="28" s="1"/>
  <c r="AX48" i="26"/>
  <c r="AW50" i="26"/>
  <c r="AW52" i="26" s="1"/>
  <c r="AY31" i="20"/>
  <c r="AX33" i="20"/>
  <c r="AX35" i="20" s="1"/>
  <c r="BE60" i="25"/>
  <c r="BC27" i="36"/>
  <c r="AY30" i="19"/>
  <c r="AX32" i="19"/>
  <c r="AX34" i="19" s="1"/>
  <c r="AX31" i="18"/>
  <c r="AW33" i="18"/>
  <c r="BG38" i="19"/>
  <c r="BF40" i="19"/>
  <c r="BF42" i="19" s="1"/>
  <c r="BF41" i="20"/>
  <c r="BF43" i="20" s="1"/>
  <c r="BG39" i="20"/>
  <c r="AW50" i="27"/>
  <c r="AW52" i="27" s="1"/>
  <c r="AX48" i="27"/>
  <c r="AG31" i="14"/>
  <c r="AF33" i="14"/>
  <c r="AF35" i="14" s="1"/>
  <c r="BG39" i="13"/>
  <c r="BF41" i="13"/>
  <c r="BF43" i="13" s="1"/>
  <c r="BG39" i="23"/>
  <c r="BF41" i="23"/>
  <c r="BF43" i="23" s="1"/>
  <c r="AX33" i="21"/>
  <c r="AX35" i="21" s="1"/>
  <c r="AY31" i="21"/>
  <c r="BF58" i="25"/>
  <c r="BG56" i="25"/>
  <c r="BG39" i="14"/>
  <c r="BF41" i="14"/>
  <c r="BF43" i="14" s="1"/>
  <c r="AV35" i="18"/>
  <c r="AT20" i="33"/>
  <c r="AG31" i="9"/>
  <c r="AF33" i="9"/>
  <c r="AF35" i="9" s="1"/>
  <c r="AF32" i="7"/>
  <c r="AF34" i="7" s="1"/>
  <c r="AG30" i="7"/>
  <c r="AG31" i="6"/>
  <c r="AF33" i="6"/>
  <c r="AF35" i="6" s="1"/>
  <c r="AG31" i="10"/>
  <c r="AF33" i="10"/>
  <c r="AF35" i="10" s="1"/>
  <c r="AF35" i="4"/>
  <c r="AD6" i="33"/>
  <c r="AE34" i="11"/>
  <c r="AC13" i="33"/>
  <c r="AG48" i="2"/>
  <c r="AF50" i="2"/>
  <c r="AF52" i="2" s="1"/>
  <c r="AG31" i="3"/>
  <c r="AF33" i="3"/>
  <c r="AF35" i="3" s="1"/>
  <c r="BC13" i="36"/>
  <c r="BE15" i="11"/>
  <c r="AH31" i="4"/>
  <c r="AG33" i="4"/>
  <c r="AG30" i="11"/>
  <c r="AF32" i="11"/>
  <c r="BG38" i="11"/>
  <c r="BF40" i="11"/>
  <c r="BF42" i="11" s="1"/>
  <c r="BE17" i="2"/>
  <c r="BD19" i="2"/>
  <c r="BD21" i="2" s="1"/>
  <c r="BF13" i="11"/>
  <c r="BG11" i="11"/>
  <c r="AG29" i="5"/>
  <c r="AF31" i="5"/>
  <c r="AF33" i="5" s="1"/>
  <c r="AS28" i="33"/>
  <c r="AB18" i="33"/>
  <c r="AB30" i="33"/>
  <c r="AC31" i="33"/>
  <c r="AB29" i="33"/>
  <c r="AC33" i="33"/>
  <c r="AC32" i="33"/>
  <c r="AT28" i="36"/>
  <c r="AT33" i="36"/>
  <c r="AB4" i="33"/>
  <c r="AC9" i="36"/>
  <c r="AC8" i="36"/>
  <c r="AC5" i="36"/>
  <c r="AB12" i="33"/>
  <c r="AC11" i="33"/>
  <c r="AT29" i="36"/>
  <c r="AB7" i="33"/>
  <c r="AT28" i="33"/>
  <c r="AC10" i="33"/>
  <c r="AS11" i="36"/>
  <c r="AT31" i="36"/>
  <c r="AT30" i="36"/>
  <c r="AT32" i="36"/>
  <c r="AC7" i="36"/>
  <c r="AC12" i="36"/>
  <c r="AC4" i="36"/>
  <c r="AB5" i="33"/>
  <c r="AC10" i="36"/>
  <c r="AC8" i="33"/>
  <c r="AB14" i="33"/>
  <c r="AC26" i="36"/>
  <c r="AB26" i="33"/>
  <c r="AC25" i="36"/>
  <c r="AB25" i="33"/>
  <c r="AB24" i="33"/>
  <c r="AC24" i="36"/>
  <c r="AC23" i="36"/>
  <c r="AB22" i="33"/>
  <c r="AC22" i="36"/>
  <c r="AB21" i="33"/>
  <c r="AC21" i="36"/>
  <c r="AD19" i="36"/>
  <c r="AD18" i="36"/>
  <c r="AD16" i="36"/>
  <c r="AB16" i="33"/>
  <c r="AD17" i="36"/>
  <c r="AE15" i="36"/>
  <c r="AD15" i="33"/>
  <c r="AD9" i="33"/>
  <c r="AC23" i="33"/>
  <c r="BD52" i="32" l="1"/>
  <c r="BB34" i="33"/>
  <c r="BF48" i="32"/>
  <c r="BE50" i="32"/>
  <c r="AY48" i="31"/>
  <c r="AX50" i="31"/>
  <c r="AX52" i="31" s="1"/>
  <c r="BE17" i="30"/>
  <c r="BD19" i="30"/>
  <c r="BD21" i="30" s="1"/>
  <c r="AY48" i="30"/>
  <c r="AX50" i="30"/>
  <c r="AX52" i="30" s="1"/>
  <c r="BD19" i="31"/>
  <c r="BD21" i="31" s="1"/>
  <c r="BE17" i="31"/>
  <c r="BE31" i="27"/>
  <c r="BE33" i="27" s="1"/>
  <c r="BF29" i="27"/>
  <c r="BG14" i="23"/>
  <c r="BG16" i="23" s="1"/>
  <c r="BH12" i="23"/>
  <c r="BG31" i="25"/>
  <c r="BG33" i="25" s="1"/>
  <c r="BH29" i="25"/>
  <c r="BH12" i="13"/>
  <c r="BG14" i="13"/>
  <c r="BG16" i="13" s="1"/>
  <c r="BH12" i="14"/>
  <c r="BG14" i="14"/>
  <c r="BG16" i="14" s="1"/>
  <c r="BH29" i="24"/>
  <c r="BG31" i="24"/>
  <c r="BG33" i="24" s="1"/>
  <c r="BE17" i="27"/>
  <c r="BD19" i="27"/>
  <c r="BD21" i="27" s="1"/>
  <c r="BF29" i="26"/>
  <c r="BE31" i="26"/>
  <c r="BE33" i="26" s="1"/>
  <c r="BE17" i="26"/>
  <c r="BD19" i="26"/>
  <c r="BD21" i="26" s="1"/>
  <c r="BG13" i="19"/>
  <c r="BG15" i="19" s="1"/>
  <c r="BH11" i="19"/>
  <c r="BF17" i="25"/>
  <c r="BE19" i="25"/>
  <c r="BE21" i="25" s="1"/>
  <c r="BE17" i="28"/>
  <c r="BD19" i="28"/>
  <c r="BD21" i="28" s="1"/>
  <c r="BH12" i="16"/>
  <c r="BG14" i="16"/>
  <c r="BG16" i="16" s="1"/>
  <c r="BF17" i="24"/>
  <c r="BE19" i="24"/>
  <c r="BE21" i="24" s="1"/>
  <c r="BG14" i="21"/>
  <c r="BG16" i="21" s="1"/>
  <c r="BH12" i="21"/>
  <c r="BG14" i="18"/>
  <c r="BG16" i="18" s="1"/>
  <c r="BH12" i="18"/>
  <c r="BG14" i="17"/>
  <c r="BG16" i="17" s="1"/>
  <c r="BH12" i="17"/>
  <c r="BF29" i="28"/>
  <c r="BE31" i="28"/>
  <c r="BE33" i="28" s="1"/>
  <c r="BG14" i="20"/>
  <c r="BG16" i="20" s="1"/>
  <c r="BH12" i="20"/>
  <c r="BH56" i="25"/>
  <c r="BG58" i="25"/>
  <c r="BH39" i="20"/>
  <c r="BG41" i="20"/>
  <c r="BG43" i="20" s="1"/>
  <c r="AW35" i="18"/>
  <c r="AU20" i="33"/>
  <c r="BF43" i="18"/>
  <c r="BD20" i="36"/>
  <c r="AZ31" i="23"/>
  <c r="AY33" i="23"/>
  <c r="AY35" i="23" s="1"/>
  <c r="BF60" i="25"/>
  <c r="BD27" i="36"/>
  <c r="BH39" i="23"/>
  <c r="BG41" i="23"/>
  <c r="BG43" i="23" s="1"/>
  <c r="AH31" i="14"/>
  <c r="AG33" i="14"/>
  <c r="AG35" i="14" s="1"/>
  <c r="AY31" i="18"/>
  <c r="AX33" i="18"/>
  <c r="AY48" i="26"/>
  <c r="AX50" i="26"/>
  <c r="AX52" i="26" s="1"/>
  <c r="AG33" i="13"/>
  <c r="AG35" i="13" s="1"/>
  <c r="AH31" i="13"/>
  <c r="BH56" i="24"/>
  <c r="BG58" i="24"/>
  <c r="BG60" i="24" s="1"/>
  <c r="BH39" i="18"/>
  <c r="BG41" i="18"/>
  <c r="AH31" i="16"/>
  <c r="AG33" i="16"/>
  <c r="AG35" i="16" s="1"/>
  <c r="BH39" i="17"/>
  <c r="BG41" i="17"/>
  <c r="BG43" i="17" s="1"/>
  <c r="BG58" i="26"/>
  <c r="BG60" i="26" s="1"/>
  <c r="BH56" i="26"/>
  <c r="AY33" i="21"/>
  <c r="AY35" i="21" s="1"/>
  <c r="AZ31" i="21"/>
  <c r="AY48" i="27"/>
  <c r="AX50" i="27"/>
  <c r="AX52" i="27" s="1"/>
  <c r="BH39" i="21"/>
  <c r="BG41" i="21"/>
  <c r="BG43" i="21" s="1"/>
  <c r="AX52" i="25"/>
  <c r="AV27" i="33"/>
  <c r="AG33" i="17"/>
  <c r="AG35" i="17" s="1"/>
  <c r="AH31" i="17"/>
  <c r="BG41" i="14"/>
  <c r="BG43" i="14" s="1"/>
  <c r="BH39" i="14"/>
  <c r="BH39" i="13"/>
  <c r="BG41" i="13"/>
  <c r="BG43" i="13" s="1"/>
  <c r="BH38" i="19"/>
  <c r="BG40" i="19"/>
  <c r="BG42" i="19" s="1"/>
  <c r="AZ30" i="19"/>
  <c r="AY32" i="19"/>
  <c r="AY34" i="19" s="1"/>
  <c r="AZ31" i="20"/>
  <c r="AY33" i="20"/>
  <c r="AY35" i="20" s="1"/>
  <c r="BD50" i="28"/>
  <c r="BD52" i="28" s="1"/>
  <c r="BE48" i="28"/>
  <c r="BF56" i="27"/>
  <c r="BE58" i="27"/>
  <c r="BE60" i="27" s="1"/>
  <c r="BF56" i="28"/>
  <c r="BE58" i="28"/>
  <c r="BE60" i="28" s="1"/>
  <c r="AY50" i="25"/>
  <c r="AZ48" i="25"/>
  <c r="BH39" i="16"/>
  <c r="BG41" i="16"/>
  <c r="BG43" i="16" s="1"/>
  <c r="AY50" i="24"/>
  <c r="AY52" i="24" s="1"/>
  <c r="AZ48" i="24"/>
  <c r="BH11" i="11"/>
  <c r="BG13" i="11"/>
  <c r="AF34" i="11"/>
  <c r="AD13" i="33"/>
  <c r="AH29" i="5"/>
  <c r="AG31" i="5"/>
  <c r="AG33" i="5" s="1"/>
  <c r="BF15" i="11"/>
  <c r="BD13" i="36"/>
  <c r="BH38" i="11"/>
  <c r="BG40" i="11"/>
  <c r="BG42" i="11" s="1"/>
  <c r="AH30" i="11"/>
  <c r="AG32" i="11"/>
  <c r="AH31" i="3"/>
  <c r="AG33" i="3"/>
  <c r="AG35" i="3" s="1"/>
  <c r="AH31" i="6"/>
  <c r="AG33" i="6"/>
  <c r="AG35" i="6" s="1"/>
  <c r="AG33" i="9"/>
  <c r="AG35" i="9" s="1"/>
  <c r="AH31" i="9"/>
  <c r="AG35" i="4"/>
  <c r="AE6" i="33"/>
  <c r="AG32" i="7"/>
  <c r="AG34" i="7" s="1"/>
  <c r="AH30" i="7"/>
  <c r="BF17" i="2"/>
  <c r="BE19" i="2"/>
  <c r="BE21" i="2" s="1"/>
  <c r="AI31" i="4"/>
  <c r="AH33" i="4"/>
  <c r="AH48" i="2"/>
  <c r="AG50" i="2"/>
  <c r="AG52" i="2" s="1"/>
  <c r="AH31" i="10"/>
  <c r="AG33" i="10"/>
  <c r="AG35" i="10" s="1"/>
  <c r="AC17" i="33"/>
  <c r="AC30" i="33"/>
  <c r="AD32" i="33"/>
  <c r="AC29" i="33"/>
  <c r="AD33" i="33"/>
  <c r="AD31" i="33"/>
  <c r="AC19" i="33"/>
  <c r="AC18" i="33"/>
  <c r="AE14" i="36"/>
  <c r="AD8" i="36"/>
  <c r="AD10" i="33"/>
  <c r="AU33" i="36"/>
  <c r="AU31" i="36"/>
  <c r="AD11" i="33"/>
  <c r="AC7" i="33"/>
  <c r="AC5" i="33"/>
  <c r="AD8" i="33"/>
  <c r="AD10" i="36"/>
  <c r="AC12" i="33"/>
  <c r="AD9" i="36"/>
  <c r="AD12" i="36"/>
  <c r="AT11" i="36"/>
  <c r="AU28" i="33"/>
  <c r="AU28" i="36"/>
  <c r="AU29" i="36"/>
  <c r="AU32" i="36"/>
  <c r="AU30" i="36"/>
  <c r="AD7" i="36"/>
  <c r="AC4" i="33"/>
  <c r="AD5" i="36"/>
  <c r="AD4" i="36"/>
  <c r="AC14" i="33"/>
  <c r="AD26" i="36"/>
  <c r="AC26" i="33"/>
  <c r="AC25" i="33"/>
  <c r="AD25" i="36"/>
  <c r="AC24" i="33"/>
  <c r="AD24" i="36"/>
  <c r="AD23" i="36"/>
  <c r="AD22" i="36"/>
  <c r="AC22" i="33"/>
  <c r="AC21" i="33"/>
  <c r="AD21" i="36"/>
  <c r="AE19" i="36"/>
  <c r="AE18" i="36"/>
  <c r="AC16" i="33"/>
  <c r="AE16" i="36"/>
  <c r="AE17" i="36"/>
  <c r="AE15" i="33"/>
  <c r="AF15" i="36"/>
  <c r="AD23" i="33"/>
  <c r="AE9" i="33"/>
  <c r="BG48" i="32" l="1"/>
  <c r="BF50" i="32"/>
  <c r="BE52" i="32"/>
  <c r="BC34" i="33"/>
  <c r="BF17" i="31"/>
  <c r="BE19" i="31"/>
  <c r="BE21" i="31" s="1"/>
  <c r="BF17" i="30"/>
  <c r="BE19" i="30"/>
  <c r="BE21" i="30" s="1"/>
  <c r="AZ48" i="30"/>
  <c r="AY50" i="30"/>
  <c r="AY52" i="30" s="1"/>
  <c r="AZ48" i="31"/>
  <c r="AY50" i="31"/>
  <c r="AY52" i="31" s="1"/>
  <c r="BI12" i="17"/>
  <c r="BH14" i="17"/>
  <c r="BH16" i="17" s="1"/>
  <c r="BI12" i="21"/>
  <c r="BH14" i="21"/>
  <c r="BH16" i="21" s="1"/>
  <c r="BI11" i="19"/>
  <c r="BH13" i="19"/>
  <c r="BH15" i="19" s="1"/>
  <c r="BH14" i="23"/>
  <c r="BH16" i="23" s="1"/>
  <c r="BI12" i="23"/>
  <c r="BI12" i="16"/>
  <c r="BH14" i="16"/>
  <c r="BH16" i="16" s="1"/>
  <c r="BF17" i="26"/>
  <c r="BE19" i="26"/>
  <c r="BE21" i="26" s="1"/>
  <c r="BG29" i="26"/>
  <c r="BF31" i="26"/>
  <c r="BF33" i="26" s="1"/>
  <c r="BF17" i="27"/>
  <c r="BE19" i="27"/>
  <c r="BE21" i="27" s="1"/>
  <c r="BH14" i="14"/>
  <c r="BH16" i="14" s="1"/>
  <c r="BI12" i="14"/>
  <c r="BI12" i="20"/>
  <c r="BH14" i="20"/>
  <c r="BH16" i="20" s="1"/>
  <c r="BI12" i="18"/>
  <c r="BH14" i="18"/>
  <c r="BH16" i="18" s="1"/>
  <c r="BI29" i="25"/>
  <c r="BH31" i="25"/>
  <c r="BH33" i="25" s="1"/>
  <c r="BF31" i="27"/>
  <c r="BF33" i="27" s="1"/>
  <c r="BG29" i="27"/>
  <c r="BG29" i="28"/>
  <c r="BF31" i="28"/>
  <c r="BF33" i="28" s="1"/>
  <c r="BG17" i="24"/>
  <c r="BF19" i="24"/>
  <c r="BF21" i="24" s="1"/>
  <c r="BF17" i="28"/>
  <c r="BE19" i="28"/>
  <c r="BE21" i="28" s="1"/>
  <c r="BG17" i="25"/>
  <c r="BF19" i="25"/>
  <c r="BF21" i="25" s="1"/>
  <c r="BH31" i="24"/>
  <c r="BH33" i="24" s="1"/>
  <c r="BI29" i="24"/>
  <c r="BI12" i="13"/>
  <c r="BH14" i="13"/>
  <c r="BH16" i="13" s="1"/>
  <c r="AZ50" i="24"/>
  <c r="AZ52" i="24" s="1"/>
  <c r="BA48" i="24"/>
  <c r="BA48" i="25"/>
  <c r="AZ50" i="25"/>
  <c r="BI39" i="14"/>
  <c r="BH41" i="14"/>
  <c r="BH43" i="14" s="1"/>
  <c r="BH58" i="26"/>
  <c r="BH60" i="26" s="1"/>
  <c r="BI56" i="26"/>
  <c r="AY52" i="25"/>
  <c r="AW27" i="33"/>
  <c r="BG56" i="27"/>
  <c r="BF58" i="27"/>
  <c r="BF60" i="27" s="1"/>
  <c r="AZ33" i="20"/>
  <c r="AZ35" i="20" s="1"/>
  <c r="BA31" i="20"/>
  <c r="BI38" i="19"/>
  <c r="BH40" i="19"/>
  <c r="BH42" i="19" s="1"/>
  <c r="AY50" i="27"/>
  <c r="AY52" i="27" s="1"/>
  <c r="AZ48" i="27"/>
  <c r="AI31" i="16"/>
  <c r="AH33" i="16"/>
  <c r="AH35" i="16" s="1"/>
  <c r="BI56" i="24"/>
  <c r="BH58" i="24"/>
  <c r="BH60" i="24" s="1"/>
  <c r="AZ48" i="26"/>
  <c r="AY50" i="26"/>
  <c r="AY52" i="26" s="1"/>
  <c r="AI31" i="14"/>
  <c r="AH33" i="14"/>
  <c r="AH35" i="14" s="1"/>
  <c r="BI39" i="20"/>
  <c r="BH41" i="20"/>
  <c r="BH43" i="20" s="1"/>
  <c r="BE50" i="28"/>
  <c r="BE52" i="28" s="1"/>
  <c r="BF48" i="28"/>
  <c r="AI31" i="17"/>
  <c r="AH33" i="17"/>
  <c r="AH35" i="17" s="1"/>
  <c r="AZ33" i="21"/>
  <c r="AZ35" i="21" s="1"/>
  <c r="BA31" i="21"/>
  <c r="BG43" i="18"/>
  <c r="BE20" i="36"/>
  <c r="AI31" i="13"/>
  <c r="AH33" i="13"/>
  <c r="AH35" i="13" s="1"/>
  <c r="AX35" i="18"/>
  <c r="AV20" i="33"/>
  <c r="BG60" i="25"/>
  <c r="BE27" i="36"/>
  <c r="BI39" i="16"/>
  <c r="BH41" i="16"/>
  <c r="BH43" i="16" s="1"/>
  <c r="BF58" i="28"/>
  <c r="BF60" i="28" s="1"/>
  <c r="BG56" i="28"/>
  <c r="AZ32" i="19"/>
  <c r="AZ34" i="19" s="1"/>
  <c r="BA30" i="19"/>
  <c r="BI39" i="13"/>
  <c r="BH41" i="13"/>
  <c r="BH43" i="13" s="1"/>
  <c r="BI39" i="21"/>
  <c r="BH41" i="21"/>
  <c r="BH43" i="21" s="1"/>
  <c r="BH41" i="17"/>
  <c r="BH43" i="17" s="1"/>
  <c r="BI39" i="17"/>
  <c r="BH41" i="18"/>
  <c r="BI39" i="18"/>
  <c r="AY33" i="18"/>
  <c r="AZ31" i="18"/>
  <c r="BI39" i="23"/>
  <c r="BH41" i="23"/>
  <c r="BH43" i="23" s="1"/>
  <c r="BA31" i="23"/>
  <c r="AZ33" i="23"/>
  <c r="AZ35" i="23" s="1"/>
  <c r="BI56" i="25"/>
  <c r="BH58" i="25"/>
  <c r="AH35" i="4"/>
  <c r="AF6" i="33"/>
  <c r="AI31" i="10"/>
  <c r="AH33" i="10"/>
  <c r="AH35" i="10" s="1"/>
  <c r="AJ31" i="4"/>
  <c r="AI33" i="4"/>
  <c r="AI31" i="6"/>
  <c r="AH33" i="6"/>
  <c r="AH35" i="6" s="1"/>
  <c r="BI38" i="11"/>
  <c r="BH40" i="11"/>
  <c r="BH42" i="11" s="1"/>
  <c r="AI29" i="5"/>
  <c r="AH31" i="5"/>
  <c r="AH33" i="5" s="1"/>
  <c r="AI30" i="7"/>
  <c r="AH32" i="7"/>
  <c r="AH34" i="7" s="1"/>
  <c r="AH33" i="9"/>
  <c r="AH35" i="9" s="1"/>
  <c r="AI31" i="9"/>
  <c r="AG34" i="11"/>
  <c r="AE13" i="33"/>
  <c r="BE13" i="36"/>
  <c r="BG15" i="11"/>
  <c r="AI48" i="2"/>
  <c r="AH50" i="2"/>
  <c r="AH52" i="2" s="1"/>
  <c r="BG17" i="2"/>
  <c r="BF19" i="2"/>
  <c r="BF21" i="2" s="1"/>
  <c r="AH33" i="3"/>
  <c r="AH35" i="3" s="1"/>
  <c r="AI31" i="3"/>
  <c r="AI30" i="11"/>
  <c r="AH32" i="11"/>
  <c r="BH13" i="11"/>
  <c r="BI11" i="11"/>
  <c r="AD19" i="33"/>
  <c r="AE31" i="33"/>
  <c r="AE33" i="33"/>
  <c r="AE32" i="33"/>
  <c r="AD29" i="33"/>
  <c r="AD30" i="33"/>
  <c r="AD17" i="33"/>
  <c r="AD18" i="33"/>
  <c r="AF14" i="36"/>
  <c r="AE9" i="36"/>
  <c r="AV31" i="36"/>
  <c r="AV29" i="36"/>
  <c r="AE10" i="33"/>
  <c r="AD12" i="33"/>
  <c r="AE12" i="36"/>
  <c r="AD5" i="33"/>
  <c r="AE5" i="36"/>
  <c r="AE8" i="33"/>
  <c r="AE7" i="36"/>
  <c r="AE11" i="33"/>
  <c r="AV33" i="36"/>
  <c r="AV28" i="36"/>
  <c r="AD7" i="33"/>
  <c r="AU11" i="36"/>
  <c r="AV30" i="36"/>
  <c r="AE10" i="36"/>
  <c r="AE8" i="36"/>
  <c r="AD4" i="33"/>
  <c r="AE4" i="36"/>
  <c r="AV32" i="36"/>
  <c r="AD14" i="33"/>
  <c r="AD26" i="33"/>
  <c r="AE26" i="36"/>
  <c r="AE25" i="36"/>
  <c r="AD25" i="33"/>
  <c r="AE24" i="36"/>
  <c r="AD24" i="33"/>
  <c r="AE23" i="36"/>
  <c r="AE22" i="36"/>
  <c r="AD22" i="33"/>
  <c r="AD21" i="33"/>
  <c r="AE21" i="36"/>
  <c r="AF19" i="36"/>
  <c r="AF18" i="36"/>
  <c r="AF16" i="36"/>
  <c r="AD16" i="33"/>
  <c r="AF17" i="36"/>
  <c r="AG15" i="36"/>
  <c r="AE23" i="33"/>
  <c r="BF52" i="32" l="1"/>
  <c r="BD34" i="33"/>
  <c r="BH48" i="32"/>
  <c r="BG50" i="32"/>
  <c r="BA48" i="31"/>
  <c r="AZ50" i="31"/>
  <c r="AZ52" i="31" s="1"/>
  <c r="BG17" i="30"/>
  <c r="BF19" i="30"/>
  <c r="BF21" i="30" s="1"/>
  <c r="BA48" i="30"/>
  <c r="AZ50" i="30"/>
  <c r="AZ52" i="30" s="1"/>
  <c r="BF19" i="31"/>
  <c r="BF21" i="31" s="1"/>
  <c r="BG17" i="31"/>
  <c r="AF9" i="33"/>
  <c r="BG31" i="27"/>
  <c r="BG33" i="27" s="1"/>
  <c r="BH29" i="27"/>
  <c r="BJ12" i="23"/>
  <c r="BI14" i="23"/>
  <c r="BI16" i="23" s="1"/>
  <c r="BJ12" i="13"/>
  <c r="BI14" i="13"/>
  <c r="BI16" i="13" s="1"/>
  <c r="BG19" i="25"/>
  <c r="BG21" i="25" s="1"/>
  <c r="BH17" i="25"/>
  <c r="BH17" i="24"/>
  <c r="BG19" i="24"/>
  <c r="BG21" i="24" s="1"/>
  <c r="BG17" i="27"/>
  <c r="BF19" i="27"/>
  <c r="BF21" i="27" s="1"/>
  <c r="BG17" i="26"/>
  <c r="BF19" i="26"/>
  <c r="BF21" i="26" s="1"/>
  <c r="BJ12" i="17"/>
  <c r="BI14" i="17"/>
  <c r="BI16" i="17" s="1"/>
  <c r="BI31" i="24"/>
  <c r="BI33" i="24" s="1"/>
  <c r="BJ29" i="24"/>
  <c r="BJ12" i="14"/>
  <c r="BI14" i="14"/>
  <c r="BI16" i="14" s="1"/>
  <c r="BG17" i="28"/>
  <c r="BF19" i="28"/>
  <c r="BF21" i="28" s="1"/>
  <c r="BH29" i="28"/>
  <c r="BG31" i="28"/>
  <c r="BG33" i="28" s="1"/>
  <c r="BJ29" i="25"/>
  <c r="BI31" i="25"/>
  <c r="BI33" i="25" s="1"/>
  <c r="BJ12" i="18"/>
  <c r="BI14" i="18"/>
  <c r="BI16" i="18" s="1"/>
  <c r="BI14" i="20"/>
  <c r="BI16" i="20" s="1"/>
  <c r="BJ12" i="20"/>
  <c r="BH29" i="26"/>
  <c r="BG31" i="26"/>
  <c r="BG33" i="26" s="1"/>
  <c r="BJ12" i="16"/>
  <c r="BI14" i="16"/>
  <c r="BI16" i="16" s="1"/>
  <c r="BJ11" i="19"/>
  <c r="BI13" i="19"/>
  <c r="BI15" i="19" s="1"/>
  <c r="BJ12" i="21"/>
  <c r="BI14" i="21"/>
  <c r="BI16" i="21" s="1"/>
  <c r="BH60" i="25"/>
  <c r="BF27" i="36"/>
  <c r="BI41" i="18"/>
  <c r="BJ39" i="18"/>
  <c r="BB30" i="19"/>
  <c r="BA32" i="19"/>
  <c r="BA34" i="19" s="1"/>
  <c r="BI58" i="26"/>
  <c r="BI60" i="26" s="1"/>
  <c r="BJ56" i="26"/>
  <c r="AZ52" i="25"/>
  <c r="AX27" i="33"/>
  <c r="BJ56" i="25"/>
  <c r="BI58" i="25"/>
  <c r="BJ39" i="23"/>
  <c r="BI41" i="23"/>
  <c r="BI43" i="23" s="1"/>
  <c r="BH43" i="18"/>
  <c r="BF20" i="36"/>
  <c r="BJ39" i="21"/>
  <c r="BI41" i="21"/>
  <c r="BI43" i="21" s="1"/>
  <c r="BJ39" i="16"/>
  <c r="BI41" i="16"/>
  <c r="BI43" i="16" s="1"/>
  <c r="AI33" i="17"/>
  <c r="AI35" i="17" s="1"/>
  <c r="AJ31" i="17"/>
  <c r="BJ39" i="20"/>
  <c r="BI41" i="20"/>
  <c r="BI43" i="20" s="1"/>
  <c r="BA48" i="26"/>
  <c r="AZ50" i="26"/>
  <c r="AZ52" i="26" s="1"/>
  <c r="AJ31" i="16"/>
  <c r="AI33" i="16"/>
  <c r="AI35" i="16" s="1"/>
  <c r="BJ38" i="19"/>
  <c r="BI40" i="19"/>
  <c r="BI42" i="19" s="1"/>
  <c r="BH56" i="27"/>
  <c r="BG58" i="27"/>
  <c r="BG60" i="27" s="1"/>
  <c r="BA50" i="25"/>
  <c r="BB48" i="25"/>
  <c r="AZ33" i="18"/>
  <c r="BA31" i="18"/>
  <c r="BI41" i="17"/>
  <c r="BI43" i="17" s="1"/>
  <c r="BJ39" i="17"/>
  <c r="BG58" i="28"/>
  <c r="BG60" i="28" s="1"/>
  <c r="BH56" i="28"/>
  <c r="BA33" i="21"/>
  <c r="BA35" i="21" s="1"/>
  <c r="BB31" i="21"/>
  <c r="BF50" i="28"/>
  <c r="BF52" i="28" s="1"/>
  <c r="BG48" i="28"/>
  <c r="BA48" i="27"/>
  <c r="AZ50" i="27"/>
  <c r="AZ52" i="27" s="1"/>
  <c r="BA33" i="20"/>
  <c r="BA35" i="20" s="1"/>
  <c r="BB31" i="20"/>
  <c r="BB48" i="24"/>
  <c r="BA50" i="24"/>
  <c r="BA52" i="24" s="1"/>
  <c r="BB31" i="23"/>
  <c r="BA33" i="23"/>
  <c r="BA35" i="23" s="1"/>
  <c r="AY35" i="18"/>
  <c r="AW20" i="33"/>
  <c r="BJ39" i="13"/>
  <c r="BI41" i="13"/>
  <c r="BI43" i="13" s="1"/>
  <c r="AJ31" i="13"/>
  <c r="AI33" i="13"/>
  <c r="AI35" i="13" s="1"/>
  <c r="AI33" i="14"/>
  <c r="AI35" i="14" s="1"/>
  <c r="AJ31" i="14"/>
  <c r="BJ56" i="24"/>
  <c r="BI58" i="24"/>
  <c r="BI60" i="24" s="1"/>
  <c r="BI41" i="14"/>
  <c r="BI43" i="14" s="1"/>
  <c r="BJ39" i="14"/>
  <c r="AJ31" i="3"/>
  <c r="AI33" i="3"/>
  <c r="AI35" i="3" s="1"/>
  <c r="AJ48" i="2"/>
  <c r="AI50" i="2"/>
  <c r="AI52" i="2" s="1"/>
  <c r="AJ30" i="7"/>
  <c r="AI32" i="7"/>
  <c r="AI34" i="7" s="1"/>
  <c r="BJ38" i="11"/>
  <c r="BI40" i="11"/>
  <c r="BI42" i="11" s="1"/>
  <c r="AJ31" i="10"/>
  <c r="AI33" i="10"/>
  <c r="AI35" i="10" s="1"/>
  <c r="BJ11" i="11"/>
  <c r="BI13" i="11"/>
  <c r="AH34" i="11"/>
  <c r="AF13" i="33"/>
  <c r="AJ31" i="9"/>
  <c r="AI33" i="9"/>
  <c r="AI35" i="9" s="1"/>
  <c r="AI35" i="4"/>
  <c r="AG6" i="33"/>
  <c r="BF13" i="36"/>
  <c r="BH15" i="11"/>
  <c r="AJ30" i="11"/>
  <c r="AI32" i="11"/>
  <c r="BH17" i="2"/>
  <c r="BG19" i="2"/>
  <c r="BG21" i="2" s="1"/>
  <c r="AJ29" i="5"/>
  <c r="AI31" i="5"/>
  <c r="AI33" i="5" s="1"/>
  <c r="AJ31" i="6"/>
  <c r="AI33" i="6"/>
  <c r="AI35" i="6" s="1"/>
  <c r="AK31" i="4"/>
  <c r="AJ33" i="4"/>
  <c r="AV28" i="33"/>
  <c r="AF33" i="33"/>
  <c r="AF31" i="33"/>
  <c r="AE29" i="33"/>
  <c r="AE30" i="33"/>
  <c r="AF32" i="33"/>
  <c r="AF15" i="33"/>
  <c r="AE17" i="33"/>
  <c r="AE18" i="33"/>
  <c r="AE19" i="33"/>
  <c r="AG14" i="36"/>
  <c r="AF7" i="36"/>
  <c r="AW30" i="36"/>
  <c r="AF5" i="36"/>
  <c r="AF8" i="36"/>
  <c r="AE12" i="33"/>
  <c r="AW28" i="36"/>
  <c r="AF10" i="33"/>
  <c r="AF8" i="33"/>
  <c r="AE4" i="33"/>
  <c r="AE7" i="33"/>
  <c r="AF11" i="33"/>
  <c r="AW32" i="36"/>
  <c r="AW28" i="33"/>
  <c r="AF12" i="36"/>
  <c r="AF10" i="36"/>
  <c r="AE5" i="33"/>
  <c r="AW33" i="36"/>
  <c r="AF9" i="36"/>
  <c r="AF4" i="36"/>
  <c r="AV11" i="36"/>
  <c r="AW29" i="36"/>
  <c r="AW31" i="36"/>
  <c r="AE14" i="33"/>
  <c r="AF26" i="36"/>
  <c r="AE26" i="33"/>
  <c r="AE25" i="33"/>
  <c r="AF25" i="36"/>
  <c r="AE24" i="33"/>
  <c r="AF24" i="36"/>
  <c r="AF23" i="36"/>
  <c r="AF22" i="36"/>
  <c r="AE22" i="33"/>
  <c r="AE21" i="33"/>
  <c r="AF21" i="36"/>
  <c r="AF19" i="33"/>
  <c r="AG19" i="36"/>
  <c r="AG18" i="36"/>
  <c r="AG16" i="36"/>
  <c r="AE16" i="33"/>
  <c r="AG17" i="36"/>
  <c r="AH15" i="36"/>
  <c r="AF23" i="33"/>
  <c r="BI48" i="32" l="1"/>
  <c r="BH50" i="32"/>
  <c r="BG52" i="32"/>
  <c r="BE34" i="33"/>
  <c r="BH17" i="31"/>
  <c r="BG19" i="31"/>
  <c r="BG21" i="31" s="1"/>
  <c r="BH17" i="30"/>
  <c r="BG19" i="30"/>
  <c r="BG21" i="30" s="1"/>
  <c r="BB48" i="30"/>
  <c r="BA50" i="30"/>
  <c r="BA52" i="30" s="1"/>
  <c r="BA50" i="31"/>
  <c r="BA52" i="31" s="1"/>
  <c r="BB48" i="31"/>
  <c r="AG9" i="33"/>
  <c r="BJ14" i="20"/>
  <c r="BJ16" i="20" s="1"/>
  <c r="BK12" i="20"/>
  <c r="BI17" i="25"/>
  <c r="BH19" i="25"/>
  <c r="BH21" i="25" s="1"/>
  <c r="BK11" i="19"/>
  <c r="BJ13" i="19"/>
  <c r="BJ15" i="19" s="1"/>
  <c r="BK12" i="16"/>
  <c r="BJ14" i="16"/>
  <c r="BJ16" i="16" s="1"/>
  <c r="BK29" i="25"/>
  <c r="BJ31" i="25"/>
  <c r="BJ33" i="25" s="1"/>
  <c r="BH17" i="28"/>
  <c r="BG19" i="28"/>
  <c r="BG21" i="28" s="1"/>
  <c r="BJ14" i="14"/>
  <c r="BJ16" i="14" s="1"/>
  <c r="BK12" i="14"/>
  <c r="BK12" i="17"/>
  <c r="BJ14" i="17"/>
  <c r="BJ16" i="17" s="1"/>
  <c r="BH17" i="26"/>
  <c r="BG19" i="26"/>
  <c r="BG21" i="26" s="1"/>
  <c r="BK12" i="13"/>
  <c r="BJ14" i="13"/>
  <c r="BJ16" i="13" s="1"/>
  <c r="BJ14" i="23"/>
  <c r="BJ16" i="23" s="1"/>
  <c r="BK12" i="23"/>
  <c r="BK29" i="24"/>
  <c r="BJ31" i="24"/>
  <c r="BJ33" i="24" s="1"/>
  <c r="BH31" i="27"/>
  <c r="BH33" i="27" s="1"/>
  <c r="BI29" i="27"/>
  <c r="BK12" i="21"/>
  <c r="BJ14" i="21"/>
  <c r="BJ16" i="21" s="1"/>
  <c r="BI29" i="26"/>
  <c r="BH31" i="26"/>
  <c r="BH33" i="26" s="1"/>
  <c r="BJ14" i="18"/>
  <c r="BJ16" i="18" s="1"/>
  <c r="BK12" i="18"/>
  <c r="BI29" i="28"/>
  <c r="BH31" i="28"/>
  <c r="BH33" i="28" s="1"/>
  <c r="BH17" i="27"/>
  <c r="BG19" i="27"/>
  <c r="BG21" i="27" s="1"/>
  <c r="BI17" i="24"/>
  <c r="BH19" i="24"/>
  <c r="BH21" i="24" s="1"/>
  <c r="BK39" i="14"/>
  <c r="BJ41" i="14"/>
  <c r="BJ43" i="14" s="1"/>
  <c r="AK31" i="14"/>
  <c r="AJ33" i="14"/>
  <c r="AJ35" i="14" s="1"/>
  <c r="BC31" i="20"/>
  <c r="BB33" i="20"/>
  <c r="BB35" i="20" s="1"/>
  <c r="BG50" i="28"/>
  <c r="BG52" i="28" s="1"/>
  <c r="BH48" i="28"/>
  <c r="BI56" i="28"/>
  <c r="BH58" i="28"/>
  <c r="BH60" i="28" s="1"/>
  <c r="BB31" i="18"/>
  <c r="BA33" i="18"/>
  <c r="BI60" i="25"/>
  <c r="BG27" i="36"/>
  <c r="BK56" i="26"/>
  <c r="BJ58" i="26"/>
  <c r="BJ60" i="26" s="1"/>
  <c r="BK39" i="18"/>
  <c r="BJ41" i="18"/>
  <c r="BK39" i="13"/>
  <c r="BJ41" i="13"/>
  <c r="BJ43" i="13" s="1"/>
  <c r="BB33" i="23"/>
  <c r="BB35" i="23" s="1"/>
  <c r="BC31" i="23"/>
  <c r="AZ35" i="18"/>
  <c r="AX20" i="33"/>
  <c r="BI56" i="27"/>
  <c r="BH58" i="27"/>
  <c r="BH60" i="27" s="1"/>
  <c r="AK31" i="16"/>
  <c r="AJ33" i="16"/>
  <c r="AJ35" i="16" s="1"/>
  <c r="BK39" i="20"/>
  <c r="BJ41" i="20"/>
  <c r="BJ43" i="20" s="1"/>
  <c r="BK39" i="16"/>
  <c r="BJ41" i="16"/>
  <c r="BJ43" i="16" s="1"/>
  <c r="BK56" i="25"/>
  <c r="BJ58" i="25"/>
  <c r="BI43" i="18"/>
  <c r="BG20" i="36"/>
  <c r="BC31" i="21"/>
  <c r="BB33" i="21"/>
  <c r="BB35" i="21" s="1"/>
  <c r="BK39" i="17"/>
  <c r="BJ41" i="17"/>
  <c r="BJ43" i="17" s="1"/>
  <c r="BC48" i="25"/>
  <c r="BB50" i="25"/>
  <c r="AJ33" i="17"/>
  <c r="AJ35" i="17" s="1"/>
  <c r="AK31" i="17"/>
  <c r="BJ58" i="24"/>
  <c r="BJ60" i="24" s="1"/>
  <c r="BK56" i="24"/>
  <c r="AJ33" i="13"/>
  <c r="AJ35" i="13" s="1"/>
  <c r="AK31" i="13"/>
  <c r="BC48" i="24"/>
  <c r="BB50" i="24"/>
  <c r="BB52" i="24" s="1"/>
  <c r="BA50" i="27"/>
  <c r="BA52" i="27" s="1"/>
  <c r="BB48" i="27"/>
  <c r="BA52" i="25"/>
  <c r="AY27" i="33"/>
  <c r="BK38" i="19"/>
  <c r="BJ40" i="19"/>
  <c r="BJ42" i="19" s="1"/>
  <c r="BB48" i="26"/>
  <c r="BA50" i="26"/>
  <c r="BA52" i="26" s="1"/>
  <c r="BJ41" i="21"/>
  <c r="BJ43" i="21" s="1"/>
  <c r="BK39" i="21"/>
  <c r="BK39" i="23"/>
  <c r="BJ41" i="23"/>
  <c r="BJ43" i="23" s="1"/>
  <c r="BC30" i="19"/>
  <c r="BB32" i="19"/>
  <c r="BB34" i="19" s="1"/>
  <c r="AJ35" i="4"/>
  <c r="AH6" i="33"/>
  <c r="AI34" i="11"/>
  <c r="AG13" i="33"/>
  <c r="BI15" i="11"/>
  <c r="BG13" i="36"/>
  <c r="AL31" i="4"/>
  <c r="AK33" i="4"/>
  <c r="AK31" i="6"/>
  <c r="AJ33" i="6"/>
  <c r="AJ35" i="6" s="1"/>
  <c r="BH19" i="2"/>
  <c r="BH21" i="2" s="1"/>
  <c r="BI17" i="2"/>
  <c r="AK30" i="11"/>
  <c r="AJ32" i="11"/>
  <c r="BK11" i="11"/>
  <c r="BJ13" i="11"/>
  <c r="BK38" i="11"/>
  <c r="BJ40" i="11"/>
  <c r="BJ42" i="11" s="1"/>
  <c r="AK48" i="2"/>
  <c r="AJ50" i="2"/>
  <c r="AJ52" i="2" s="1"/>
  <c r="AK29" i="5"/>
  <c r="AJ31" i="5"/>
  <c r="AJ33" i="5" s="1"/>
  <c r="AJ33" i="9"/>
  <c r="AJ35" i="9" s="1"/>
  <c r="AK31" i="9"/>
  <c r="AJ33" i="10"/>
  <c r="AJ35" i="10" s="1"/>
  <c r="AK31" i="10"/>
  <c r="AJ32" i="7"/>
  <c r="AJ34" i="7" s="1"/>
  <c r="AK30" i="7"/>
  <c r="AJ33" i="3"/>
  <c r="AJ35" i="3" s="1"/>
  <c r="AK31" i="3"/>
  <c r="AF18" i="33"/>
  <c r="AF30" i="33"/>
  <c r="AG31" i="33"/>
  <c r="AG32" i="33"/>
  <c r="AG33" i="33"/>
  <c r="AF29" i="33"/>
  <c r="AG15" i="33"/>
  <c r="AF17" i="33"/>
  <c r="AF14" i="33"/>
  <c r="AH14" i="36"/>
  <c r="AG10" i="33"/>
  <c r="AX32" i="36"/>
  <c r="AG8" i="36"/>
  <c r="AG12" i="36"/>
  <c r="AG11" i="33"/>
  <c r="AX30" i="36"/>
  <c r="AX28" i="36"/>
  <c r="AX31" i="36"/>
  <c r="AX29" i="36"/>
  <c r="AG5" i="36"/>
  <c r="AF4" i="33"/>
  <c r="AG10" i="36"/>
  <c r="AG7" i="36"/>
  <c r="AF12" i="33"/>
  <c r="AG4" i="36"/>
  <c r="AF7" i="33"/>
  <c r="AG8" i="33"/>
  <c r="AF5" i="33"/>
  <c r="AG9" i="36"/>
  <c r="AW11" i="36"/>
  <c r="AX33" i="36"/>
  <c r="AG26" i="36"/>
  <c r="AF26" i="33"/>
  <c r="AF25" i="33"/>
  <c r="AG25" i="36"/>
  <c r="AF24" i="33"/>
  <c r="AG24" i="36"/>
  <c r="AG23" i="36"/>
  <c r="AF22" i="33"/>
  <c r="AG22" i="36"/>
  <c r="AG21" i="36"/>
  <c r="AF21" i="33"/>
  <c r="AH19" i="36"/>
  <c r="AH18" i="36"/>
  <c r="AH16" i="36"/>
  <c r="AF16" i="33"/>
  <c r="AH17" i="36"/>
  <c r="AI15" i="36"/>
  <c r="AG23" i="33"/>
  <c r="BH52" i="32" l="1"/>
  <c r="BF34" i="33"/>
  <c r="BJ48" i="32"/>
  <c r="BI50" i="32"/>
  <c r="BC48" i="31"/>
  <c r="BB50" i="31"/>
  <c r="BB52" i="31" s="1"/>
  <c r="BI17" i="30"/>
  <c r="BH19" i="30"/>
  <c r="BH21" i="30" s="1"/>
  <c r="BC48" i="30"/>
  <c r="BB50" i="30"/>
  <c r="BB52" i="30" s="1"/>
  <c r="BH19" i="31"/>
  <c r="BH21" i="31" s="1"/>
  <c r="BI17" i="31"/>
  <c r="AH9" i="33"/>
  <c r="BK14" i="18"/>
  <c r="BK16" i="18" s="1"/>
  <c r="BL12" i="18"/>
  <c r="BJ29" i="27"/>
  <c r="BI31" i="27"/>
  <c r="BI33" i="27" s="1"/>
  <c r="BK14" i="23"/>
  <c r="BK16" i="23" s="1"/>
  <c r="BL12" i="23"/>
  <c r="BL12" i="14"/>
  <c r="BK14" i="14"/>
  <c r="BK16" i="14" s="1"/>
  <c r="BL12" i="20"/>
  <c r="BK14" i="20"/>
  <c r="BK16" i="20" s="1"/>
  <c r="BI17" i="27"/>
  <c r="BH19" i="27"/>
  <c r="BH21" i="27" s="1"/>
  <c r="BI17" i="26"/>
  <c r="BH19" i="26"/>
  <c r="BH21" i="26" s="1"/>
  <c r="BL29" i="25"/>
  <c r="BK31" i="25"/>
  <c r="BK33" i="25" s="1"/>
  <c r="BK13" i="19"/>
  <c r="BK15" i="19" s="1"/>
  <c r="BL11" i="19"/>
  <c r="BJ17" i="24"/>
  <c r="BI19" i="24"/>
  <c r="BI21" i="24" s="1"/>
  <c r="BJ29" i="28"/>
  <c r="BI31" i="28"/>
  <c r="BI33" i="28" s="1"/>
  <c r="BJ29" i="26"/>
  <c r="BI31" i="26"/>
  <c r="BI33" i="26" s="1"/>
  <c r="BL12" i="21"/>
  <c r="BK14" i="21"/>
  <c r="BK16" i="21" s="1"/>
  <c r="BL29" i="24"/>
  <c r="BK31" i="24"/>
  <c r="BK33" i="24" s="1"/>
  <c r="BL12" i="13"/>
  <c r="BK14" i="13"/>
  <c r="BK16" i="13" s="1"/>
  <c r="BL12" i="17"/>
  <c r="BK14" i="17"/>
  <c r="BK16" i="17" s="1"/>
  <c r="BI17" i="28"/>
  <c r="BH19" i="28"/>
  <c r="BH21" i="28" s="1"/>
  <c r="BL12" i="16"/>
  <c r="BK14" i="16"/>
  <c r="BK16" i="16" s="1"/>
  <c r="BI19" i="25"/>
  <c r="BI21" i="25" s="1"/>
  <c r="BJ17" i="25"/>
  <c r="BK41" i="21"/>
  <c r="BK43" i="21" s="1"/>
  <c r="BL39" i="21"/>
  <c r="BC48" i="27"/>
  <c r="BB50" i="27"/>
  <c r="BB52" i="27" s="1"/>
  <c r="AL31" i="13"/>
  <c r="AK33" i="13"/>
  <c r="AK35" i="13" s="1"/>
  <c r="AK33" i="17"/>
  <c r="AK35" i="17" s="1"/>
  <c r="AL31" i="17"/>
  <c r="BA35" i="18"/>
  <c r="AY20" i="33"/>
  <c r="BH50" i="28"/>
  <c r="BH52" i="28" s="1"/>
  <c r="BI48" i="28"/>
  <c r="BD30" i="19"/>
  <c r="BC32" i="19"/>
  <c r="BC34" i="19" s="1"/>
  <c r="BL38" i="19"/>
  <c r="BK40" i="19"/>
  <c r="BK42" i="19" s="1"/>
  <c r="BL39" i="17"/>
  <c r="BK41" i="17"/>
  <c r="BK43" i="17" s="1"/>
  <c r="BL39" i="16"/>
  <c r="BK41" i="16"/>
  <c r="BK43" i="16" s="1"/>
  <c r="AL31" i="16"/>
  <c r="AK33" i="16"/>
  <c r="AK35" i="16" s="1"/>
  <c r="BL39" i="13"/>
  <c r="BK41" i="13"/>
  <c r="BK43" i="13" s="1"/>
  <c r="BK58" i="26"/>
  <c r="BK60" i="26" s="1"/>
  <c r="BL56" i="26"/>
  <c r="BC31" i="18"/>
  <c r="BB33" i="18"/>
  <c r="AL31" i="14"/>
  <c r="AK33" i="14"/>
  <c r="AK35" i="14" s="1"/>
  <c r="BK58" i="24"/>
  <c r="BK60" i="24" s="1"/>
  <c r="BL56" i="24"/>
  <c r="BB52" i="25"/>
  <c r="AZ27" i="33"/>
  <c r="BJ60" i="25"/>
  <c r="BH27" i="36"/>
  <c r="BD31" i="23"/>
  <c r="BC33" i="23"/>
  <c r="BC35" i="23" s="1"/>
  <c r="BJ43" i="18"/>
  <c r="BH20" i="36"/>
  <c r="BL39" i="23"/>
  <c r="BK41" i="23"/>
  <c r="BK43" i="23" s="1"/>
  <c r="BB50" i="26"/>
  <c r="BB52" i="26" s="1"/>
  <c r="BC48" i="26"/>
  <c r="BD48" i="24"/>
  <c r="BC50" i="24"/>
  <c r="BC52" i="24" s="1"/>
  <c r="BD48" i="25"/>
  <c r="BC50" i="25"/>
  <c r="BC33" i="21"/>
  <c r="BC35" i="21" s="1"/>
  <c r="BD31" i="21"/>
  <c r="BL56" i="25"/>
  <c r="BK58" i="25"/>
  <c r="BK41" i="20"/>
  <c r="BK43" i="20" s="1"/>
  <c r="BL39" i="20"/>
  <c r="BI58" i="27"/>
  <c r="BI60" i="27" s="1"/>
  <c r="BJ56" i="27"/>
  <c r="BL39" i="18"/>
  <c r="BK41" i="18"/>
  <c r="BJ56" i="28"/>
  <c r="BI58" i="28"/>
  <c r="BI60" i="28" s="1"/>
  <c r="BC33" i="20"/>
  <c r="BC35" i="20" s="1"/>
  <c r="BD31" i="20"/>
  <c r="BK41" i="14"/>
  <c r="BK43" i="14" s="1"/>
  <c r="BL39" i="14"/>
  <c r="AL30" i="7"/>
  <c r="AK32" i="7"/>
  <c r="AK34" i="7" s="1"/>
  <c r="AL31" i="10"/>
  <c r="AK33" i="10"/>
  <c r="AK35" i="10" s="1"/>
  <c r="BJ15" i="11"/>
  <c r="BH13" i="36"/>
  <c r="BJ17" i="2"/>
  <c r="BI19" i="2"/>
  <c r="BI21" i="2" s="1"/>
  <c r="AL29" i="5"/>
  <c r="AK31" i="5"/>
  <c r="AK33" i="5" s="1"/>
  <c r="BL38" i="11"/>
  <c r="BK40" i="11"/>
  <c r="BK42" i="11" s="1"/>
  <c r="BK13" i="11"/>
  <c r="BL11" i="11"/>
  <c r="AL31" i="6"/>
  <c r="AK33" i="6"/>
  <c r="AK35" i="6" s="1"/>
  <c r="AK33" i="3"/>
  <c r="AK35" i="3" s="1"/>
  <c r="AL31" i="3"/>
  <c r="AL31" i="9"/>
  <c r="AK33" i="9"/>
  <c r="AK35" i="9" s="1"/>
  <c r="AJ34" i="11"/>
  <c r="AH13" i="33"/>
  <c r="AK35" i="4"/>
  <c r="AI6" i="33"/>
  <c r="AL48" i="2"/>
  <c r="AK50" i="2"/>
  <c r="AK52" i="2" s="1"/>
  <c r="AL30" i="11"/>
  <c r="AK32" i="11"/>
  <c r="AM31" i="4"/>
  <c r="AL33" i="4"/>
  <c r="AX28" i="33"/>
  <c r="AG19" i="33"/>
  <c r="AH32" i="33"/>
  <c r="AG29" i="33"/>
  <c r="AH33" i="33"/>
  <c r="AG17" i="33"/>
  <c r="AH15" i="33"/>
  <c r="AG30" i="33"/>
  <c r="AH31" i="33"/>
  <c r="AG18" i="33"/>
  <c r="AG14" i="33"/>
  <c r="AI14" i="36"/>
  <c r="AH5" i="36"/>
  <c r="AG7" i="33"/>
  <c r="AG5" i="33"/>
  <c r="AX11" i="36"/>
  <c r="AY30" i="36"/>
  <c r="AH10" i="36"/>
  <c r="AG12" i="33"/>
  <c r="AY33" i="36"/>
  <c r="AH9" i="36"/>
  <c r="AH4" i="36"/>
  <c r="AH12" i="36"/>
  <c r="AH7" i="36"/>
  <c r="AG4" i="33"/>
  <c r="AH11" i="33"/>
  <c r="AY29" i="36"/>
  <c r="AY28" i="36"/>
  <c r="AH8" i="33"/>
  <c r="AY31" i="36"/>
  <c r="AH10" i="33"/>
  <c r="AH8" i="36"/>
  <c r="AY32" i="36"/>
  <c r="AG26" i="33"/>
  <c r="AH26" i="36"/>
  <c r="AH25" i="36"/>
  <c r="AG25" i="33"/>
  <c r="AH24" i="36"/>
  <c r="AG24" i="33"/>
  <c r="AH23" i="36"/>
  <c r="AH22" i="36"/>
  <c r="AG22" i="33"/>
  <c r="AG21" i="33"/>
  <c r="AH21" i="36"/>
  <c r="AI19" i="36"/>
  <c r="AI18" i="36"/>
  <c r="AG16" i="33"/>
  <c r="AI16" i="36"/>
  <c r="AI17" i="36"/>
  <c r="AJ15" i="36"/>
  <c r="AH23" i="33"/>
  <c r="BI52" i="32" l="1"/>
  <c r="BG34" i="33"/>
  <c r="BK48" i="32"/>
  <c r="BJ50" i="32"/>
  <c r="BJ17" i="31"/>
  <c r="BI19" i="31"/>
  <c r="BI21" i="31" s="1"/>
  <c r="BJ17" i="30"/>
  <c r="BI19" i="30"/>
  <c r="BI21" i="30" s="1"/>
  <c r="BD48" i="30"/>
  <c r="BC50" i="30"/>
  <c r="BC52" i="30" s="1"/>
  <c r="BC50" i="31"/>
  <c r="BC52" i="31" s="1"/>
  <c r="BD48" i="31"/>
  <c r="AI9" i="33"/>
  <c r="BL13" i="19"/>
  <c r="BL15" i="19" s="1"/>
  <c r="BM11" i="19"/>
  <c r="BL14" i="23"/>
  <c r="BL16" i="23" s="1"/>
  <c r="BM12" i="23"/>
  <c r="BM12" i="16"/>
  <c r="BL14" i="16"/>
  <c r="BL16" i="16" s="1"/>
  <c r="BM12" i="17"/>
  <c r="BL14" i="17"/>
  <c r="BL16" i="17" s="1"/>
  <c r="BM12" i="13"/>
  <c r="BL14" i="13"/>
  <c r="BL16" i="13" s="1"/>
  <c r="BM12" i="21"/>
  <c r="BL14" i="21"/>
  <c r="BL16" i="21" s="1"/>
  <c r="BK29" i="28"/>
  <c r="BJ31" i="28"/>
  <c r="BJ33" i="28" s="1"/>
  <c r="BK17" i="24"/>
  <c r="BJ19" i="24"/>
  <c r="BJ21" i="24" s="1"/>
  <c r="BJ17" i="26"/>
  <c r="BI19" i="26"/>
  <c r="BI21" i="26" s="1"/>
  <c r="BJ17" i="27"/>
  <c r="BI19" i="27"/>
  <c r="BI21" i="27" s="1"/>
  <c r="BL14" i="20"/>
  <c r="BL16" i="20" s="1"/>
  <c r="BM12" i="20"/>
  <c r="BK29" i="27"/>
  <c r="BJ31" i="27"/>
  <c r="BJ33" i="27" s="1"/>
  <c r="BK17" i="25"/>
  <c r="BJ19" i="25"/>
  <c r="BJ21" i="25" s="1"/>
  <c r="BL14" i="18"/>
  <c r="BL16" i="18" s="1"/>
  <c r="BM12" i="18"/>
  <c r="BJ17" i="28"/>
  <c r="BI19" i="28"/>
  <c r="BI21" i="28" s="1"/>
  <c r="BM29" i="24"/>
  <c r="BL31" i="24"/>
  <c r="BL33" i="24" s="1"/>
  <c r="BK29" i="26"/>
  <c r="BJ31" i="26"/>
  <c r="BJ33" i="26" s="1"/>
  <c r="BM29" i="25"/>
  <c r="BL31" i="25"/>
  <c r="BL33" i="25" s="1"/>
  <c r="BM12" i="14"/>
  <c r="BL14" i="14"/>
  <c r="BL16" i="14" s="1"/>
  <c r="BM39" i="14"/>
  <c r="BL41" i="14"/>
  <c r="BL43" i="14" s="1"/>
  <c r="BK56" i="27"/>
  <c r="BJ58" i="27"/>
  <c r="BJ60" i="27" s="1"/>
  <c r="BK60" i="25"/>
  <c r="BI27" i="36"/>
  <c r="BC52" i="25"/>
  <c r="BA27" i="33"/>
  <c r="BD48" i="26"/>
  <c r="BC50" i="26"/>
  <c r="BC52" i="26" s="1"/>
  <c r="BL58" i="24"/>
  <c r="BL60" i="24" s="1"/>
  <c r="BM56" i="24"/>
  <c r="BB35" i="18"/>
  <c r="AZ20" i="33"/>
  <c r="BJ48" i="28"/>
  <c r="BI50" i="28"/>
  <c r="BI52" i="28" s="1"/>
  <c r="AM31" i="17"/>
  <c r="AL33" i="17"/>
  <c r="AL35" i="17" s="1"/>
  <c r="BK56" i="28"/>
  <c r="BJ58" i="28"/>
  <c r="BJ60" i="28" s="1"/>
  <c r="BM56" i="25"/>
  <c r="BL58" i="25"/>
  <c r="BE48" i="25"/>
  <c r="BD50" i="25"/>
  <c r="BD31" i="18"/>
  <c r="BC33" i="18"/>
  <c r="BM39" i="13"/>
  <c r="BL41" i="13"/>
  <c r="BL43" i="13" s="1"/>
  <c r="BM39" i="16"/>
  <c r="BL41" i="16"/>
  <c r="BL43" i="16" s="1"/>
  <c r="BM38" i="19"/>
  <c r="BL40" i="19"/>
  <c r="BL42" i="19" s="1"/>
  <c r="BC50" i="27"/>
  <c r="BC52" i="27" s="1"/>
  <c r="BD48" i="27"/>
  <c r="BD33" i="20"/>
  <c r="BD35" i="20" s="1"/>
  <c r="BE31" i="20"/>
  <c r="BK43" i="18"/>
  <c r="BI20" i="36"/>
  <c r="BM39" i="20"/>
  <c r="BL41" i="20"/>
  <c r="BL43" i="20" s="1"/>
  <c r="BD33" i="21"/>
  <c r="BD35" i="21" s="1"/>
  <c r="BE31" i="21"/>
  <c r="BM56" i="26"/>
  <c r="BL58" i="26"/>
  <c r="BL60" i="26" s="1"/>
  <c r="BL41" i="21"/>
  <c r="BL43" i="21" s="1"/>
  <c r="BM39" i="21"/>
  <c r="BM39" i="18"/>
  <c r="BL41" i="18"/>
  <c r="BE48" i="24"/>
  <c r="BD50" i="24"/>
  <c r="BD52" i="24" s="1"/>
  <c r="BM39" i="23"/>
  <c r="BL41" i="23"/>
  <c r="BL43" i="23" s="1"/>
  <c r="BE31" i="23"/>
  <c r="BD33" i="23"/>
  <c r="BD35" i="23" s="1"/>
  <c r="AL33" i="14"/>
  <c r="AL35" i="14" s="1"/>
  <c r="AM31" i="14"/>
  <c r="AM31" i="16"/>
  <c r="AL33" i="16"/>
  <c r="AL35" i="16" s="1"/>
  <c r="BM39" i="17"/>
  <c r="BL41" i="17"/>
  <c r="BL43" i="17" s="1"/>
  <c r="BE30" i="19"/>
  <c r="BD32" i="19"/>
  <c r="BD34" i="19" s="1"/>
  <c r="AM31" i="13"/>
  <c r="AL33" i="13"/>
  <c r="AL35" i="13" s="1"/>
  <c r="AL33" i="9"/>
  <c r="AL35" i="9" s="1"/>
  <c r="AM31" i="9"/>
  <c r="AL33" i="6"/>
  <c r="AL35" i="6" s="1"/>
  <c r="AM31" i="6"/>
  <c r="BM38" i="11"/>
  <c r="BL40" i="11"/>
  <c r="BL42" i="11" s="1"/>
  <c r="AM29" i="5"/>
  <c r="AL31" i="5"/>
  <c r="AL33" i="5" s="1"/>
  <c r="BK17" i="2"/>
  <c r="BJ19" i="2"/>
  <c r="BJ21" i="2" s="1"/>
  <c r="AL33" i="10"/>
  <c r="AL35" i="10" s="1"/>
  <c r="AM31" i="10"/>
  <c r="AL35" i="4"/>
  <c r="AJ6" i="33"/>
  <c r="AK34" i="11"/>
  <c r="AI13" i="33"/>
  <c r="AM31" i="3"/>
  <c r="AL33" i="3"/>
  <c r="AL35" i="3" s="1"/>
  <c r="BM11" i="11"/>
  <c r="AN31" i="4"/>
  <c r="AM33" i="4"/>
  <c r="AM30" i="11"/>
  <c r="AL32" i="11"/>
  <c r="AM48" i="2"/>
  <c r="AL50" i="2"/>
  <c r="AL52" i="2" s="1"/>
  <c r="BI13" i="36"/>
  <c r="BK15" i="11"/>
  <c r="AL32" i="7"/>
  <c r="AL34" i="7" s="1"/>
  <c r="AM30" i="7"/>
  <c r="AY28" i="33"/>
  <c r="AH17" i="33"/>
  <c r="AI31" i="33"/>
  <c r="AH29" i="33"/>
  <c r="AI32" i="33"/>
  <c r="AI33" i="33"/>
  <c r="AH30" i="33"/>
  <c r="AI15" i="33"/>
  <c r="AH18" i="33"/>
  <c r="AH19" i="33"/>
  <c r="AH14" i="33"/>
  <c r="AJ14" i="36"/>
  <c r="AH5" i="33"/>
  <c r="AI10" i="33"/>
  <c r="AZ28" i="36"/>
  <c r="AI10" i="36"/>
  <c r="AI12" i="36"/>
  <c r="AY11" i="36"/>
  <c r="AZ32" i="36"/>
  <c r="AI5" i="36"/>
  <c r="AZ33" i="36"/>
  <c r="AI8" i="36"/>
  <c r="AH12" i="33"/>
  <c r="AI4" i="36"/>
  <c r="AH4" i="33"/>
  <c r="AZ28" i="33"/>
  <c r="AZ30" i="36"/>
  <c r="AI8" i="33"/>
  <c r="AZ31" i="36"/>
  <c r="AI7" i="36"/>
  <c r="AH7" i="33"/>
  <c r="AI9" i="36"/>
  <c r="AI11" i="33"/>
  <c r="AZ29" i="36"/>
  <c r="AH26" i="33"/>
  <c r="AI26" i="36"/>
  <c r="AI25" i="36"/>
  <c r="AH25" i="33"/>
  <c r="AH24" i="33"/>
  <c r="AI24" i="36"/>
  <c r="AI23" i="36"/>
  <c r="AH22" i="33"/>
  <c r="AI22" i="36"/>
  <c r="AH21" i="33"/>
  <c r="AI21" i="36"/>
  <c r="AI19" i="33"/>
  <c r="AJ19" i="36"/>
  <c r="AJ18" i="36"/>
  <c r="AJ16" i="36"/>
  <c r="AH16" i="33"/>
  <c r="AJ17" i="36"/>
  <c r="AK15" i="36"/>
  <c r="AI23" i="33"/>
  <c r="BJ52" i="32" l="1"/>
  <c r="BH34" i="33"/>
  <c r="BL48" i="32"/>
  <c r="BK50" i="32"/>
  <c r="BE48" i="31"/>
  <c r="BD50" i="31"/>
  <c r="BD52" i="31" s="1"/>
  <c r="BK17" i="30"/>
  <c r="BJ19" i="30"/>
  <c r="BJ21" i="30" s="1"/>
  <c r="BE48" i="30"/>
  <c r="BD50" i="30"/>
  <c r="BD52" i="30" s="1"/>
  <c r="BJ19" i="31"/>
  <c r="BJ21" i="31" s="1"/>
  <c r="BK17" i="31"/>
  <c r="AJ9" i="33"/>
  <c r="AJ15" i="33"/>
  <c r="BN12" i="18"/>
  <c r="BM14" i="18"/>
  <c r="BM16" i="18" s="1"/>
  <c r="BM13" i="19"/>
  <c r="BM15" i="19" s="1"/>
  <c r="BN11" i="19"/>
  <c r="BN29" i="25"/>
  <c r="BM31" i="25"/>
  <c r="BM33" i="25" s="1"/>
  <c r="BL29" i="26"/>
  <c r="BK31" i="26"/>
  <c r="BK33" i="26" s="1"/>
  <c r="BL29" i="27"/>
  <c r="BK31" i="27"/>
  <c r="BK33" i="27" s="1"/>
  <c r="BK17" i="27"/>
  <c r="BJ19" i="27"/>
  <c r="BJ21" i="27" s="1"/>
  <c r="BK17" i="26"/>
  <c r="BJ19" i="26"/>
  <c r="BJ21" i="26" s="1"/>
  <c r="BL29" i="28"/>
  <c r="BK31" i="28"/>
  <c r="BK33" i="28" s="1"/>
  <c r="BN12" i="13"/>
  <c r="BM14" i="13"/>
  <c r="BM16" i="13" s="1"/>
  <c r="BN12" i="16"/>
  <c r="BM14" i="16"/>
  <c r="BM16" i="16" s="1"/>
  <c r="BM14" i="20"/>
  <c r="BM16" i="20" s="1"/>
  <c r="BN12" i="20"/>
  <c r="BM14" i="23"/>
  <c r="BM16" i="23" s="1"/>
  <c r="BN12" i="23"/>
  <c r="BN12" i="14"/>
  <c r="BM14" i="14"/>
  <c r="BM16" i="14" s="1"/>
  <c r="BN29" i="24"/>
  <c r="BM31" i="24"/>
  <c r="BM33" i="24" s="1"/>
  <c r="BK17" i="28"/>
  <c r="BJ19" i="28"/>
  <c r="BJ21" i="28" s="1"/>
  <c r="BK19" i="25"/>
  <c r="BK21" i="25" s="1"/>
  <c r="BL17" i="25"/>
  <c r="BL17" i="24"/>
  <c r="BK19" i="24"/>
  <c r="BK21" i="24" s="1"/>
  <c r="BM14" i="21"/>
  <c r="BM16" i="21" s="1"/>
  <c r="BN12" i="21"/>
  <c r="BN12" i="17"/>
  <c r="BM14" i="17"/>
  <c r="BM16" i="17" s="1"/>
  <c r="AN31" i="14"/>
  <c r="AM33" i="14"/>
  <c r="AM35" i="14" s="1"/>
  <c r="BL43" i="18"/>
  <c r="BJ20" i="36"/>
  <c r="BF31" i="20"/>
  <c r="BE33" i="20"/>
  <c r="BE35" i="20" s="1"/>
  <c r="BB27" i="33"/>
  <c r="BD52" i="25"/>
  <c r="BN56" i="24"/>
  <c r="BM58" i="24"/>
  <c r="BM60" i="24" s="1"/>
  <c r="AN31" i="13"/>
  <c r="AM33" i="13"/>
  <c r="AM35" i="13" s="1"/>
  <c r="BN39" i="17"/>
  <c r="BM41" i="17"/>
  <c r="BM43" i="17" s="1"/>
  <c r="BN39" i="23"/>
  <c r="BM41" i="23"/>
  <c r="BM43" i="23" s="1"/>
  <c r="BM41" i="18"/>
  <c r="BN39" i="18"/>
  <c r="BM58" i="26"/>
  <c r="BM60" i="26" s="1"/>
  <c r="BN56" i="26"/>
  <c r="BN39" i="20"/>
  <c r="BM41" i="20"/>
  <c r="BM43" i="20" s="1"/>
  <c r="BN38" i="19"/>
  <c r="BM40" i="19"/>
  <c r="BM42" i="19" s="1"/>
  <c r="BN39" i="13"/>
  <c r="BM41" i="13"/>
  <c r="BM43" i="13" s="1"/>
  <c r="BE50" i="25"/>
  <c r="BF48" i="25"/>
  <c r="BL56" i="28"/>
  <c r="BK58" i="28"/>
  <c r="BK60" i="28" s="1"/>
  <c r="BJ50" i="28"/>
  <c r="BJ52" i="28" s="1"/>
  <c r="BK48" i="28"/>
  <c r="BK58" i="27"/>
  <c r="BK60" i="27" s="1"/>
  <c r="BL56" i="27"/>
  <c r="BN39" i="21"/>
  <c r="BM41" i="21"/>
  <c r="BM43" i="21" s="1"/>
  <c r="BE33" i="21"/>
  <c r="BE35" i="21" s="1"/>
  <c r="BF31" i="21"/>
  <c r="BE48" i="27"/>
  <c r="BD50" i="27"/>
  <c r="BD52" i="27" s="1"/>
  <c r="BC35" i="18"/>
  <c r="BA20" i="33"/>
  <c r="BL60" i="25"/>
  <c r="BJ27" i="36"/>
  <c r="BE32" i="19"/>
  <c r="BE34" i="19" s="1"/>
  <c r="BF30" i="19"/>
  <c r="AN31" i="16"/>
  <c r="AM33" i="16"/>
  <c r="AM35" i="16" s="1"/>
  <c r="BF31" i="23"/>
  <c r="BE33" i="23"/>
  <c r="BE35" i="23" s="1"/>
  <c r="BE50" i="24"/>
  <c r="BE52" i="24" s="1"/>
  <c r="BF48" i="24"/>
  <c r="BN39" i="16"/>
  <c r="BM41" i="16"/>
  <c r="BM43" i="16" s="1"/>
  <c r="BE31" i="18"/>
  <c r="BD33" i="18"/>
  <c r="BN56" i="25"/>
  <c r="BM58" i="25"/>
  <c r="AM33" i="17"/>
  <c r="AM35" i="17" s="1"/>
  <c r="AN31" i="17"/>
  <c r="BE48" i="26"/>
  <c r="BD50" i="26"/>
  <c r="BD52" i="26" s="1"/>
  <c r="BM41" i="14"/>
  <c r="BM43" i="14" s="1"/>
  <c r="BN39" i="14"/>
  <c r="AL34" i="11"/>
  <c r="AJ13" i="33"/>
  <c r="AN31" i="10"/>
  <c r="AM33" i="10"/>
  <c r="AM35" i="10" s="1"/>
  <c r="AM33" i="6"/>
  <c r="AM35" i="6" s="1"/>
  <c r="AN31" i="6"/>
  <c r="AN30" i="11"/>
  <c r="AM32" i="11"/>
  <c r="BN11" i="11"/>
  <c r="BM13" i="11"/>
  <c r="AN29" i="5"/>
  <c r="AM31" i="5"/>
  <c r="AM33" i="5" s="1"/>
  <c r="AN30" i="7"/>
  <c r="AM32" i="7"/>
  <c r="AM34" i="7" s="1"/>
  <c r="AM35" i="4"/>
  <c r="AK6" i="33"/>
  <c r="AN31" i="9"/>
  <c r="AM33" i="9"/>
  <c r="AM35" i="9" s="1"/>
  <c r="AN48" i="2"/>
  <c r="AM50" i="2"/>
  <c r="AM52" i="2" s="1"/>
  <c r="AO31" i="4"/>
  <c r="AN33" i="4"/>
  <c r="AN31" i="3"/>
  <c r="AM33" i="3"/>
  <c r="AM35" i="3" s="1"/>
  <c r="BL17" i="2"/>
  <c r="BK19" i="2"/>
  <c r="BK21" i="2" s="1"/>
  <c r="BN38" i="11"/>
  <c r="BM40" i="11"/>
  <c r="BM42" i="11" s="1"/>
  <c r="AI18" i="33"/>
  <c r="AI17" i="33"/>
  <c r="AI30" i="33"/>
  <c r="AJ33" i="33"/>
  <c r="AI29" i="33"/>
  <c r="AJ32" i="33"/>
  <c r="AJ31" i="33"/>
  <c r="AI14" i="33"/>
  <c r="AK14" i="36"/>
  <c r="AJ12" i="36"/>
  <c r="AI12" i="33"/>
  <c r="BA32" i="36"/>
  <c r="AJ7" i="36"/>
  <c r="AJ5" i="36"/>
  <c r="AI5" i="33"/>
  <c r="AJ8" i="36"/>
  <c r="AJ4" i="36"/>
  <c r="BA28" i="36"/>
  <c r="AJ10" i="33"/>
  <c r="AJ9" i="36"/>
  <c r="AI7" i="33"/>
  <c r="BA30" i="36"/>
  <c r="BA31" i="36"/>
  <c r="BA33" i="36"/>
  <c r="AJ10" i="36"/>
  <c r="AZ11" i="36"/>
  <c r="BA29" i="36"/>
  <c r="AJ8" i="33"/>
  <c r="AI4" i="33"/>
  <c r="AJ11" i="33"/>
  <c r="BA28" i="33"/>
  <c r="AJ26" i="36"/>
  <c r="AI26" i="33"/>
  <c r="AI25" i="33"/>
  <c r="AJ25" i="36"/>
  <c r="AJ24" i="36"/>
  <c r="AI24" i="33"/>
  <c r="AJ23" i="36"/>
  <c r="AI22" i="33"/>
  <c r="AJ22" i="36"/>
  <c r="AJ21" i="36"/>
  <c r="AI21" i="33"/>
  <c r="AK19" i="36"/>
  <c r="AJ19" i="33"/>
  <c r="AK18" i="36"/>
  <c r="AI16" i="33"/>
  <c r="AK16" i="36"/>
  <c r="AK17" i="36"/>
  <c r="AL15" i="36"/>
  <c r="AK9" i="33"/>
  <c r="AJ23" i="33"/>
  <c r="BK52" i="32" l="1"/>
  <c r="BI34" i="33"/>
  <c r="BM48" i="32"/>
  <c r="BL50" i="32"/>
  <c r="BL17" i="31"/>
  <c r="BK19" i="31"/>
  <c r="BK21" i="31" s="1"/>
  <c r="BL17" i="30"/>
  <c r="BK19" i="30"/>
  <c r="BK21" i="30" s="1"/>
  <c r="BF48" i="30"/>
  <c r="BE50" i="30"/>
  <c r="BE52" i="30" s="1"/>
  <c r="BE50" i="31"/>
  <c r="BE52" i="31" s="1"/>
  <c r="BF48" i="31"/>
  <c r="AK15" i="33"/>
  <c r="BL19" i="25"/>
  <c r="BL21" i="25" s="1"/>
  <c r="BM17" i="25"/>
  <c r="BN14" i="23"/>
  <c r="BN16" i="23" s="1"/>
  <c r="BO12" i="23"/>
  <c r="BO11" i="19"/>
  <c r="BN13" i="19"/>
  <c r="BN15" i="19" s="1"/>
  <c r="BO12" i="17"/>
  <c r="BN14" i="17"/>
  <c r="BN16" i="17" s="1"/>
  <c r="BM17" i="24"/>
  <c r="BL19" i="24"/>
  <c r="BL21" i="24" s="1"/>
  <c r="BL17" i="28"/>
  <c r="BK19" i="28"/>
  <c r="BK21" i="28" s="1"/>
  <c r="BO12" i="14"/>
  <c r="BN14" i="14"/>
  <c r="BN16" i="14" s="1"/>
  <c r="BO12" i="16"/>
  <c r="BN14" i="16"/>
  <c r="BN16" i="16" s="1"/>
  <c r="BM29" i="28"/>
  <c r="BL31" i="28"/>
  <c r="BL33" i="28" s="1"/>
  <c r="BL17" i="27"/>
  <c r="BK19" i="27"/>
  <c r="BK21" i="27" s="1"/>
  <c r="BM29" i="26"/>
  <c r="BL31" i="26"/>
  <c r="BL33" i="26" s="1"/>
  <c r="BO12" i="21"/>
  <c r="BN14" i="21"/>
  <c r="BN16" i="21" s="1"/>
  <c r="BO12" i="20"/>
  <c r="BN14" i="20"/>
  <c r="BN16" i="20" s="1"/>
  <c r="BO29" i="24"/>
  <c r="BN31" i="24"/>
  <c r="BN33" i="24" s="1"/>
  <c r="BO12" i="13"/>
  <c r="BN14" i="13"/>
  <c r="BN16" i="13" s="1"/>
  <c r="BL17" i="26"/>
  <c r="BK19" i="26"/>
  <c r="BK21" i="26" s="1"/>
  <c r="BM29" i="27"/>
  <c r="BL31" i="27"/>
  <c r="BL33" i="27" s="1"/>
  <c r="BO29" i="25"/>
  <c r="BN31" i="25"/>
  <c r="BN33" i="25" s="1"/>
  <c r="BO12" i="18"/>
  <c r="BN14" i="18"/>
  <c r="BN16" i="18" s="1"/>
  <c r="BO39" i="14"/>
  <c r="BN41" i="14"/>
  <c r="BN43" i="14" s="1"/>
  <c r="AO31" i="17"/>
  <c r="AN33" i="17"/>
  <c r="AN35" i="17" s="1"/>
  <c r="BD35" i="18"/>
  <c r="BB20" i="33"/>
  <c r="BG48" i="24"/>
  <c r="BF50" i="24"/>
  <c r="BF52" i="24" s="1"/>
  <c r="BK50" i="28"/>
  <c r="BK52" i="28" s="1"/>
  <c r="BL48" i="28"/>
  <c r="BG48" i="25"/>
  <c r="BF50" i="25"/>
  <c r="BO56" i="26"/>
  <c r="BN58" i="26"/>
  <c r="BN60" i="26" s="1"/>
  <c r="BE33" i="18"/>
  <c r="BF31" i="18"/>
  <c r="AO31" i="16"/>
  <c r="AN33" i="16"/>
  <c r="AN35" i="16" s="1"/>
  <c r="BF48" i="27"/>
  <c r="BE50" i="27"/>
  <c r="BE52" i="27" s="1"/>
  <c r="BN41" i="21"/>
  <c r="BN43" i="21" s="1"/>
  <c r="BO39" i="21"/>
  <c r="BE52" i="25"/>
  <c r="BC27" i="33"/>
  <c r="BO38" i="19"/>
  <c r="BN40" i="19"/>
  <c r="BN42" i="19" s="1"/>
  <c r="BO39" i="23"/>
  <c r="BN41" i="23"/>
  <c r="BN43" i="23" s="1"/>
  <c r="AN33" i="13"/>
  <c r="AN35" i="13" s="1"/>
  <c r="AO31" i="13"/>
  <c r="BM60" i="25"/>
  <c r="BK27" i="36"/>
  <c r="BG30" i="19"/>
  <c r="BF32" i="19"/>
  <c r="BF34" i="19" s="1"/>
  <c r="BF33" i="21"/>
  <c r="BF35" i="21" s="1"/>
  <c r="BG31" i="21"/>
  <c r="BL58" i="27"/>
  <c r="BL60" i="27" s="1"/>
  <c r="BM56" i="27"/>
  <c r="BO39" i="18"/>
  <c r="BN41" i="18"/>
  <c r="BF48" i="26"/>
  <c r="BE50" i="26"/>
  <c r="BE52" i="26" s="1"/>
  <c r="BO56" i="25"/>
  <c r="BN58" i="25"/>
  <c r="BO39" i="16"/>
  <c r="BN41" i="16"/>
  <c r="BN43" i="16" s="1"/>
  <c r="BG31" i="23"/>
  <c r="BF33" i="23"/>
  <c r="BF35" i="23" s="1"/>
  <c r="BL58" i="28"/>
  <c r="BL60" i="28" s="1"/>
  <c r="BM56" i="28"/>
  <c r="BO39" i="13"/>
  <c r="BN41" i="13"/>
  <c r="BN43" i="13" s="1"/>
  <c r="BO39" i="20"/>
  <c r="BN41" i="20"/>
  <c r="BN43" i="20" s="1"/>
  <c r="BM43" i="18"/>
  <c r="BK20" i="36"/>
  <c r="BO39" i="17"/>
  <c r="BN41" i="17"/>
  <c r="BN43" i="17" s="1"/>
  <c r="BN58" i="24"/>
  <c r="BN60" i="24" s="1"/>
  <c r="BO56" i="24"/>
  <c r="BG31" i="20"/>
  <c r="BF33" i="20"/>
  <c r="BF35" i="20" s="1"/>
  <c r="AN33" i="14"/>
  <c r="AN35" i="14" s="1"/>
  <c r="AO31" i="14"/>
  <c r="AM34" i="11"/>
  <c r="AK13" i="33"/>
  <c r="AO31" i="6"/>
  <c r="AN33" i="6"/>
  <c r="AN35" i="6" s="1"/>
  <c r="BO38" i="11"/>
  <c r="BN40" i="11"/>
  <c r="BN42" i="11" s="1"/>
  <c r="AN33" i="3"/>
  <c r="AN35" i="3" s="1"/>
  <c r="AO31" i="3"/>
  <c r="AN50" i="2"/>
  <c r="AN52" i="2" s="1"/>
  <c r="AO48" i="2"/>
  <c r="AO29" i="5"/>
  <c r="AN31" i="5"/>
  <c r="AN33" i="5" s="1"/>
  <c r="AO30" i="11"/>
  <c r="AN32" i="11"/>
  <c r="AN35" i="4"/>
  <c r="AL6" i="33"/>
  <c r="BK13" i="36"/>
  <c r="BM15" i="11"/>
  <c r="BL19" i="2"/>
  <c r="BL21" i="2" s="1"/>
  <c r="BM17" i="2"/>
  <c r="AP31" i="4"/>
  <c r="AO33" i="4"/>
  <c r="AN33" i="9"/>
  <c r="AN35" i="9" s="1"/>
  <c r="AO31" i="9"/>
  <c r="AO30" i="7"/>
  <c r="AN32" i="7"/>
  <c r="AN34" i="7" s="1"/>
  <c r="BO11" i="11"/>
  <c r="BN13" i="11"/>
  <c r="AO31" i="10"/>
  <c r="AN33" i="10"/>
  <c r="AN35" i="10" s="1"/>
  <c r="AJ18" i="33"/>
  <c r="AJ17" i="33"/>
  <c r="AK33" i="33"/>
  <c r="AK31" i="33"/>
  <c r="AK32" i="33"/>
  <c r="AJ29" i="33"/>
  <c r="AJ30" i="33"/>
  <c r="AJ14" i="33"/>
  <c r="AL14" i="36"/>
  <c r="AK7" i="36"/>
  <c r="AK5" i="36"/>
  <c r="AK10" i="36"/>
  <c r="AK4" i="36"/>
  <c r="AK12" i="36"/>
  <c r="BA11" i="36"/>
  <c r="AJ5" i="33"/>
  <c r="BB31" i="36"/>
  <c r="BB28" i="33"/>
  <c r="BB29" i="36"/>
  <c r="AK8" i="36"/>
  <c r="AJ4" i="33"/>
  <c r="AK11" i="33"/>
  <c r="BB33" i="36"/>
  <c r="BB30" i="36"/>
  <c r="BB32" i="36"/>
  <c r="BB28" i="36"/>
  <c r="AK8" i="33"/>
  <c r="AJ7" i="33"/>
  <c r="AK9" i="36"/>
  <c r="AJ12" i="33"/>
  <c r="AK10" i="33"/>
  <c r="AK26" i="36"/>
  <c r="AJ26" i="33"/>
  <c r="AJ25" i="33"/>
  <c r="AK25" i="36"/>
  <c r="AJ24" i="33"/>
  <c r="AK24" i="36"/>
  <c r="AK23" i="36"/>
  <c r="AK22" i="36"/>
  <c r="AJ22" i="33"/>
  <c r="AJ21" i="33"/>
  <c r="AK21" i="36"/>
  <c r="AL19" i="36"/>
  <c r="AK19" i="33"/>
  <c r="AL18" i="36"/>
  <c r="AJ16" i="33"/>
  <c r="AL16" i="36"/>
  <c r="AL17" i="36"/>
  <c r="AM15" i="36"/>
  <c r="AL15" i="33"/>
  <c r="AK23" i="33"/>
  <c r="BN48" i="32" l="1"/>
  <c r="BM50" i="32"/>
  <c r="BL52" i="32"/>
  <c r="BJ34" i="33"/>
  <c r="BG48" i="31"/>
  <c r="BF50" i="31"/>
  <c r="BF52" i="31" s="1"/>
  <c r="BM17" i="30"/>
  <c r="BL19" i="30"/>
  <c r="BL21" i="30" s="1"/>
  <c r="BG48" i="30"/>
  <c r="BF50" i="30"/>
  <c r="BF52" i="30" s="1"/>
  <c r="BL19" i="31"/>
  <c r="BL21" i="31" s="1"/>
  <c r="BM17" i="31"/>
  <c r="AL9" i="33"/>
  <c r="BO14" i="23"/>
  <c r="BO16" i="23" s="1"/>
  <c r="BP12" i="23"/>
  <c r="BP12" i="18"/>
  <c r="BO14" i="18"/>
  <c r="BO16" i="18" s="1"/>
  <c r="BP29" i="25"/>
  <c r="BO31" i="25"/>
  <c r="BO33" i="25" s="1"/>
  <c r="BN29" i="27"/>
  <c r="BM31" i="27"/>
  <c r="BM33" i="27" s="1"/>
  <c r="BP12" i="13"/>
  <c r="BO14" i="13"/>
  <c r="BO16" i="13" s="1"/>
  <c r="BO14" i="20"/>
  <c r="BO16" i="20" s="1"/>
  <c r="BP12" i="20"/>
  <c r="BN29" i="28"/>
  <c r="BM31" i="28"/>
  <c r="BM33" i="28" s="1"/>
  <c r="BP12" i="14"/>
  <c r="BO14" i="14"/>
  <c r="BO16" i="14" s="1"/>
  <c r="BM17" i="28"/>
  <c r="BL19" i="28"/>
  <c r="BL21" i="28" s="1"/>
  <c r="BP12" i="17"/>
  <c r="BO14" i="17"/>
  <c r="BO16" i="17" s="1"/>
  <c r="BN17" i="25"/>
  <c r="BM19" i="25"/>
  <c r="BM21" i="25" s="1"/>
  <c r="BM17" i="26"/>
  <c r="BL19" i="26"/>
  <c r="BL21" i="26" s="1"/>
  <c r="BO31" i="24"/>
  <c r="BO33" i="24" s="1"/>
  <c r="BP29" i="24"/>
  <c r="BP12" i="21"/>
  <c r="BO14" i="21"/>
  <c r="BO16" i="21" s="1"/>
  <c r="BM31" i="26"/>
  <c r="BM33" i="26" s="1"/>
  <c r="BN29" i="26"/>
  <c r="BM17" i="27"/>
  <c r="BL19" i="27"/>
  <c r="BL21" i="27" s="1"/>
  <c r="BP12" i="16"/>
  <c r="BO14" i="16"/>
  <c r="BO16" i="16" s="1"/>
  <c r="BN17" i="24"/>
  <c r="BM19" i="24"/>
  <c r="BM21" i="24" s="1"/>
  <c r="BO13" i="19"/>
  <c r="BO15" i="19" s="1"/>
  <c r="BP11" i="19"/>
  <c r="AP31" i="14"/>
  <c r="AO33" i="14"/>
  <c r="AO35" i="14" s="1"/>
  <c r="BO58" i="24"/>
  <c r="BO60" i="24" s="1"/>
  <c r="BP56" i="24"/>
  <c r="BN60" i="25"/>
  <c r="BL27" i="36"/>
  <c r="BN43" i="18"/>
  <c r="BL20" i="36"/>
  <c r="BH31" i="21"/>
  <c r="BG33" i="21"/>
  <c r="BG35" i="21" s="1"/>
  <c r="BG31" i="18"/>
  <c r="BF33" i="18"/>
  <c r="BF52" i="25"/>
  <c r="BD27" i="33"/>
  <c r="BP39" i="13"/>
  <c r="BO41" i="13"/>
  <c r="BO43" i="13" s="1"/>
  <c r="BG33" i="23"/>
  <c r="BG35" i="23" s="1"/>
  <c r="BH31" i="23"/>
  <c r="BP56" i="25"/>
  <c r="BO58" i="25"/>
  <c r="BO41" i="18"/>
  <c r="BP39" i="18"/>
  <c r="BP39" i="23"/>
  <c r="BO41" i="23"/>
  <c r="BO43" i="23" s="1"/>
  <c r="BF50" i="27"/>
  <c r="BF52" i="27" s="1"/>
  <c r="BG48" i="27"/>
  <c r="BE35" i="18"/>
  <c r="BC20" i="33"/>
  <c r="BH48" i="25"/>
  <c r="BG50" i="25"/>
  <c r="BH48" i="24"/>
  <c r="BG50" i="24"/>
  <c r="BG52" i="24" s="1"/>
  <c r="AO33" i="17"/>
  <c r="AO35" i="17" s="1"/>
  <c r="AP31" i="17"/>
  <c r="BN56" i="28"/>
  <c r="BM58" i="28"/>
  <c r="BM60" i="28" s="1"/>
  <c r="BN56" i="27"/>
  <c r="BM58" i="27"/>
  <c r="BM60" i="27" s="1"/>
  <c r="AP31" i="13"/>
  <c r="AO33" i="13"/>
  <c r="AO35" i="13" s="1"/>
  <c r="BP39" i="21"/>
  <c r="BO41" i="21"/>
  <c r="BO43" i="21" s="1"/>
  <c r="BM48" i="28"/>
  <c r="BL50" i="28"/>
  <c r="BL52" i="28" s="1"/>
  <c r="BH31" i="20"/>
  <c r="BG33" i="20"/>
  <c r="BG35" i="20" s="1"/>
  <c r="BP39" i="17"/>
  <c r="BO41" i="17"/>
  <c r="BO43" i="17" s="1"/>
  <c r="BP39" i="20"/>
  <c r="BO41" i="20"/>
  <c r="BO43" i="20" s="1"/>
  <c r="BP39" i="16"/>
  <c r="BO41" i="16"/>
  <c r="BO43" i="16" s="1"/>
  <c r="BF50" i="26"/>
  <c r="BF52" i="26" s="1"/>
  <c r="BG48" i="26"/>
  <c r="BH30" i="19"/>
  <c r="BG32" i="19"/>
  <c r="BG34" i="19" s="1"/>
  <c r="BP38" i="19"/>
  <c r="BO40" i="19"/>
  <c r="BO42" i="19" s="1"/>
  <c r="AP31" i="16"/>
  <c r="AO33" i="16"/>
  <c r="AO35" i="16" s="1"/>
  <c r="BO58" i="26"/>
  <c r="BO60" i="26" s="1"/>
  <c r="BP56" i="26"/>
  <c r="BP39" i="14"/>
  <c r="BO41" i="14"/>
  <c r="BO43" i="14" s="1"/>
  <c r="AP31" i="9"/>
  <c r="AO33" i="9"/>
  <c r="AO35" i="9" s="1"/>
  <c r="BM19" i="2"/>
  <c r="BM21" i="2" s="1"/>
  <c r="BN17" i="2"/>
  <c r="AN34" i="11"/>
  <c r="AL13" i="33"/>
  <c r="AP31" i="3"/>
  <c r="AO33" i="3"/>
  <c r="AO35" i="3" s="1"/>
  <c r="AP30" i="11"/>
  <c r="AO32" i="11"/>
  <c r="BL13" i="36"/>
  <c r="BN15" i="11"/>
  <c r="AO35" i="4"/>
  <c r="AM6" i="33"/>
  <c r="AO50" i="2"/>
  <c r="AO52" i="2" s="1"/>
  <c r="AP48" i="2"/>
  <c r="AP31" i="10"/>
  <c r="AO33" i="10"/>
  <c r="AO35" i="10" s="1"/>
  <c r="BO13" i="11"/>
  <c r="BP11" i="11"/>
  <c r="AP30" i="7"/>
  <c r="AO32" i="7"/>
  <c r="AO34" i="7" s="1"/>
  <c r="AQ31" i="4"/>
  <c r="AP33" i="4"/>
  <c r="AP29" i="5"/>
  <c r="AO31" i="5"/>
  <c r="AO33" i="5" s="1"/>
  <c r="BP38" i="11"/>
  <c r="BO40" i="11"/>
  <c r="BO42" i="11" s="1"/>
  <c r="AP31" i="6"/>
  <c r="AO33" i="6"/>
  <c r="AO35" i="6" s="1"/>
  <c r="AK29" i="33"/>
  <c r="AL31" i="33"/>
  <c r="AK17" i="33"/>
  <c r="AL32" i="33"/>
  <c r="AK30" i="33"/>
  <c r="AL33" i="33"/>
  <c r="AK18" i="33"/>
  <c r="AK14" i="33"/>
  <c r="AM14" i="36"/>
  <c r="AL8" i="36"/>
  <c r="BC31" i="36"/>
  <c r="AL10" i="33"/>
  <c r="AL12" i="36"/>
  <c r="AL9" i="36"/>
  <c r="AL8" i="33"/>
  <c r="AK5" i="33"/>
  <c r="BC29" i="36"/>
  <c r="BC28" i="33"/>
  <c r="AL5" i="36"/>
  <c r="AL7" i="36"/>
  <c r="BC33" i="36"/>
  <c r="AL11" i="33"/>
  <c r="BC32" i="36"/>
  <c r="BC30" i="36"/>
  <c r="BC28" i="36"/>
  <c r="AL10" i="36"/>
  <c r="BB11" i="36"/>
  <c r="AK12" i="33"/>
  <c r="AK4" i="33"/>
  <c r="AL4" i="36"/>
  <c r="AK7" i="33"/>
  <c r="AL26" i="36"/>
  <c r="AK26" i="33"/>
  <c r="AK25" i="33"/>
  <c r="AL25" i="36"/>
  <c r="AL24" i="36"/>
  <c r="AK24" i="33"/>
  <c r="AL23" i="36"/>
  <c r="AL22" i="36"/>
  <c r="AK22" i="33"/>
  <c r="AL21" i="36"/>
  <c r="AK21" i="33"/>
  <c r="AM19" i="36"/>
  <c r="AL18" i="33"/>
  <c r="AM18" i="36"/>
  <c r="AK16" i="33"/>
  <c r="AM16" i="36"/>
  <c r="AM17" i="36"/>
  <c r="AN15" i="36"/>
  <c r="AM9" i="33"/>
  <c r="AL23" i="33"/>
  <c r="BM52" i="32" l="1"/>
  <c r="BK34" i="33"/>
  <c r="BO48" i="32"/>
  <c r="BN50" i="32"/>
  <c r="BN17" i="31"/>
  <c r="BM19" i="31"/>
  <c r="BM21" i="31" s="1"/>
  <c r="BN17" i="30"/>
  <c r="BM19" i="30"/>
  <c r="BM21" i="30" s="1"/>
  <c r="BH48" i="30"/>
  <c r="BG50" i="30"/>
  <c r="BG52" i="30" s="1"/>
  <c r="BH48" i="31"/>
  <c r="BG50" i="31"/>
  <c r="BG52" i="31" s="1"/>
  <c r="BP13" i="19"/>
  <c r="BP15" i="19" s="1"/>
  <c r="BQ11" i="19"/>
  <c r="BP31" i="24"/>
  <c r="BP33" i="24" s="1"/>
  <c r="BQ29" i="24"/>
  <c r="BP14" i="20"/>
  <c r="BP16" i="20" s="1"/>
  <c r="BQ12" i="20"/>
  <c r="BP14" i="23"/>
  <c r="BP16" i="23" s="1"/>
  <c r="BQ12" i="23"/>
  <c r="BN17" i="27"/>
  <c r="BM19" i="27"/>
  <c r="BM21" i="27" s="1"/>
  <c r="BQ12" i="21"/>
  <c r="BP14" i="21"/>
  <c r="BP16" i="21" s="1"/>
  <c r="BP14" i="17"/>
  <c r="BP16" i="17" s="1"/>
  <c r="BQ12" i="17"/>
  <c r="BQ12" i="14"/>
  <c r="BP14" i="14"/>
  <c r="BP16" i="14" s="1"/>
  <c r="BQ12" i="13"/>
  <c r="BP14" i="13"/>
  <c r="BP16" i="13" s="1"/>
  <c r="BQ29" i="25"/>
  <c r="BP31" i="25"/>
  <c r="BP33" i="25" s="1"/>
  <c r="BO29" i="26"/>
  <c r="BN31" i="26"/>
  <c r="BN33" i="26" s="1"/>
  <c r="BO17" i="24"/>
  <c r="BN19" i="24"/>
  <c r="BN21" i="24" s="1"/>
  <c r="BQ12" i="16"/>
  <c r="BP14" i="16"/>
  <c r="BP16" i="16" s="1"/>
  <c r="BN17" i="26"/>
  <c r="BM19" i="26"/>
  <c r="BM21" i="26" s="1"/>
  <c r="BO17" i="25"/>
  <c r="BN19" i="25"/>
  <c r="BN21" i="25" s="1"/>
  <c r="BN17" i="28"/>
  <c r="BM19" i="28"/>
  <c r="BM21" i="28" s="1"/>
  <c r="BO29" i="28"/>
  <c r="BN31" i="28"/>
  <c r="BN33" i="28" s="1"/>
  <c r="BO29" i="27"/>
  <c r="BN31" i="27"/>
  <c r="BN33" i="27" s="1"/>
  <c r="BQ12" i="18"/>
  <c r="BP14" i="18"/>
  <c r="BP16" i="18" s="1"/>
  <c r="BO60" i="25"/>
  <c r="BM27" i="36"/>
  <c r="BF35" i="18"/>
  <c r="BD20" i="33"/>
  <c r="BQ56" i="24"/>
  <c r="BP58" i="24"/>
  <c r="BP60" i="24" s="1"/>
  <c r="BQ39" i="14"/>
  <c r="BP41" i="14"/>
  <c r="BP43" i="14" s="1"/>
  <c r="AQ31" i="16"/>
  <c r="AP33" i="16"/>
  <c r="AP35" i="16" s="1"/>
  <c r="BI30" i="19"/>
  <c r="BH32" i="19"/>
  <c r="BH34" i="19" s="1"/>
  <c r="BQ39" i="16"/>
  <c r="BP41" i="16"/>
  <c r="BP43" i="16" s="1"/>
  <c r="BQ39" i="17"/>
  <c r="BP41" i="17"/>
  <c r="BP43" i="17" s="1"/>
  <c r="BN48" i="28"/>
  <c r="BM50" i="28"/>
  <c r="BM52" i="28" s="1"/>
  <c r="AP33" i="13"/>
  <c r="AP35" i="13" s="1"/>
  <c r="AQ31" i="13"/>
  <c r="BO56" i="28"/>
  <c r="BN58" i="28"/>
  <c r="BN60" i="28" s="1"/>
  <c r="BI48" i="24"/>
  <c r="BH50" i="24"/>
  <c r="BH52" i="24" s="1"/>
  <c r="BQ39" i="23"/>
  <c r="BP41" i="23"/>
  <c r="BP43" i="23" s="1"/>
  <c r="BP58" i="25"/>
  <c r="BQ56" i="25"/>
  <c r="BQ39" i="13"/>
  <c r="BP41" i="13"/>
  <c r="BP43" i="13" s="1"/>
  <c r="BH31" i="18"/>
  <c r="BG33" i="18"/>
  <c r="BP58" i="26"/>
  <c r="BP60" i="26" s="1"/>
  <c r="BQ56" i="26"/>
  <c r="BH48" i="26"/>
  <c r="BG50" i="26"/>
  <c r="BG52" i="26" s="1"/>
  <c r="AQ31" i="17"/>
  <c r="AP33" i="17"/>
  <c r="AP35" i="17" s="1"/>
  <c r="BG52" i="25"/>
  <c r="BE27" i="33"/>
  <c r="BH48" i="27"/>
  <c r="BG50" i="27"/>
  <c r="BG52" i="27" s="1"/>
  <c r="BQ39" i="18"/>
  <c r="BP41" i="18"/>
  <c r="BI31" i="23"/>
  <c r="BH33" i="23"/>
  <c r="BH35" i="23" s="1"/>
  <c r="BQ38" i="19"/>
  <c r="BP40" i="19"/>
  <c r="BP42" i="19" s="1"/>
  <c r="BP41" i="20"/>
  <c r="BP43" i="20" s="1"/>
  <c r="BQ39" i="20"/>
  <c r="BI31" i="20"/>
  <c r="BH33" i="20"/>
  <c r="BH35" i="20" s="1"/>
  <c r="BP41" i="21"/>
  <c r="BP43" i="21" s="1"/>
  <c r="BQ39" i="21"/>
  <c r="BN58" i="27"/>
  <c r="BN60" i="27" s="1"/>
  <c r="BO56" i="27"/>
  <c r="BH50" i="25"/>
  <c r="BI48" i="25"/>
  <c r="BO43" i="18"/>
  <c r="BM20" i="36"/>
  <c r="BI31" i="21"/>
  <c r="BH33" i="21"/>
  <c r="BH35" i="21" s="1"/>
  <c r="AQ31" i="14"/>
  <c r="AP33" i="14"/>
  <c r="AP35" i="14" s="1"/>
  <c r="AQ48" i="2"/>
  <c r="AP50" i="2"/>
  <c r="AP52" i="2" s="1"/>
  <c r="AO34" i="11"/>
  <c r="AM13" i="33"/>
  <c r="BN19" i="2"/>
  <c r="BN21" i="2" s="1"/>
  <c r="BO17" i="2"/>
  <c r="AQ31" i="6"/>
  <c r="AP33" i="6"/>
  <c r="AP35" i="6" s="1"/>
  <c r="AQ29" i="5"/>
  <c r="AP31" i="5"/>
  <c r="AP33" i="5" s="1"/>
  <c r="AQ30" i="7"/>
  <c r="AP32" i="7"/>
  <c r="AP34" i="7" s="1"/>
  <c r="AQ31" i="10"/>
  <c r="AP33" i="10"/>
  <c r="AP35" i="10" s="1"/>
  <c r="AQ30" i="11"/>
  <c r="AP32" i="11"/>
  <c r="AQ31" i="3"/>
  <c r="AP33" i="3"/>
  <c r="AP35" i="3" s="1"/>
  <c r="AP35" i="4"/>
  <c r="AN6" i="33"/>
  <c r="BP13" i="11"/>
  <c r="BQ11" i="11"/>
  <c r="BQ38" i="11"/>
  <c r="BP40" i="11"/>
  <c r="BP42" i="11" s="1"/>
  <c r="AR31" i="4"/>
  <c r="AQ33" i="4"/>
  <c r="BO15" i="11"/>
  <c r="BM13" i="36"/>
  <c r="AP33" i="9"/>
  <c r="AP35" i="9" s="1"/>
  <c r="AQ31" i="9"/>
  <c r="AM15" i="33"/>
  <c r="AM33" i="33"/>
  <c r="AM31" i="33"/>
  <c r="AL30" i="33"/>
  <c r="AM32" i="33"/>
  <c r="AL29" i="33"/>
  <c r="AL19" i="33"/>
  <c r="AL17" i="33"/>
  <c r="AL14" i="33"/>
  <c r="AN14" i="36"/>
  <c r="AL12" i="33"/>
  <c r="AM5" i="36"/>
  <c r="AL7" i="33"/>
  <c r="BC11" i="36"/>
  <c r="BD31" i="36"/>
  <c r="AM4" i="36"/>
  <c r="AL4" i="33"/>
  <c r="AM8" i="33"/>
  <c r="AM10" i="36"/>
  <c r="AL5" i="33"/>
  <c r="AM9" i="36"/>
  <c r="AM7" i="36"/>
  <c r="BD32" i="36"/>
  <c r="BD29" i="36"/>
  <c r="AM12" i="36"/>
  <c r="AM8" i="36"/>
  <c r="AM10" i="33"/>
  <c r="AM11" i="33"/>
  <c r="BD28" i="36"/>
  <c r="BD30" i="36"/>
  <c r="BD28" i="33"/>
  <c r="BD33" i="36"/>
  <c r="AL26" i="33"/>
  <c r="AM26" i="36"/>
  <c r="AM25" i="36"/>
  <c r="AL25" i="33"/>
  <c r="AM24" i="36"/>
  <c r="AL24" i="33"/>
  <c r="AM23" i="36"/>
  <c r="AM22" i="36"/>
  <c r="AL22" i="33"/>
  <c r="AM21" i="36"/>
  <c r="AL21" i="33"/>
  <c r="AM19" i="33"/>
  <c r="AN19" i="36"/>
  <c r="AN18" i="36"/>
  <c r="AL16" i="33"/>
  <c r="AN16" i="36"/>
  <c r="AM17" i="33"/>
  <c r="AN17" i="36"/>
  <c r="AO15" i="36"/>
  <c r="AM23" i="33"/>
  <c r="BP48" i="32" l="1"/>
  <c r="BO50" i="32"/>
  <c r="BN52" i="32"/>
  <c r="BL34" i="33"/>
  <c r="BI48" i="31"/>
  <c r="BH50" i="31"/>
  <c r="BH52" i="31" s="1"/>
  <c r="BO17" i="30"/>
  <c r="BN19" i="30"/>
  <c r="BN21" i="30" s="1"/>
  <c r="BI48" i="30"/>
  <c r="BH50" i="30"/>
  <c r="BH52" i="30" s="1"/>
  <c r="BN19" i="31"/>
  <c r="BN21" i="31" s="1"/>
  <c r="BO17" i="31"/>
  <c r="AN9" i="33"/>
  <c r="BR12" i="17"/>
  <c r="BQ14" i="17"/>
  <c r="BQ16" i="17" s="1"/>
  <c r="BR12" i="23"/>
  <c r="BQ14" i="23"/>
  <c r="BQ16" i="23" s="1"/>
  <c r="BQ31" i="24"/>
  <c r="BQ33" i="24" s="1"/>
  <c r="BR29" i="24"/>
  <c r="BQ14" i="18"/>
  <c r="BQ16" i="18" s="1"/>
  <c r="BR12" i="18"/>
  <c r="BP29" i="28"/>
  <c r="BO31" i="28"/>
  <c r="BO33" i="28" s="1"/>
  <c r="BP17" i="25"/>
  <c r="BO19" i="25"/>
  <c r="BO21" i="25" s="1"/>
  <c r="BP17" i="24"/>
  <c r="BO19" i="24"/>
  <c r="BO21" i="24" s="1"/>
  <c r="BR29" i="25"/>
  <c r="BQ31" i="25"/>
  <c r="BQ33" i="25" s="1"/>
  <c r="BO17" i="27"/>
  <c r="BN19" i="27"/>
  <c r="BN21" i="27" s="1"/>
  <c r="BR12" i="20"/>
  <c r="BQ14" i="20"/>
  <c r="BQ16" i="20" s="1"/>
  <c r="BR11" i="19"/>
  <c r="BQ13" i="19"/>
  <c r="BQ15" i="19" s="1"/>
  <c r="BP29" i="27"/>
  <c r="BO31" i="27"/>
  <c r="BO33" i="27" s="1"/>
  <c r="BO17" i="28"/>
  <c r="BN19" i="28"/>
  <c r="BN21" i="28" s="1"/>
  <c r="BO17" i="26"/>
  <c r="BN19" i="26"/>
  <c r="BN21" i="26" s="1"/>
  <c r="BR12" i="16"/>
  <c r="BQ14" i="16"/>
  <c r="BQ16" i="16" s="1"/>
  <c r="BO31" i="26"/>
  <c r="BO33" i="26" s="1"/>
  <c r="BP29" i="26"/>
  <c r="BR12" i="13"/>
  <c r="BQ14" i="13"/>
  <c r="BQ16" i="13" s="1"/>
  <c r="BQ14" i="14"/>
  <c r="BQ16" i="14" s="1"/>
  <c r="BR12" i="14"/>
  <c r="BR12" i="21"/>
  <c r="BQ14" i="21"/>
  <c r="BQ16" i="21" s="1"/>
  <c r="BO58" i="27"/>
  <c r="BO60" i="27" s="1"/>
  <c r="BP56" i="27"/>
  <c r="BP43" i="18"/>
  <c r="BN20" i="36"/>
  <c r="BG35" i="18"/>
  <c r="BE20" i="33"/>
  <c r="BR56" i="25"/>
  <c r="BQ58" i="25"/>
  <c r="AQ33" i="13"/>
  <c r="AQ35" i="13" s="1"/>
  <c r="AR31" i="13"/>
  <c r="AR31" i="14"/>
  <c r="AQ33" i="14"/>
  <c r="AQ35" i="14" s="1"/>
  <c r="BJ31" i="20"/>
  <c r="BI33" i="20"/>
  <c r="BI35" i="20" s="1"/>
  <c r="BR38" i="19"/>
  <c r="BQ40" i="19"/>
  <c r="BQ42" i="19" s="1"/>
  <c r="BR39" i="18"/>
  <c r="BQ41" i="18"/>
  <c r="BI48" i="26"/>
  <c r="BH50" i="26"/>
  <c r="BH52" i="26" s="1"/>
  <c r="BH33" i="18"/>
  <c r="BI31" i="18"/>
  <c r="BP60" i="25"/>
  <c r="BN27" i="36"/>
  <c r="BI50" i="24"/>
  <c r="BI52" i="24" s="1"/>
  <c r="BJ48" i="24"/>
  <c r="BR39" i="17"/>
  <c r="BQ41" i="17"/>
  <c r="BQ43" i="17" s="1"/>
  <c r="BJ30" i="19"/>
  <c r="BI32" i="19"/>
  <c r="BI34" i="19" s="1"/>
  <c r="BQ41" i="14"/>
  <c r="BQ43" i="14" s="1"/>
  <c r="BR39" i="14"/>
  <c r="BJ48" i="25"/>
  <c r="BI50" i="25"/>
  <c r="BR39" i="21"/>
  <c r="BQ41" i="21"/>
  <c r="BQ43" i="21" s="1"/>
  <c r="BQ41" i="20"/>
  <c r="BQ43" i="20" s="1"/>
  <c r="BR39" i="20"/>
  <c r="BQ58" i="26"/>
  <c r="BQ60" i="26" s="1"/>
  <c r="BR56" i="26"/>
  <c r="BJ31" i="21"/>
  <c r="BI33" i="21"/>
  <c r="BI35" i="21" s="1"/>
  <c r="BF27" i="33"/>
  <c r="BH52" i="25"/>
  <c r="BI33" i="23"/>
  <c r="BI35" i="23" s="1"/>
  <c r="BJ31" i="23"/>
  <c r="BH50" i="27"/>
  <c r="BH52" i="27" s="1"/>
  <c r="BI48" i="27"/>
  <c r="AR31" i="17"/>
  <c r="AQ33" i="17"/>
  <c r="AQ35" i="17" s="1"/>
  <c r="BR39" i="13"/>
  <c r="BQ41" i="13"/>
  <c r="BQ43" i="13" s="1"/>
  <c r="BR39" i="23"/>
  <c r="BQ41" i="23"/>
  <c r="BQ43" i="23" s="1"/>
  <c r="BO58" i="28"/>
  <c r="BO60" i="28" s="1"/>
  <c r="BP56" i="28"/>
  <c r="BN50" i="28"/>
  <c r="BN52" i="28" s="1"/>
  <c r="BO48" i="28"/>
  <c r="BR39" i="16"/>
  <c r="BQ41" i="16"/>
  <c r="BQ43" i="16" s="1"/>
  <c r="AR31" i="16"/>
  <c r="AQ33" i="16"/>
  <c r="AQ35" i="16" s="1"/>
  <c r="BR56" i="24"/>
  <c r="BQ58" i="24"/>
  <c r="BQ60" i="24" s="1"/>
  <c r="AQ35" i="4"/>
  <c r="AO6" i="33"/>
  <c r="AP34" i="11"/>
  <c r="AN13" i="33"/>
  <c r="BP17" i="2"/>
  <c r="BO19" i="2"/>
  <c r="BO21" i="2" s="1"/>
  <c r="AS31" i="4"/>
  <c r="AR33" i="4"/>
  <c r="BR38" i="11"/>
  <c r="BQ40" i="11"/>
  <c r="BQ42" i="11" s="1"/>
  <c r="AR31" i="3"/>
  <c r="AQ33" i="3"/>
  <c r="AQ35" i="3" s="1"/>
  <c r="AR30" i="11"/>
  <c r="AQ32" i="11"/>
  <c r="AR30" i="7"/>
  <c r="AQ32" i="7"/>
  <c r="AQ34" i="7" s="1"/>
  <c r="AR29" i="5"/>
  <c r="AQ31" i="5"/>
  <c r="AQ33" i="5" s="1"/>
  <c r="AR48" i="2"/>
  <c r="AQ50" i="2"/>
  <c r="AQ52" i="2" s="1"/>
  <c r="AR31" i="9"/>
  <c r="AQ33" i="9"/>
  <c r="AQ35" i="9" s="1"/>
  <c r="BR11" i="11"/>
  <c r="BQ13" i="11"/>
  <c r="BP15" i="11"/>
  <c r="BN13" i="36"/>
  <c r="AR31" i="10"/>
  <c r="AQ33" i="10"/>
  <c r="AQ35" i="10" s="1"/>
  <c r="AR31" i="6"/>
  <c r="AQ33" i="6"/>
  <c r="AQ35" i="6" s="1"/>
  <c r="AN31" i="33"/>
  <c r="AN33" i="33"/>
  <c r="AN32" i="33"/>
  <c r="AM30" i="33"/>
  <c r="AM29" i="33"/>
  <c r="AN15" i="33"/>
  <c r="AM18" i="33"/>
  <c r="AM14" i="33"/>
  <c r="AO14" i="36"/>
  <c r="AM12" i="33"/>
  <c r="AN12" i="36"/>
  <c r="AN8" i="36"/>
  <c r="BE28" i="36"/>
  <c r="AN7" i="36"/>
  <c r="AN9" i="36"/>
  <c r="AN4" i="36"/>
  <c r="AN11" i="33"/>
  <c r="BE33" i="36"/>
  <c r="BE30" i="36"/>
  <c r="BE29" i="36"/>
  <c r="BE32" i="36"/>
  <c r="AM5" i="33"/>
  <c r="AN8" i="33"/>
  <c r="AN10" i="36"/>
  <c r="AN5" i="36"/>
  <c r="AM7" i="33"/>
  <c r="BD11" i="36"/>
  <c r="BE31" i="36"/>
  <c r="AN10" i="33"/>
  <c r="AM4" i="33"/>
  <c r="AN26" i="36"/>
  <c r="AM26" i="33"/>
  <c r="AM25" i="33"/>
  <c r="AN25" i="36"/>
  <c r="AN24" i="36"/>
  <c r="AM24" i="33"/>
  <c r="AN23" i="36"/>
  <c r="AM22" i="33"/>
  <c r="AN22" i="36"/>
  <c r="AN21" i="36"/>
  <c r="AM21" i="33"/>
  <c r="AO19" i="36"/>
  <c r="AN19" i="33"/>
  <c r="AO18" i="36"/>
  <c r="AM16" i="33"/>
  <c r="AO16" i="36"/>
  <c r="AO17" i="36"/>
  <c r="AP15" i="36"/>
  <c r="AN23" i="33"/>
  <c r="BO52" i="32" l="1"/>
  <c r="BM34" i="33"/>
  <c r="BP50" i="32"/>
  <c r="BQ48" i="32"/>
  <c r="BP17" i="31"/>
  <c r="BO19" i="31"/>
  <c r="BO21" i="31" s="1"/>
  <c r="BP17" i="30"/>
  <c r="BO19" i="30"/>
  <c r="BO21" i="30" s="1"/>
  <c r="BJ48" i="30"/>
  <c r="BI50" i="30"/>
  <c r="BI52" i="30" s="1"/>
  <c r="BI50" i="31"/>
  <c r="BI52" i="31" s="1"/>
  <c r="BJ48" i="31"/>
  <c r="AO9" i="33"/>
  <c r="BR14" i="18"/>
  <c r="BR16" i="18" s="1"/>
  <c r="BS12" i="18"/>
  <c r="BS12" i="13"/>
  <c r="BR14" i="13"/>
  <c r="BR16" i="13" s="1"/>
  <c r="BS12" i="16"/>
  <c r="BR14" i="16"/>
  <c r="BR16" i="16" s="1"/>
  <c r="BP17" i="28"/>
  <c r="BO19" i="28"/>
  <c r="BO21" i="28" s="1"/>
  <c r="BQ29" i="27"/>
  <c r="BP31" i="27"/>
  <c r="BP33" i="27" s="1"/>
  <c r="BR14" i="20"/>
  <c r="BR16" i="20" s="1"/>
  <c r="BS12" i="20"/>
  <c r="BP17" i="27"/>
  <c r="BO19" i="27"/>
  <c r="BO21" i="27" s="1"/>
  <c r="BQ29" i="28"/>
  <c r="BP31" i="28"/>
  <c r="BP33" i="28" s="1"/>
  <c r="BR14" i="23"/>
  <c r="BR16" i="23" s="1"/>
  <c r="BS12" i="23"/>
  <c r="BS12" i="14"/>
  <c r="BR14" i="14"/>
  <c r="BR16" i="14" s="1"/>
  <c r="BP31" i="26"/>
  <c r="BP33" i="26" s="1"/>
  <c r="BQ29" i="26"/>
  <c r="BR31" i="24"/>
  <c r="BR33" i="24" s="1"/>
  <c r="BS29" i="24"/>
  <c r="BS12" i="21"/>
  <c r="BR14" i="21"/>
  <c r="BR16" i="21" s="1"/>
  <c r="BP17" i="26"/>
  <c r="BO19" i="26"/>
  <c r="BO21" i="26" s="1"/>
  <c r="BS11" i="19"/>
  <c r="BR13" i="19"/>
  <c r="BR15" i="19" s="1"/>
  <c r="BR31" i="25"/>
  <c r="BR33" i="25" s="1"/>
  <c r="BS29" i="25"/>
  <c r="BQ17" i="24"/>
  <c r="BP19" i="24"/>
  <c r="BP21" i="24" s="1"/>
  <c r="BP19" i="25"/>
  <c r="BP21" i="25" s="1"/>
  <c r="BQ17" i="25"/>
  <c r="BS12" i="17"/>
  <c r="BR14" i="17"/>
  <c r="BR16" i="17" s="1"/>
  <c r="BQ56" i="28"/>
  <c r="BP58" i="28"/>
  <c r="BP60" i="28" s="1"/>
  <c r="BJ48" i="27"/>
  <c r="BI50" i="27"/>
  <c r="BI52" i="27" s="1"/>
  <c r="BR58" i="26"/>
  <c r="BR60" i="26" s="1"/>
  <c r="BS56" i="26"/>
  <c r="BR41" i="14"/>
  <c r="BR43" i="14" s="1"/>
  <c r="BS39" i="14"/>
  <c r="BQ60" i="25"/>
  <c r="BO27" i="36"/>
  <c r="BS56" i="24"/>
  <c r="BR58" i="24"/>
  <c r="BR60" i="24" s="1"/>
  <c r="BS39" i="16"/>
  <c r="BR41" i="16"/>
  <c r="BR43" i="16" s="1"/>
  <c r="BS39" i="13"/>
  <c r="BR41" i="13"/>
  <c r="BR43" i="13" s="1"/>
  <c r="BR41" i="21"/>
  <c r="BR43" i="21" s="1"/>
  <c r="BS39" i="21"/>
  <c r="BS39" i="17"/>
  <c r="BR41" i="17"/>
  <c r="BR43" i="17" s="1"/>
  <c r="BJ48" i="26"/>
  <c r="BI50" i="26"/>
  <c r="BI52" i="26" s="1"/>
  <c r="BS38" i="19"/>
  <c r="BR40" i="19"/>
  <c r="BR42" i="19" s="1"/>
  <c r="AR33" i="14"/>
  <c r="AR35" i="14" s="1"/>
  <c r="AS31" i="14"/>
  <c r="BS56" i="25"/>
  <c r="BR58" i="25"/>
  <c r="BP48" i="28"/>
  <c r="BO50" i="28"/>
  <c r="BO52" i="28" s="1"/>
  <c r="BK31" i="23"/>
  <c r="BJ33" i="23"/>
  <c r="BJ35" i="23" s="1"/>
  <c r="BS39" i="20"/>
  <c r="BR41" i="20"/>
  <c r="BR43" i="20" s="1"/>
  <c r="BI52" i="25"/>
  <c r="BG27" i="33"/>
  <c r="BJ50" i="24"/>
  <c r="BJ52" i="24" s="1"/>
  <c r="BK48" i="24"/>
  <c r="BI33" i="18"/>
  <c r="BJ31" i="18"/>
  <c r="BQ43" i="18"/>
  <c r="BO20" i="36"/>
  <c r="AR33" i="13"/>
  <c r="AR35" i="13" s="1"/>
  <c r="AS31" i="13"/>
  <c r="BP58" i="27"/>
  <c r="BP60" i="27" s="1"/>
  <c r="BQ56" i="27"/>
  <c r="AS31" i="16"/>
  <c r="AR33" i="16"/>
  <c r="AR35" i="16" s="1"/>
  <c r="BS39" i="23"/>
  <c r="BR41" i="23"/>
  <c r="BR43" i="23" s="1"/>
  <c r="AR33" i="17"/>
  <c r="AR35" i="17" s="1"/>
  <c r="AS31" i="17"/>
  <c r="BJ33" i="21"/>
  <c r="BJ35" i="21" s="1"/>
  <c r="BK31" i="21"/>
  <c r="BJ50" i="25"/>
  <c r="BK48" i="25"/>
  <c r="BK30" i="19"/>
  <c r="BJ32" i="19"/>
  <c r="BJ34" i="19" s="1"/>
  <c r="BH35" i="18"/>
  <c r="BF20" i="33"/>
  <c r="BS39" i="18"/>
  <c r="BR41" i="18"/>
  <c r="BK31" i="20"/>
  <c r="BJ33" i="20"/>
  <c r="BJ35" i="20" s="1"/>
  <c r="AQ34" i="11"/>
  <c r="AO13" i="33"/>
  <c r="AR35" i="4"/>
  <c r="AP6" i="33"/>
  <c r="AS31" i="6"/>
  <c r="AR33" i="6"/>
  <c r="AR35" i="6" s="1"/>
  <c r="AS48" i="2"/>
  <c r="AR50" i="2"/>
  <c r="AR52" i="2" s="1"/>
  <c r="AS30" i="7"/>
  <c r="AR32" i="7"/>
  <c r="AR34" i="7" s="1"/>
  <c r="AS30" i="11"/>
  <c r="AR32" i="11"/>
  <c r="AT31" i="4"/>
  <c r="AS33" i="4"/>
  <c r="BQ17" i="2"/>
  <c r="BP19" i="2"/>
  <c r="BP21" i="2" s="1"/>
  <c r="BQ15" i="11"/>
  <c r="BO13" i="36"/>
  <c r="AR33" i="10"/>
  <c r="AR35" i="10" s="1"/>
  <c r="AS31" i="10"/>
  <c r="BS11" i="11"/>
  <c r="BR13" i="11"/>
  <c r="AS31" i="9"/>
  <c r="AR33" i="9"/>
  <c r="AR35" i="9" s="1"/>
  <c r="AS29" i="5"/>
  <c r="AR31" i="5"/>
  <c r="AR33" i="5" s="1"/>
  <c r="AS31" i="3"/>
  <c r="AR33" i="3"/>
  <c r="AR35" i="3" s="1"/>
  <c r="BS38" i="11"/>
  <c r="BR40" i="11"/>
  <c r="BR42" i="11" s="1"/>
  <c r="BE28" i="33"/>
  <c r="AO15" i="33"/>
  <c r="AN29" i="33"/>
  <c r="AO32" i="33"/>
  <c r="AN30" i="33"/>
  <c r="AO33" i="33"/>
  <c r="AO31" i="33"/>
  <c r="AN17" i="33"/>
  <c r="AN18" i="33"/>
  <c r="AP14" i="36"/>
  <c r="AO5" i="36"/>
  <c r="BF28" i="36"/>
  <c r="AO11" i="33"/>
  <c r="AO7" i="36"/>
  <c r="AO4" i="36"/>
  <c r="BE11" i="36"/>
  <c r="BF29" i="36"/>
  <c r="BF30" i="36"/>
  <c r="BF33" i="36"/>
  <c r="BF31" i="36"/>
  <c r="AO9" i="36"/>
  <c r="AN12" i="33"/>
  <c r="BF32" i="36"/>
  <c r="BF28" i="33"/>
  <c r="AN14" i="33"/>
  <c r="AO12" i="36"/>
  <c r="AO8" i="36"/>
  <c r="AO10" i="36"/>
  <c r="AN5" i="33"/>
  <c r="AO10" i="33"/>
  <c r="AN7" i="33"/>
  <c r="AO8" i="33"/>
  <c r="AN4" i="33"/>
  <c r="AN26" i="33"/>
  <c r="AO26" i="36"/>
  <c r="AO25" i="36"/>
  <c r="AN25" i="33"/>
  <c r="AO24" i="36"/>
  <c r="AN24" i="33"/>
  <c r="AO23" i="36"/>
  <c r="AN22" i="33"/>
  <c r="AO22" i="36"/>
  <c r="AO21" i="36"/>
  <c r="AN21" i="33"/>
  <c r="AP19" i="36"/>
  <c r="AP18" i="36"/>
  <c r="AN16" i="33"/>
  <c r="AP16" i="36"/>
  <c r="AP17" i="36"/>
  <c r="AQ15" i="36"/>
  <c r="AO23" i="33"/>
  <c r="BR48" i="32" l="1"/>
  <c r="BQ50" i="32"/>
  <c r="BP52" i="32"/>
  <c r="BN34" i="33"/>
  <c r="BK48" i="31"/>
  <c r="BJ50" i="31"/>
  <c r="BJ52" i="31" s="1"/>
  <c r="BQ17" i="30"/>
  <c r="BP19" i="30"/>
  <c r="BP21" i="30" s="1"/>
  <c r="BK48" i="30"/>
  <c r="BJ50" i="30"/>
  <c r="BJ52" i="30" s="1"/>
  <c r="BP19" i="31"/>
  <c r="BP21" i="31" s="1"/>
  <c r="BQ17" i="31"/>
  <c r="AP9" i="33"/>
  <c r="BR17" i="25"/>
  <c r="BQ19" i="25"/>
  <c r="BQ21" i="25" s="1"/>
  <c r="BT29" i="25"/>
  <c r="BS31" i="25"/>
  <c r="BS33" i="25" s="1"/>
  <c r="BR29" i="26"/>
  <c r="BQ31" i="26"/>
  <c r="BQ33" i="26" s="1"/>
  <c r="BT12" i="23"/>
  <c r="BS14" i="23"/>
  <c r="BS16" i="23" s="1"/>
  <c r="BT12" i="20"/>
  <c r="BS14" i="20"/>
  <c r="BS16" i="20" s="1"/>
  <c r="BT12" i="18"/>
  <c r="BS14" i="18"/>
  <c r="BS16" i="18" s="1"/>
  <c r="BS14" i="17"/>
  <c r="BS16" i="17" s="1"/>
  <c r="BT12" i="17"/>
  <c r="BS14" i="21"/>
  <c r="BS16" i="21" s="1"/>
  <c r="BT12" i="21"/>
  <c r="BQ17" i="28"/>
  <c r="BP19" i="28"/>
  <c r="BP21" i="28" s="1"/>
  <c r="BT12" i="13"/>
  <c r="BS14" i="13"/>
  <c r="BS16" i="13" s="1"/>
  <c r="BS31" i="24"/>
  <c r="BS33" i="24" s="1"/>
  <c r="BT29" i="24"/>
  <c r="BR17" i="24"/>
  <c r="BQ19" i="24"/>
  <c r="BQ21" i="24" s="1"/>
  <c r="BT11" i="19"/>
  <c r="BS13" i="19"/>
  <c r="BS15" i="19" s="1"/>
  <c r="BQ17" i="26"/>
  <c r="BP19" i="26"/>
  <c r="BP21" i="26" s="1"/>
  <c r="BS14" i="14"/>
  <c r="BS16" i="14" s="1"/>
  <c r="BT12" i="14"/>
  <c r="BR29" i="28"/>
  <c r="BQ31" i="28"/>
  <c r="BQ33" i="28" s="1"/>
  <c r="BQ17" i="27"/>
  <c r="BP19" i="27"/>
  <c r="BP21" i="27" s="1"/>
  <c r="BR29" i="27"/>
  <c r="BQ31" i="27"/>
  <c r="BQ33" i="27" s="1"/>
  <c r="BT12" i="16"/>
  <c r="BS14" i="16"/>
  <c r="BS16" i="16" s="1"/>
  <c r="BL48" i="25"/>
  <c r="BK50" i="25"/>
  <c r="AT31" i="17"/>
  <c r="AS33" i="17"/>
  <c r="AS35" i="17" s="1"/>
  <c r="AS33" i="13"/>
  <c r="AS35" i="13" s="1"/>
  <c r="AT31" i="13"/>
  <c r="BK31" i="18"/>
  <c r="BJ33" i="18"/>
  <c r="BR60" i="25"/>
  <c r="BP27" i="36"/>
  <c r="BT39" i="14"/>
  <c r="BS41" i="14"/>
  <c r="BS43" i="14" s="1"/>
  <c r="BL31" i="20"/>
  <c r="BK33" i="20"/>
  <c r="BK35" i="20" s="1"/>
  <c r="BJ52" i="25"/>
  <c r="BH27" i="33"/>
  <c r="AT31" i="16"/>
  <c r="AS33" i="16"/>
  <c r="AS35" i="16" s="1"/>
  <c r="BI35" i="18"/>
  <c r="BG20" i="33"/>
  <c r="BK33" i="23"/>
  <c r="BK35" i="23" s="1"/>
  <c r="BL31" i="23"/>
  <c r="BS58" i="25"/>
  <c r="BT56" i="25"/>
  <c r="BT38" i="19"/>
  <c r="BS40" i="19"/>
  <c r="BS42" i="19" s="1"/>
  <c r="BS41" i="17"/>
  <c r="BS43" i="17" s="1"/>
  <c r="BT39" i="17"/>
  <c r="BT39" i="13"/>
  <c r="BS41" i="13"/>
  <c r="BS43" i="13" s="1"/>
  <c r="BT56" i="24"/>
  <c r="BS58" i="24"/>
  <c r="BS60" i="24" s="1"/>
  <c r="BK48" i="27"/>
  <c r="BJ50" i="27"/>
  <c r="BJ52" i="27" s="1"/>
  <c r="BR43" i="18"/>
  <c r="BP20" i="36"/>
  <c r="BL31" i="21"/>
  <c r="BK33" i="21"/>
  <c r="BK35" i="21" s="1"/>
  <c r="BR56" i="27"/>
  <c r="BQ58" i="27"/>
  <c r="BQ60" i="27" s="1"/>
  <c r="BL48" i="24"/>
  <c r="BK50" i="24"/>
  <c r="BK52" i="24" s="1"/>
  <c r="AS33" i="14"/>
  <c r="AS35" i="14" s="1"/>
  <c r="AT31" i="14"/>
  <c r="BT39" i="21"/>
  <c r="BS41" i="21"/>
  <c r="BS43" i="21" s="1"/>
  <c r="BS58" i="26"/>
  <c r="BS60" i="26" s="1"/>
  <c r="BT56" i="26"/>
  <c r="BT39" i="18"/>
  <c r="BS41" i="18"/>
  <c r="BL30" i="19"/>
  <c r="BK32" i="19"/>
  <c r="BK34" i="19" s="1"/>
  <c r="BS41" i="23"/>
  <c r="BS43" i="23" s="1"/>
  <c r="BT39" i="23"/>
  <c r="BS41" i="20"/>
  <c r="BS43" i="20" s="1"/>
  <c r="BT39" i="20"/>
  <c r="BQ48" i="28"/>
  <c r="BP50" i="28"/>
  <c r="BP52" i="28" s="1"/>
  <c r="BJ50" i="26"/>
  <c r="BJ52" i="26" s="1"/>
  <c r="BK48" i="26"/>
  <c r="BT39" i="16"/>
  <c r="BS41" i="16"/>
  <c r="BS43" i="16" s="1"/>
  <c r="BQ58" i="28"/>
  <c r="BQ60" i="28" s="1"/>
  <c r="BR56" i="28"/>
  <c r="BP13" i="36"/>
  <c r="BR15" i="11"/>
  <c r="AT31" i="10"/>
  <c r="AS33" i="10"/>
  <c r="AS35" i="10" s="1"/>
  <c r="AS35" i="4"/>
  <c r="AQ6" i="33"/>
  <c r="AR34" i="11"/>
  <c r="AP13" i="33"/>
  <c r="BT38" i="11"/>
  <c r="BS40" i="11"/>
  <c r="BS42" i="11" s="1"/>
  <c r="AT29" i="5"/>
  <c r="AS31" i="5"/>
  <c r="AS33" i="5" s="1"/>
  <c r="BS13" i="11"/>
  <c r="BT11" i="11"/>
  <c r="AU31" i="4"/>
  <c r="AT33" i="4"/>
  <c r="AT30" i="11"/>
  <c r="AS32" i="11"/>
  <c r="AT48" i="2"/>
  <c r="AS50" i="2"/>
  <c r="AS52" i="2" s="1"/>
  <c r="AT31" i="6"/>
  <c r="AS33" i="6"/>
  <c r="AS35" i="6" s="1"/>
  <c r="AT31" i="3"/>
  <c r="AS33" i="3"/>
  <c r="AS35" i="3" s="1"/>
  <c r="AS33" i="9"/>
  <c r="AS35" i="9" s="1"/>
  <c r="AT31" i="9"/>
  <c r="BR17" i="2"/>
  <c r="BQ19" i="2"/>
  <c r="BQ21" i="2" s="1"/>
  <c r="AT30" i="7"/>
  <c r="AS32" i="7"/>
  <c r="AS34" i="7" s="1"/>
  <c r="AO19" i="33"/>
  <c r="AO30" i="33"/>
  <c r="AP31" i="33"/>
  <c r="AP32" i="33"/>
  <c r="AP15" i="33"/>
  <c r="AO17" i="33"/>
  <c r="AP33" i="33"/>
  <c r="AO29" i="33"/>
  <c r="AO18" i="33"/>
  <c r="AQ14" i="36"/>
  <c r="AP9" i="36"/>
  <c r="AP12" i="36"/>
  <c r="AP11" i="33"/>
  <c r="AP8" i="33"/>
  <c r="AP4" i="36"/>
  <c r="AP10" i="36"/>
  <c r="AP8" i="36"/>
  <c r="BF11" i="36"/>
  <c r="BG28" i="33"/>
  <c r="BG32" i="36"/>
  <c r="BG29" i="36"/>
  <c r="BG30" i="36"/>
  <c r="AO12" i="33"/>
  <c r="AO4" i="33"/>
  <c r="AP5" i="36"/>
  <c r="AP10" i="33"/>
  <c r="AO7" i="33"/>
  <c r="AP7" i="36"/>
  <c r="AO5" i="33"/>
  <c r="BG28" i="36"/>
  <c r="BG31" i="36"/>
  <c r="BG33" i="36"/>
  <c r="AO14" i="33"/>
  <c r="AO26" i="33"/>
  <c r="AP26" i="36"/>
  <c r="AP25" i="36"/>
  <c r="AO25" i="33"/>
  <c r="AP24" i="36"/>
  <c r="AO24" i="33"/>
  <c r="AP23" i="36"/>
  <c r="AO22" i="33"/>
  <c r="AP22" i="36"/>
  <c r="AP21" i="36"/>
  <c r="AO21" i="33"/>
  <c r="AQ19" i="36"/>
  <c r="AQ18" i="36"/>
  <c r="AO16" i="33"/>
  <c r="AQ16" i="36"/>
  <c r="AQ17" i="36"/>
  <c r="AR15" i="36"/>
  <c r="AP23" i="33"/>
  <c r="AQ9" i="33"/>
  <c r="BQ52" i="32" l="1"/>
  <c r="BO34" i="33"/>
  <c r="BS48" i="32"/>
  <c r="BR50" i="32"/>
  <c r="BR17" i="31"/>
  <c r="BQ19" i="31"/>
  <c r="BQ21" i="31" s="1"/>
  <c r="BR17" i="30"/>
  <c r="BQ19" i="30"/>
  <c r="BQ21" i="30" s="1"/>
  <c r="BL48" i="30"/>
  <c r="BK50" i="30"/>
  <c r="BK52" i="30" s="1"/>
  <c r="BK50" i="31"/>
  <c r="BK52" i="31" s="1"/>
  <c r="BL48" i="31"/>
  <c r="BU12" i="14"/>
  <c r="BT14" i="14"/>
  <c r="BT16" i="14" s="1"/>
  <c r="BU12" i="21"/>
  <c r="BT14" i="21"/>
  <c r="BT16" i="21" s="1"/>
  <c r="BT14" i="17"/>
  <c r="BT16" i="17" s="1"/>
  <c r="BU12" i="17"/>
  <c r="BS29" i="27"/>
  <c r="BR31" i="27"/>
  <c r="BR33" i="27" s="1"/>
  <c r="BU11" i="19"/>
  <c r="BT13" i="19"/>
  <c r="BT15" i="19" s="1"/>
  <c r="BS17" i="24"/>
  <c r="BR19" i="24"/>
  <c r="BR21" i="24" s="1"/>
  <c r="BU12" i="13"/>
  <c r="BT14" i="13"/>
  <c r="BT16" i="13" s="1"/>
  <c r="BU12" i="20"/>
  <c r="BT14" i="20"/>
  <c r="BT16" i="20" s="1"/>
  <c r="BR31" i="26"/>
  <c r="BR33" i="26" s="1"/>
  <c r="BS29" i="26"/>
  <c r="BU29" i="25"/>
  <c r="BT31" i="25"/>
  <c r="BT33" i="25" s="1"/>
  <c r="BT31" i="24"/>
  <c r="BT33" i="24" s="1"/>
  <c r="BU29" i="24"/>
  <c r="BU12" i="16"/>
  <c r="BT14" i="16"/>
  <c r="BT16" i="16" s="1"/>
  <c r="BR17" i="27"/>
  <c r="BQ19" i="27"/>
  <c r="BQ21" i="27" s="1"/>
  <c r="BS29" i="28"/>
  <c r="BR31" i="28"/>
  <c r="BR33" i="28" s="1"/>
  <c r="BR17" i="26"/>
  <c r="BQ19" i="26"/>
  <c r="BQ21" i="26" s="1"/>
  <c r="BR17" i="28"/>
  <c r="BQ19" i="28"/>
  <c r="BQ21" i="28" s="1"/>
  <c r="BT14" i="18"/>
  <c r="BT16" i="18" s="1"/>
  <c r="BU12" i="18"/>
  <c r="BU12" i="23"/>
  <c r="BT14" i="23"/>
  <c r="BT16" i="23" s="1"/>
  <c r="BS17" i="25"/>
  <c r="BR19" i="25"/>
  <c r="BR21" i="25" s="1"/>
  <c r="BR58" i="28"/>
  <c r="BR60" i="28" s="1"/>
  <c r="BS56" i="28"/>
  <c r="BL48" i="26"/>
  <c r="BK50" i="26"/>
  <c r="BK52" i="26" s="1"/>
  <c r="BU39" i="20"/>
  <c r="BT41" i="20"/>
  <c r="BT43" i="20" s="1"/>
  <c r="BU56" i="26"/>
  <c r="BT58" i="26"/>
  <c r="BT60" i="26" s="1"/>
  <c r="AT33" i="14"/>
  <c r="AT35" i="14" s="1"/>
  <c r="AU31" i="14"/>
  <c r="BT41" i="17"/>
  <c r="BT43" i="17" s="1"/>
  <c r="BU39" i="17"/>
  <c r="BT58" i="25"/>
  <c r="BU56" i="25"/>
  <c r="BJ35" i="18"/>
  <c r="BH20" i="33"/>
  <c r="BL32" i="19"/>
  <c r="BL34" i="19" s="1"/>
  <c r="BM30" i="19"/>
  <c r="BS56" i="27"/>
  <c r="BR58" i="27"/>
  <c r="BR60" i="27" s="1"/>
  <c r="BT58" i="24"/>
  <c r="BT60" i="24" s="1"/>
  <c r="BU56" i="24"/>
  <c r="BS60" i="25"/>
  <c r="BQ27" i="36"/>
  <c r="BT41" i="14"/>
  <c r="BT43" i="14" s="1"/>
  <c r="BU39" i="14"/>
  <c r="BL31" i="18"/>
  <c r="BK33" i="18"/>
  <c r="AU31" i="17"/>
  <c r="AT33" i="17"/>
  <c r="AT35" i="17" s="1"/>
  <c r="BU39" i="23"/>
  <c r="BT41" i="23"/>
  <c r="BT43" i="23" s="1"/>
  <c r="BS43" i="18"/>
  <c r="BQ20" i="36"/>
  <c r="BM31" i="23"/>
  <c r="BL33" i="23"/>
  <c r="BL35" i="23" s="1"/>
  <c r="AU31" i="13"/>
  <c r="AT33" i="13"/>
  <c r="AT35" i="13" s="1"/>
  <c r="BK52" i="25"/>
  <c r="BI27" i="33"/>
  <c r="BU39" i="16"/>
  <c r="BT41" i="16"/>
  <c r="BT43" i="16" s="1"/>
  <c r="BR48" i="28"/>
  <c r="BQ50" i="28"/>
  <c r="BQ52" i="28" s="1"/>
  <c r="BU39" i="18"/>
  <c r="BT41" i="18"/>
  <c r="BU39" i="21"/>
  <c r="BT41" i="21"/>
  <c r="BT43" i="21" s="1"/>
  <c r="BM48" i="24"/>
  <c r="BL50" i="24"/>
  <c r="BL52" i="24" s="1"/>
  <c r="BM31" i="21"/>
  <c r="BL33" i="21"/>
  <c r="BL35" i="21" s="1"/>
  <c r="BL48" i="27"/>
  <c r="BK50" i="27"/>
  <c r="BK52" i="27" s="1"/>
  <c r="BU39" i="13"/>
  <c r="BT41" i="13"/>
  <c r="BT43" i="13" s="1"/>
  <c r="BU38" i="19"/>
  <c r="BT40" i="19"/>
  <c r="BT42" i="19" s="1"/>
  <c r="AU31" i="16"/>
  <c r="AT33" i="16"/>
  <c r="AT35" i="16" s="1"/>
  <c r="BM31" i="20"/>
  <c r="BL33" i="20"/>
  <c r="BL35" i="20" s="1"/>
  <c r="BM48" i="25"/>
  <c r="BL50" i="25"/>
  <c r="AS34" i="11"/>
  <c r="AQ13" i="33"/>
  <c r="AU31" i="3"/>
  <c r="AT33" i="3"/>
  <c r="AT35" i="3" s="1"/>
  <c r="AU30" i="11"/>
  <c r="AT32" i="11"/>
  <c r="AU29" i="5"/>
  <c r="AT31" i="5"/>
  <c r="AT33" i="5" s="1"/>
  <c r="AT33" i="9"/>
  <c r="AT35" i="9" s="1"/>
  <c r="AU31" i="9"/>
  <c r="AT35" i="4"/>
  <c r="AR6" i="33"/>
  <c r="BT13" i="11"/>
  <c r="BU11" i="11"/>
  <c r="AT32" i="7"/>
  <c r="AT34" i="7" s="1"/>
  <c r="AU30" i="7"/>
  <c r="BS17" i="2"/>
  <c r="BR19" i="2"/>
  <c r="BR21" i="2" s="1"/>
  <c r="AU31" i="6"/>
  <c r="AT33" i="6"/>
  <c r="AT35" i="6" s="1"/>
  <c r="AU48" i="2"/>
  <c r="AT50" i="2"/>
  <c r="AT52" i="2" s="1"/>
  <c r="AV31" i="4"/>
  <c r="AU33" i="4"/>
  <c r="BS15" i="11"/>
  <c r="BQ13" i="36"/>
  <c r="BU38" i="11"/>
  <c r="BT40" i="11"/>
  <c r="BT42" i="11" s="1"/>
  <c r="AU31" i="10"/>
  <c r="AT33" i="10"/>
  <c r="AT35" i="10" s="1"/>
  <c r="AP19" i="33"/>
  <c r="AP29" i="33"/>
  <c r="AP30" i="33"/>
  <c r="AQ32" i="33"/>
  <c r="AQ33" i="33"/>
  <c r="AQ31" i="33"/>
  <c r="AQ15" i="33"/>
  <c r="AP17" i="33"/>
  <c r="AP18" i="33"/>
  <c r="AR14" i="36"/>
  <c r="AQ8" i="33"/>
  <c r="AP4" i="33"/>
  <c r="AQ8" i="36"/>
  <c r="AQ7" i="36"/>
  <c r="AQ9" i="36"/>
  <c r="AQ10" i="33"/>
  <c r="BG11" i="36"/>
  <c r="AQ4" i="36"/>
  <c r="AQ12" i="36"/>
  <c r="AP7" i="33"/>
  <c r="BH31" i="36"/>
  <c r="BH28" i="36"/>
  <c r="BH32" i="36"/>
  <c r="AQ10" i="36"/>
  <c r="AQ5" i="36"/>
  <c r="AP12" i="33"/>
  <c r="AP5" i="33"/>
  <c r="AQ11" i="33"/>
  <c r="BH33" i="36"/>
  <c r="BH30" i="36"/>
  <c r="BH29" i="36"/>
  <c r="BH28" i="33"/>
  <c r="AP14" i="33"/>
  <c r="AQ26" i="36"/>
  <c r="AP26" i="33"/>
  <c r="AQ25" i="36"/>
  <c r="AP25" i="33"/>
  <c r="AQ24" i="36"/>
  <c r="AP24" i="33"/>
  <c r="AQ23" i="36"/>
  <c r="AP22" i="33"/>
  <c r="AQ22" i="36"/>
  <c r="AQ21" i="36"/>
  <c r="AP21" i="33"/>
  <c r="AR19" i="36"/>
  <c r="AR18" i="36"/>
  <c r="AR16" i="36"/>
  <c r="AP16" i="33"/>
  <c r="AR17" i="36"/>
  <c r="AS15" i="36"/>
  <c r="AQ23" i="33"/>
  <c r="BT48" i="32" l="1"/>
  <c r="BS50" i="32"/>
  <c r="BR52" i="32"/>
  <c r="BP34" i="33"/>
  <c r="BM48" i="31"/>
  <c r="BL50" i="31"/>
  <c r="BL52" i="31" s="1"/>
  <c r="BS17" i="30"/>
  <c r="BR19" i="30"/>
  <c r="BR21" i="30" s="1"/>
  <c r="BM48" i="30"/>
  <c r="BL50" i="30"/>
  <c r="BL52" i="30" s="1"/>
  <c r="BR19" i="31"/>
  <c r="BR21" i="31" s="1"/>
  <c r="BS17" i="31"/>
  <c r="BV12" i="17"/>
  <c r="BU14" i="17"/>
  <c r="BU16" i="17" s="1"/>
  <c r="BT17" i="25"/>
  <c r="BS19" i="25"/>
  <c r="BS21" i="25" s="1"/>
  <c r="BU14" i="23"/>
  <c r="BU16" i="23" s="1"/>
  <c r="BV12" i="23"/>
  <c r="BS17" i="28"/>
  <c r="BR19" i="28"/>
  <c r="BR21" i="28" s="1"/>
  <c r="BT29" i="28"/>
  <c r="BS31" i="28"/>
  <c r="BS33" i="28" s="1"/>
  <c r="BU14" i="16"/>
  <c r="BU16" i="16" s="1"/>
  <c r="BV12" i="16"/>
  <c r="BU31" i="25"/>
  <c r="BU33" i="25" s="1"/>
  <c r="BV29" i="25"/>
  <c r="BV12" i="20"/>
  <c r="BU14" i="20"/>
  <c r="BU16" i="20" s="1"/>
  <c r="BV12" i="13"/>
  <c r="BU14" i="13"/>
  <c r="BU16" i="13" s="1"/>
  <c r="BT17" i="24"/>
  <c r="BS19" i="24"/>
  <c r="BS21" i="24" s="1"/>
  <c r="BT29" i="27"/>
  <c r="BS31" i="27"/>
  <c r="BS33" i="27" s="1"/>
  <c r="BV12" i="14"/>
  <c r="BU14" i="14"/>
  <c r="BU16" i="14" s="1"/>
  <c r="BV12" i="18"/>
  <c r="BU14" i="18"/>
  <c r="BU16" i="18" s="1"/>
  <c r="BU31" i="24"/>
  <c r="BU33" i="24" s="1"/>
  <c r="BV29" i="24"/>
  <c r="BS31" i="26"/>
  <c r="BS33" i="26" s="1"/>
  <c r="BT29" i="26"/>
  <c r="BS17" i="26"/>
  <c r="BR19" i="26"/>
  <c r="BR21" i="26" s="1"/>
  <c r="BS17" i="27"/>
  <c r="BR19" i="27"/>
  <c r="BR21" i="27" s="1"/>
  <c r="BU13" i="19"/>
  <c r="BU15" i="19" s="1"/>
  <c r="BV11" i="19"/>
  <c r="BV12" i="21"/>
  <c r="BU14" i="21"/>
  <c r="BU16" i="21" s="1"/>
  <c r="BJ27" i="33"/>
  <c r="BL52" i="25"/>
  <c r="BK35" i="18"/>
  <c r="BI20" i="33"/>
  <c r="BU41" i="17"/>
  <c r="BU43" i="17" s="1"/>
  <c r="BV39" i="17"/>
  <c r="BM50" i="25"/>
  <c r="BN48" i="25"/>
  <c r="AV31" i="16"/>
  <c r="AU33" i="16"/>
  <c r="AU35" i="16" s="1"/>
  <c r="BV39" i="13"/>
  <c r="BU41" i="13"/>
  <c r="BU43" i="13" s="1"/>
  <c r="BN31" i="21"/>
  <c r="BM33" i="21"/>
  <c r="BM35" i="21" s="1"/>
  <c r="BV39" i="21"/>
  <c r="BU41" i="21"/>
  <c r="BU43" i="21" s="1"/>
  <c r="BS48" i="28"/>
  <c r="BR50" i="28"/>
  <c r="BR52" i="28" s="1"/>
  <c r="BN31" i="23"/>
  <c r="BM33" i="23"/>
  <c r="BM35" i="23" s="1"/>
  <c r="BV39" i="23"/>
  <c r="BU41" i="23"/>
  <c r="BU43" i="23" s="1"/>
  <c r="BL33" i="18"/>
  <c r="BM31" i="18"/>
  <c r="BT56" i="27"/>
  <c r="BS58" i="27"/>
  <c r="BS60" i="27" s="1"/>
  <c r="BU58" i="26"/>
  <c r="BU60" i="26" s="1"/>
  <c r="BV56" i="26"/>
  <c r="BL50" i="26"/>
  <c r="BL52" i="26" s="1"/>
  <c r="BM48" i="26"/>
  <c r="BT43" i="18"/>
  <c r="BR20" i="36"/>
  <c r="BV39" i="14"/>
  <c r="BU41" i="14"/>
  <c r="BU43" i="14" s="1"/>
  <c r="BU58" i="24"/>
  <c r="BU60" i="24" s="1"/>
  <c r="BV56" i="24"/>
  <c r="BM32" i="19"/>
  <c r="BM34" i="19" s="1"/>
  <c r="BN30" i="19"/>
  <c r="BV56" i="25"/>
  <c r="BU58" i="25"/>
  <c r="AU33" i="14"/>
  <c r="AU35" i="14" s="1"/>
  <c r="AV31" i="14"/>
  <c r="BT56" i="28"/>
  <c r="BS58" i="28"/>
  <c r="BS60" i="28" s="1"/>
  <c r="BM33" i="20"/>
  <c r="BM35" i="20" s="1"/>
  <c r="BN31" i="20"/>
  <c r="BV38" i="19"/>
  <c r="BU40" i="19"/>
  <c r="BU42" i="19" s="1"/>
  <c r="BM48" i="27"/>
  <c r="BL50" i="27"/>
  <c r="BL52" i="27" s="1"/>
  <c r="BN48" i="24"/>
  <c r="BM50" i="24"/>
  <c r="BM52" i="24" s="1"/>
  <c r="BU41" i="18"/>
  <c r="BV39" i="18"/>
  <c r="BV39" i="16"/>
  <c r="BU41" i="16"/>
  <c r="BU43" i="16" s="1"/>
  <c r="AV31" i="13"/>
  <c r="AU33" i="13"/>
  <c r="AU35" i="13" s="1"/>
  <c r="AV31" i="17"/>
  <c r="AU33" i="17"/>
  <c r="AU35" i="17" s="1"/>
  <c r="BT60" i="25"/>
  <c r="BR27" i="36"/>
  <c r="BV39" i="20"/>
  <c r="BU41" i="20"/>
  <c r="BU43" i="20" s="1"/>
  <c r="AR9" i="33"/>
  <c r="AU35" i="4"/>
  <c r="AS6" i="33"/>
  <c r="AV30" i="7"/>
  <c r="AU32" i="7"/>
  <c r="AU34" i="7" s="1"/>
  <c r="BV11" i="11"/>
  <c r="BU13" i="11"/>
  <c r="AV31" i="9"/>
  <c r="AU33" i="9"/>
  <c r="AU35" i="9" s="1"/>
  <c r="AT34" i="11"/>
  <c r="AR13" i="33"/>
  <c r="BV38" i="11"/>
  <c r="BU40" i="11"/>
  <c r="BU42" i="11" s="1"/>
  <c r="AW31" i="4"/>
  <c r="AV33" i="4"/>
  <c r="AV31" i="6"/>
  <c r="AU33" i="6"/>
  <c r="AU35" i="6" s="1"/>
  <c r="BT15" i="11"/>
  <c r="BR13" i="36"/>
  <c r="AV29" i="5"/>
  <c r="AU31" i="5"/>
  <c r="AU33" i="5" s="1"/>
  <c r="AV30" i="11"/>
  <c r="AU32" i="11"/>
  <c r="AU33" i="3"/>
  <c r="AU35" i="3" s="1"/>
  <c r="AV31" i="3"/>
  <c r="AV31" i="10"/>
  <c r="AU33" i="10"/>
  <c r="AU35" i="10" s="1"/>
  <c r="AU50" i="2"/>
  <c r="AU52" i="2" s="1"/>
  <c r="AV48" i="2"/>
  <c r="BS19" i="2"/>
  <c r="BS21" i="2" s="1"/>
  <c r="BT17" i="2"/>
  <c r="AR31" i="33"/>
  <c r="AQ29" i="33"/>
  <c r="AR32" i="33"/>
  <c r="AR33" i="33"/>
  <c r="AQ30" i="33"/>
  <c r="AQ19" i="33"/>
  <c r="AQ18" i="33"/>
  <c r="AR15" i="33"/>
  <c r="AQ17" i="33"/>
  <c r="AS14" i="36"/>
  <c r="AQ12" i="33"/>
  <c r="AR10" i="36"/>
  <c r="AQ14" i="33"/>
  <c r="AR8" i="36"/>
  <c r="AR5" i="36"/>
  <c r="AQ4" i="33"/>
  <c r="AR7" i="36"/>
  <c r="BH11" i="36"/>
  <c r="BI30" i="36"/>
  <c r="BI33" i="36"/>
  <c r="BI32" i="36"/>
  <c r="BI28" i="36"/>
  <c r="BI31" i="36"/>
  <c r="AR10" i="33"/>
  <c r="AR12" i="36"/>
  <c r="AR4" i="36"/>
  <c r="AR8" i="33"/>
  <c r="AQ5" i="33"/>
  <c r="AQ7" i="33"/>
  <c r="BI29" i="36"/>
  <c r="AR9" i="36"/>
  <c r="AR11" i="33"/>
  <c r="AR26" i="36"/>
  <c r="AQ26" i="33"/>
  <c r="AQ25" i="33"/>
  <c r="AR25" i="36"/>
  <c r="AQ24" i="33"/>
  <c r="AR24" i="36"/>
  <c r="AR23" i="36"/>
  <c r="AR22" i="36"/>
  <c r="AQ22" i="33"/>
  <c r="AR21" i="36"/>
  <c r="AQ21" i="33"/>
  <c r="AS19" i="36"/>
  <c r="AS18" i="36"/>
  <c r="AQ16" i="33"/>
  <c r="AS16" i="36"/>
  <c r="AS17" i="36"/>
  <c r="AT15" i="36"/>
  <c r="AR23" i="33"/>
  <c r="BS52" i="32" l="1"/>
  <c r="BQ34" i="33"/>
  <c r="BU48" i="32"/>
  <c r="BT50" i="32"/>
  <c r="BT17" i="31"/>
  <c r="BS19" i="31"/>
  <c r="BS21" i="31" s="1"/>
  <c r="BT17" i="30"/>
  <c r="BS19" i="30"/>
  <c r="BS21" i="30" s="1"/>
  <c r="BN48" i="30"/>
  <c r="BM50" i="30"/>
  <c r="BM52" i="30" s="1"/>
  <c r="BM50" i="31"/>
  <c r="BM52" i="31" s="1"/>
  <c r="BN48" i="31"/>
  <c r="AS9" i="33"/>
  <c r="BW11" i="19"/>
  <c r="BV13" i="19"/>
  <c r="BV15" i="19" s="1"/>
  <c r="BU29" i="26"/>
  <c r="BT31" i="26"/>
  <c r="BT33" i="26" s="1"/>
  <c r="BW12" i="16"/>
  <c r="BV14" i="16"/>
  <c r="BV16" i="16" s="1"/>
  <c r="BW12" i="21"/>
  <c r="BV14" i="21"/>
  <c r="BV16" i="21" s="1"/>
  <c r="BT17" i="27"/>
  <c r="BS19" i="27"/>
  <c r="BS21" i="27" s="1"/>
  <c r="BW12" i="18"/>
  <c r="BV14" i="18"/>
  <c r="BV16" i="18" s="1"/>
  <c r="BV14" i="14"/>
  <c r="BV16" i="14" s="1"/>
  <c r="BW12" i="14"/>
  <c r="BU17" i="24"/>
  <c r="BT19" i="24"/>
  <c r="BT21" i="24" s="1"/>
  <c r="BW12" i="20"/>
  <c r="BV14" i="20"/>
  <c r="BV16" i="20" s="1"/>
  <c r="BU17" i="25"/>
  <c r="BT19" i="25"/>
  <c r="BT21" i="25" s="1"/>
  <c r="BW29" i="24"/>
  <c r="BV31" i="24"/>
  <c r="BV33" i="24" s="1"/>
  <c r="BW29" i="25"/>
  <c r="BV31" i="25"/>
  <c r="BV33" i="25" s="1"/>
  <c r="BW12" i="23"/>
  <c r="BV14" i="23"/>
  <c r="BV16" i="23" s="1"/>
  <c r="BT17" i="26"/>
  <c r="BS19" i="26"/>
  <c r="BS21" i="26" s="1"/>
  <c r="BU29" i="27"/>
  <c r="BT31" i="27"/>
  <c r="BT33" i="27" s="1"/>
  <c r="BW12" i="13"/>
  <c r="BV14" i="13"/>
  <c r="BV16" i="13" s="1"/>
  <c r="BU29" i="28"/>
  <c r="BT31" i="28"/>
  <c r="BT33" i="28" s="1"/>
  <c r="BT17" i="28"/>
  <c r="BS19" i="28"/>
  <c r="BS21" i="28" s="1"/>
  <c r="BV14" i="17"/>
  <c r="BV16" i="17" s="1"/>
  <c r="BW12" i="17"/>
  <c r="BU60" i="25"/>
  <c r="BS27" i="36"/>
  <c r="BW56" i="24"/>
  <c r="BV58" i="24"/>
  <c r="BV60" i="24" s="1"/>
  <c r="BW56" i="26"/>
  <c r="BV58" i="26"/>
  <c r="BV60" i="26" s="1"/>
  <c r="BM33" i="18"/>
  <c r="BN31" i="18"/>
  <c r="BN50" i="25"/>
  <c r="BO48" i="25"/>
  <c r="BW39" i="20"/>
  <c r="BV41" i="20"/>
  <c r="BV43" i="20" s="1"/>
  <c r="AV33" i="17"/>
  <c r="AV35" i="17" s="1"/>
  <c r="AW31" i="17"/>
  <c r="BW39" i="16"/>
  <c r="BV41" i="16"/>
  <c r="BV43" i="16" s="1"/>
  <c r="BO48" i="24"/>
  <c r="BN50" i="24"/>
  <c r="BN52" i="24" s="1"/>
  <c r="BW38" i="19"/>
  <c r="BV40" i="19"/>
  <c r="BV42" i="19" s="1"/>
  <c r="BT58" i="28"/>
  <c r="BT60" i="28" s="1"/>
  <c r="BU56" i="28"/>
  <c r="BW56" i="25"/>
  <c r="BV58" i="25"/>
  <c r="BL35" i="18"/>
  <c r="BJ20" i="33"/>
  <c r="BN33" i="23"/>
  <c r="BN35" i="23" s="1"/>
  <c r="BO31" i="23"/>
  <c r="BV41" i="21"/>
  <c r="BV43" i="21" s="1"/>
  <c r="BW39" i="21"/>
  <c r="BW39" i="13"/>
  <c r="BV41" i="13"/>
  <c r="BV43" i="13" s="1"/>
  <c r="BM52" i="25"/>
  <c r="BK27" i="33"/>
  <c r="BW39" i="18"/>
  <c r="BV41" i="18"/>
  <c r="BO31" i="20"/>
  <c r="BN33" i="20"/>
  <c r="BN35" i="20" s="1"/>
  <c r="AV33" i="14"/>
  <c r="AV35" i="14" s="1"/>
  <c r="AW31" i="14"/>
  <c r="BN32" i="19"/>
  <c r="BN34" i="19" s="1"/>
  <c r="BO30" i="19"/>
  <c r="BN48" i="26"/>
  <c r="BM50" i="26"/>
  <c r="BM52" i="26" s="1"/>
  <c r="BV41" i="17"/>
  <c r="BV43" i="17" s="1"/>
  <c r="BW39" i="17"/>
  <c r="AW31" i="13"/>
  <c r="AV33" i="13"/>
  <c r="AV35" i="13" s="1"/>
  <c r="BU43" i="18"/>
  <c r="BS20" i="36"/>
  <c r="BN48" i="27"/>
  <c r="BM50" i="27"/>
  <c r="BM52" i="27" s="1"/>
  <c r="BV41" i="14"/>
  <c r="BV43" i="14" s="1"/>
  <c r="BW39" i="14"/>
  <c r="BT58" i="27"/>
  <c r="BT60" i="27" s="1"/>
  <c r="BU56" i="27"/>
  <c r="BW39" i="23"/>
  <c r="BV41" i="23"/>
  <c r="BV43" i="23" s="1"/>
  <c r="BT48" i="28"/>
  <c r="BS50" i="28"/>
  <c r="BS52" i="28" s="1"/>
  <c r="BN33" i="21"/>
  <c r="BN35" i="21" s="1"/>
  <c r="BO31" i="21"/>
  <c r="AW31" i="16"/>
  <c r="AV33" i="16"/>
  <c r="AV35" i="16" s="1"/>
  <c r="BT19" i="2"/>
  <c r="BT21" i="2" s="1"/>
  <c r="BU17" i="2"/>
  <c r="AV50" i="2"/>
  <c r="AV52" i="2" s="1"/>
  <c r="AW48" i="2"/>
  <c r="AU34" i="11"/>
  <c r="AS13" i="33"/>
  <c r="AW30" i="11"/>
  <c r="AV32" i="11"/>
  <c r="AV33" i="6"/>
  <c r="AV35" i="6" s="1"/>
  <c r="AW31" i="6"/>
  <c r="BW38" i="11"/>
  <c r="BV40" i="11"/>
  <c r="BV42" i="11" s="1"/>
  <c r="AW31" i="9"/>
  <c r="AV33" i="9"/>
  <c r="AV35" i="9" s="1"/>
  <c r="AW30" i="7"/>
  <c r="AV32" i="7"/>
  <c r="AV34" i="7" s="1"/>
  <c r="AW31" i="3"/>
  <c r="AV33" i="3"/>
  <c r="AV35" i="3" s="1"/>
  <c r="AV35" i="4"/>
  <c r="AT6" i="33"/>
  <c r="BU15" i="11"/>
  <c r="BS13" i="36"/>
  <c r="AW31" i="10"/>
  <c r="AV33" i="10"/>
  <c r="AV35" i="10" s="1"/>
  <c r="AV31" i="5"/>
  <c r="AV33" i="5" s="1"/>
  <c r="AW29" i="5"/>
  <c r="AX31" i="4"/>
  <c r="AW33" i="4"/>
  <c r="BV13" i="11"/>
  <c r="BW11" i="11"/>
  <c r="BI28" i="33"/>
  <c r="AR17" i="33"/>
  <c r="AR18" i="33"/>
  <c r="AR19" i="33"/>
  <c r="AR29" i="33"/>
  <c r="AS31" i="33"/>
  <c r="AS33" i="33"/>
  <c r="AR30" i="33"/>
  <c r="AS32" i="33"/>
  <c r="AS15" i="33"/>
  <c r="AT14" i="36"/>
  <c r="AS5" i="36"/>
  <c r="AS10" i="33"/>
  <c r="BI11" i="36"/>
  <c r="BJ28" i="36"/>
  <c r="AR14" i="33"/>
  <c r="AR4" i="33"/>
  <c r="AS8" i="36"/>
  <c r="AS9" i="36"/>
  <c r="AR12" i="33"/>
  <c r="AS8" i="33"/>
  <c r="BJ29" i="36"/>
  <c r="BJ31" i="36"/>
  <c r="BJ32" i="36"/>
  <c r="BJ33" i="36"/>
  <c r="AR5" i="33"/>
  <c r="BJ30" i="36"/>
  <c r="AR7" i="33"/>
  <c r="AS7" i="36"/>
  <c r="AS4" i="36"/>
  <c r="AS12" i="36"/>
  <c r="AS10" i="36"/>
  <c r="AS11" i="33"/>
  <c r="AR26" i="33"/>
  <c r="AS26" i="36"/>
  <c r="AS25" i="36"/>
  <c r="AR25" i="33"/>
  <c r="AR24" i="33"/>
  <c r="AS24" i="36"/>
  <c r="AS23" i="36"/>
  <c r="AR22" i="33"/>
  <c r="AS22" i="36"/>
  <c r="AS21" i="36"/>
  <c r="AR21" i="33"/>
  <c r="AT19" i="36"/>
  <c r="AT18" i="36"/>
  <c r="AT16" i="36"/>
  <c r="AR16" i="33"/>
  <c r="AT17" i="36"/>
  <c r="AU15" i="36"/>
  <c r="AS23" i="33"/>
  <c r="BU50" i="32" l="1"/>
  <c r="BV48" i="32"/>
  <c r="BT52" i="32"/>
  <c r="BR34" i="33"/>
  <c r="BO48" i="31"/>
  <c r="BN50" i="31"/>
  <c r="BN52" i="31" s="1"/>
  <c r="BU17" i="30"/>
  <c r="BT19" i="30"/>
  <c r="BT21" i="30" s="1"/>
  <c r="BO48" i="30"/>
  <c r="BN50" i="30"/>
  <c r="BN52" i="30" s="1"/>
  <c r="BU17" i="31"/>
  <c r="BT19" i="31"/>
  <c r="BT21" i="31" s="1"/>
  <c r="AT9" i="33"/>
  <c r="AT15" i="33"/>
  <c r="BW14" i="17"/>
  <c r="BW16" i="17" s="1"/>
  <c r="BX12" i="17"/>
  <c r="BV29" i="28"/>
  <c r="BU31" i="28"/>
  <c r="BU33" i="28" s="1"/>
  <c r="BV29" i="27"/>
  <c r="BU31" i="27"/>
  <c r="BU33" i="27" s="1"/>
  <c r="BX12" i="23"/>
  <c r="BW14" i="23"/>
  <c r="BW16" i="23" s="1"/>
  <c r="BV17" i="25"/>
  <c r="BU19" i="25"/>
  <c r="BU21" i="25" s="1"/>
  <c r="BV17" i="24"/>
  <c r="BU19" i="24"/>
  <c r="BU21" i="24" s="1"/>
  <c r="BX12" i="18"/>
  <c r="BW14" i="18"/>
  <c r="BW16" i="18" s="1"/>
  <c r="BX12" i="21"/>
  <c r="BW14" i="21"/>
  <c r="BW16" i="21" s="1"/>
  <c r="BU31" i="26"/>
  <c r="BU33" i="26" s="1"/>
  <c r="BV29" i="26"/>
  <c r="BX12" i="14"/>
  <c r="BW14" i="14"/>
  <c r="BW16" i="14" s="1"/>
  <c r="BU17" i="28"/>
  <c r="BT19" i="28"/>
  <c r="BT21" i="28" s="1"/>
  <c r="BX12" i="13"/>
  <c r="BW14" i="13"/>
  <c r="BW16" i="13" s="1"/>
  <c r="BU17" i="26"/>
  <c r="BT19" i="26"/>
  <c r="BT21" i="26" s="1"/>
  <c r="BX29" i="25"/>
  <c r="BW31" i="25"/>
  <c r="BW33" i="25" s="1"/>
  <c r="BW31" i="24"/>
  <c r="BW33" i="24" s="1"/>
  <c r="BX29" i="24"/>
  <c r="BW14" i="20"/>
  <c r="BW16" i="20" s="1"/>
  <c r="BX12" i="20"/>
  <c r="BU17" i="27"/>
  <c r="BT19" i="27"/>
  <c r="BT21" i="27" s="1"/>
  <c r="BX12" i="16"/>
  <c r="BW14" i="16"/>
  <c r="BW16" i="16" s="1"/>
  <c r="BW13" i="19"/>
  <c r="BW15" i="19" s="1"/>
  <c r="BX11" i="19"/>
  <c r="BU58" i="27"/>
  <c r="BU60" i="27" s="1"/>
  <c r="BV56" i="27"/>
  <c r="AW33" i="14"/>
  <c r="AW35" i="14" s="1"/>
  <c r="AX31" i="14"/>
  <c r="BV43" i="18"/>
  <c r="BT20" i="36"/>
  <c r="BO33" i="23"/>
  <c r="BO35" i="23" s="1"/>
  <c r="BP31" i="23"/>
  <c r="BV60" i="25"/>
  <c r="BT27" i="36"/>
  <c r="BN33" i="18"/>
  <c r="BO31" i="18"/>
  <c r="AX31" i="16"/>
  <c r="AW33" i="16"/>
  <c r="AW35" i="16" s="1"/>
  <c r="BU48" i="28"/>
  <c r="BT50" i="28"/>
  <c r="BT52" i="28" s="1"/>
  <c r="BO48" i="27"/>
  <c r="BN50" i="27"/>
  <c r="BN52" i="27" s="1"/>
  <c r="AX31" i="13"/>
  <c r="AW33" i="13"/>
  <c r="AW35" i="13" s="1"/>
  <c r="BO48" i="26"/>
  <c r="BN50" i="26"/>
  <c r="BN52" i="26" s="1"/>
  <c r="BW41" i="18"/>
  <c r="BX39" i="18"/>
  <c r="BX39" i="13"/>
  <c r="BW41" i="13"/>
  <c r="BW43" i="13" s="1"/>
  <c r="BX56" i="25"/>
  <c r="BX58" i="25" s="1"/>
  <c r="BW58" i="25"/>
  <c r="BX38" i="19"/>
  <c r="BW40" i="19"/>
  <c r="BW42" i="19" s="1"/>
  <c r="BX39" i="16"/>
  <c r="BW41" i="16"/>
  <c r="BW43" i="16" s="1"/>
  <c r="BX39" i="20"/>
  <c r="BX41" i="20" s="1"/>
  <c r="BX43" i="20" s="1"/>
  <c r="BW41" i="20"/>
  <c r="BW43" i="20" s="1"/>
  <c r="BM35" i="18"/>
  <c r="BK20" i="33"/>
  <c r="BX56" i="24"/>
  <c r="BX58" i="24" s="1"/>
  <c r="BX60" i="24" s="1"/>
  <c r="BW58" i="24"/>
  <c r="BW60" i="24" s="1"/>
  <c r="BP31" i="21"/>
  <c r="BO33" i="21"/>
  <c r="BO35" i="21" s="1"/>
  <c r="BW41" i="14"/>
  <c r="BW43" i="14" s="1"/>
  <c r="BX39" i="14"/>
  <c r="BX41" i="14" s="1"/>
  <c r="BX43" i="14" s="1"/>
  <c r="BX39" i="17"/>
  <c r="BW41" i="17"/>
  <c r="BW43" i="17" s="1"/>
  <c r="BP30" i="19"/>
  <c r="BO32" i="19"/>
  <c r="BO34" i="19" s="1"/>
  <c r="BW41" i="21"/>
  <c r="BW43" i="21" s="1"/>
  <c r="BX39" i="21"/>
  <c r="BV56" i="28"/>
  <c r="BU58" i="28"/>
  <c r="BU60" i="28" s="1"/>
  <c r="AW33" i="17"/>
  <c r="AW35" i="17" s="1"/>
  <c r="AX31" i="17"/>
  <c r="BP48" i="25"/>
  <c r="BO50" i="25"/>
  <c r="BX39" i="23"/>
  <c r="BX41" i="23" s="1"/>
  <c r="BX43" i="23" s="1"/>
  <c r="BW41" i="23"/>
  <c r="BW43" i="23" s="1"/>
  <c r="BP31" i="20"/>
  <c r="BO33" i="20"/>
  <c r="BO35" i="20" s="1"/>
  <c r="BO50" i="24"/>
  <c r="BO52" i="24" s="1"/>
  <c r="BP48" i="24"/>
  <c r="BL27" i="33"/>
  <c r="BN52" i="25"/>
  <c r="BW58" i="26"/>
  <c r="BW60" i="26" s="1"/>
  <c r="BX56" i="26"/>
  <c r="AW35" i="4"/>
  <c r="AU6" i="33"/>
  <c r="AX29" i="5"/>
  <c r="AW31" i="5"/>
  <c r="AW33" i="5" s="1"/>
  <c r="AX31" i="6"/>
  <c r="AW33" i="6"/>
  <c r="AW35" i="6" s="1"/>
  <c r="AX48" i="2"/>
  <c r="AW50" i="2"/>
  <c r="AW52" i="2" s="1"/>
  <c r="AY31" i="4"/>
  <c r="AX33" i="4"/>
  <c r="AX31" i="10"/>
  <c r="AW33" i="10"/>
  <c r="AW35" i="10" s="1"/>
  <c r="AX31" i="9"/>
  <c r="AW33" i="9"/>
  <c r="AW35" i="9" s="1"/>
  <c r="BW13" i="11"/>
  <c r="BX11" i="11"/>
  <c r="AV34" i="11"/>
  <c r="AT13" i="33"/>
  <c r="BU19" i="2"/>
  <c r="BU21" i="2" s="1"/>
  <c r="BV17" i="2"/>
  <c r="BV15" i="11"/>
  <c r="BT13" i="36"/>
  <c r="AW33" i="3"/>
  <c r="AW35" i="3" s="1"/>
  <c r="AX31" i="3"/>
  <c r="AW32" i="7"/>
  <c r="AW34" i="7" s="1"/>
  <c r="AX30" i="7"/>
  <c r="BX38" i="11"/>
  <c r="BX40" i="11" s="1"/>
  <c r="BX42" i="11" s="1"/>
  <c r="BW40" i="11"/>
  <c r="BW42" i="11" s="1"/>
  <c r="AX30" i="11"/>
  <c r="AW32" i="11"/>
  <c r="BJ28" i="33"/>
  <c r="AS17" i="33"/>
  <c r="AS18" i="33"/>
  <c r="AS30" i="33"/>
  <c r="AT31" i="33"/>
  <c r="AT32" i="33"/>
  <c r="AS29" i="33"/>
  <c r="AT33" i="33"/>
  <c r="AS19" i="33"/>
  <c r="AU14" i="36"/>
  <c r="AT8" i="36"/>
  <c r="AT10" i="36"/>
  <c r="AT12" i="36"/>
  <c r="AS12" i="33"/>
  <c r="AT4" i="36"/>
  <c r="AS7" i="33"/>
  <c r="AT7" i="36"/>
  <c r="BK33" i="36"/>
  <c r="BK31" i="36"/>
  <c r="BK30" i="36"/>
  <c r="AT11" i="33"/>
  <c r="AT10" i="33"/>
  <c r="AS5" i="33"/>
  <c r="AT9" i="36"/>
  <c r="AS4" i="33"/>
  <c r="AT8" i="33"/>
  <c r="AT5" i="36"/>
  <c r="BJ11" i="36"/>
  <c r="BK32" i="36"/>
  <c r="BK29" i="36"/>
  <c r="BK28" i="36"/>
  <c r="AS14" i="33"/>
  <c r="AS26" i="33"/>
  <c r="AT26" i="36"/>
  <c r="AS25" i="33"/>
  <c r="AT25" i="36"/>
  <c r="AS24" i="33"/>
  <c r="AT24" i="36"/>
  <c r="AT23" i="36"/>
  <c r="AS22" i="33"/>
  <c r="AT22" i="36"/>
  <c r="AT21" i="36"/>
  <c r="AS21" i="33"/>
  <c r="AU19" i="36"/>
  <c r="AU18" i="36"/>
  <c r="AU16" i="36"/>
  <c r="AS16" i="33"/>
  <c r="AU17" i="36"/>
  <c r="AV15" i="36"/>
  <c r="AT23" i="33"/>
  <c r="AU9" i="33"/>
  <c r="BW48" i="32" l="1"/>
  <c r="BV50" i="32"/>
  <c r="BU52" i="32"/>
  <c r="BS34" i="33"/>
  <c r="BV17" i="31"/>
  <c r="BU19" i="31"/>
  <c r="BU21" i="31" s="1"/>
  <c r="BV17" i="30"/>
  <c r="BU19" i="30"/>
  <c r="BU21" i="30" s="1"/>
  <c r="BP48" i="30"/>
  <c r="BO50" i="30"/>
  <c r="BO52" i="30" s="1"/>
  <c r="BP48" i="31"/>
  <c r="BO50" i="31"/>
  <c r="BO52" i="31" s="1"/>
  <c r="C43" i="23"/>
  <c r="C44" i="23" s="1"/>
  <c r="C60" i="24"/>
  <c r="C61" i="24" s="1"/>
  <c r="BY11" i="19"/>
  <c r="BX13" i="19"/>
  <c r="BX15" i="19" s="1"/>
  <c r="BY12" i="20"/>
  <c r="BX14" i="20"/>
  <c r="BX16" i="20" s="1"/>
  <c r="BY29" i="24"/>
  <c r="BX31" i="24"/>
  <c r="BX33" i="24" s="1"/>
  <c r="BW29" i="26"/>
  <c r="BV31" i="26"/>
  <c r="BV33" i="26" s="1"/>
  <c r="BV17" i="27"/>
  <c r="BU19" i="27"/>
  <c r="BU21" i="27" s="1"/>
  <c r="BY12" i="13"/>
  <c r="BX14" i="13"/>
  <c r="BX16" i="13" s="1"/>
  <c r="BY12" i="14"/>
  <c r="BX14" i="14"/>
  <c r="BX16" i="14" s="1"/>
  <c r="BW17" i="24"/>
  <c r="BV19" i="24"/>
  <c r="BV21" i="24" s="1"/>
  <c r="BW17" i="25"/>
  <c r="BV19" i="25"/>
  <c r="BV21" i="25" s="1"/>
  <c r="BY12" i="23"/>
  <c r="BX14" i="23"/>
  <c r="BX16" i="23" s="1"/>
  <c r="BW29" i="28"/>
  <c r="BV31" i="28"/>
  <c r="BV33" i="28" s="1"/>
  <c r="BX14" i="17"/>
  <c r="BX16" i="17" s="1"/>
  <c r="BY12" i="17"/>
  <c r="BY12" i="16"/>
  <c r="BX14" i="16"/>
  <c r="BX16" i="16" s="1"/>
  <c r="BY29" i="25"/>
  <c r="BX31" i="25"/>
  <c r="BX33" i="25" s="1"/>
  <c r="BV17" i="26"/>
  <c r="BU19" i="26"/>
  <c r="BU21" i="26" s="1"/>
  <c r="BV17" i="28"/>
  <c r="BU19" i="28"/>
  <c r="BU21" i="28" s="1"/>
  <c r="BY12" i="21"/>
  <c r="BX14" i="21"/>
  <c r="BX16" i="21" s="1"/>
  <c r="BX14" i="18"/>
  <c r="BX16" i="18" s="1"/>
  <c r="BY12" i="18"/>
  <c r="BV31" i="27"/>
  <c r="BV33" i="27" s="1"/>
  <c r="BW29" i="27"/>
  <c r="BY56" i="26"/>
  <c r="BY58" i="26" s="1"/>
  <c r="BY60" i="26" s="1"/>
  <c r="BX58" i="26"/>
  <c r="BX60" i="26" s="1"/>
  <c r="BP50" i="24"/>
  <c r="BP52" i="24" s="1"/>
  <c r="BQ48" i="24"/>
  <c r="AX33" i="17"/>
  <c r="AX35" i="17" s="1"/>
  <c r="AY31" i="17"/>
  <c r="BX41" i="21"/>
  <c r="BX43" i="21" s="1"/>
  <c r="BY39" i="21"/>
  <c r="BW60" i="25"/>
  <c r="BU27" i="36"/>
  <c r="BX41" i="18"/>
  <c r="BY39" i="18"/>
  <c r="BO33" i="18"/>
  <c r="BP31" i="18"/>
  <c r="BQ31" i="23"/>
  <c r="BP33" i="23"/>
  <c r="BP35" i="23" s="1"/>
  <c r="AX33" i="14"/>
  <c r="AX35" i="14" s="1"/>
  <c r="AY31" i="14"/>
  <c r="BX41" i="17"/>
  <c r="BX43" i="17" s="1"/>
  <c r="BY39" i="17"/>
  <c r="BZ39" i="17" s="1"/>
  <c r="BQ31" i="21"/>
  <c r="BP33" i="21"/>
  <c r="BP35" i="21" s="1"/>
  <c r="BY39" i="16"/>
  <c r="BZ39" i="16" s="1"/>
  <c r="BX41" i="16"/>
  <c r="BX43" i="16" s="1"/>
  <c r="BX60" i="25"/>
  <c r="C60" i="25" s="1"/>
  <c r="BV27" i="36"/>
  <c r="BW43" i="18"/>
  <c r="BU20" i="36"/>
  <c r="AY31" i="13"/>
  <c r="AX33" i="13"/>
  <c r="AX35" i="13" s="1"/>
  <c r="BU50" i="28"/>
  <c r="BU52" i="28" s="1"/>
  <c r="BV48" i="28"/>
  <c r="BN35" i="18"/>
  <c r="BL20" i="33"/>
  <c r="BM27" i="33"/>
  <c r="BO52" i="25"/>
  <c r="C43" i="14"/>
  <c r="C44" i="14" s="1"/>
  <c r="BW56" i="27"/>
  <c r="BV58" i="27"/>
  <c r="BV60" i="27" s="1"/>
  <c r="BQ31" i="20"/>
  <c r="BP33" i="20"/>
  <c r="BP35" i="20" s="1"/>
  <c r="BP50" i="25"/>
  <c r="BQ48" i="25"/>
  <c r="BW56" i="28"/>
  <c r="BV58" i="28"/>
  <c r="BV60" i="28" s="1"/>
  <c r="BQ30" i="19"/>
  <c r="BP32" i="19"/>
  <c r="BP34" i="19" s="1"/>
  <c r="C43" i="20"/>
  <c r="C44" i="20" s="1"/>
  <c r="BY38" i="19"/>
  <c r="BX40" i="19"/>
  <c r="BX42" i="19" s="1"/>
  <c r="BY39" i="13"/>
  <c r="BX41" i="13"/>
  <c r="BX43" i="13" s="1"/>
  <c r="BP48" i="26"/>
  <c r="BO50" i="26"/>
  <c r="BO52" i="26" s="1"/>
  <c r="BO50" i="27"/>
  <c r="BO52" i="27" s="1"/>
  <c r="BP48" i="27"/>
  <c r="AY31" i="16"/>
  <c r="AX33" i="16"/>
  <c r="AX35" i="16" s="1"/>
  <c r="C42" i="11"/>
  <c r="C43" i="11" s="1"/>
  <c r="AY31" i="3"/>
  <c r="AX33" i="3"/>
  <c r="AX35" i="3" s="1"/>
  <c r="BY11" i="11"/>
  <c r="BX13" i="11"/>
  <c r="AX35" i="4"/>
  <c r="AV6" i="33"/>
  <c r="BW15" i="11"/>
  <c r="BU13" i="36"/>
  <c r="AZ31" i="4"/>
  <c r="AY33" i="4"/>
  <c r="AY31" i="6"/>
  <c r="AX33" i="6"/>
  <c r="AX35" i="6" s="1"/>
  <c r="AY29" i="5"/>
  <c r="AX31" i="5"/>
  <c r="AX33" i="5" s="1"/>
  <c r="AW34" i="11"/>
  <c r="AU13" i="33"/>
  <c r="AY30" i="7"/>
  <c r="AX32" i="7"/>
  <c r="AX34" i="7" s="1"/>
  <c r="BW17" i="2"/>
  <c r="BV19" i="2"/>
  <c r="BV21" i="2" s="1"/>
  <c r="AY30" i="11"/>
  <c r="AX32" i="11"/>
  <c r="AX33" i="9"/>
  <c r="AX35" i="9" s="1"/>
  <c r="AY31" i="9"/>
  <c r="AY31" i="10"/>
  <c r="AX33" i="10"/>
  <c r="AX35" i="10" s="1"/>
  <c r="AX50" i="2"/>
  <c r="AX52" i="2" s="1"/>
  <c r="AY48" i="2"/>
  <c r="AU15" i="33"/>
  <c r="BK28" i="33"/>
  <c r="AU32" i="33"/>
  <c r="AU31" i="33"/>
  <c r="AU33" i="33"/>
  <c r="AT29" i="33"/>
  <c r="AT30" i="33"/>
  <c r="AT19" i="33"/>
  <c r="AT17" i="33"/>
  <c r="AT18" i="33"/>
  <c r="AV14" i="36"/>
  <c r="AT4" i="33"/>
  <c r="AT7" i="33"/>
  <c r="AU4" i="36"/>
  <c r="AU8" i="33"/>
  <c r="AU8" i="36"/>
  <c r="AT12" i="33"/>
  <c r="AU10" i="33"/>
  <c r="BK11" i="36"/>
  <c r="BL30" i="36"/>
  <c r="BL31" i="36"/>
  <c r="BL32" i="36"/>
  <c r="AU7" i="36"/>
  <c r="AT5" i="33"/>
  <c r="AU5" i="36"/>
  <c r="AU10" i="36"/>
  <c r="AU9" i="36"/>
  <c r="AU12" i="36"/>
  <c r="AU11" i="33"/>
  <c r="BL33" i="36"/>
  <c r="BL28" i="36"/>
  <c r="BL29" i="36"/>
  <c r="AT14" i="33"/>
  <c r="AT26" i="33"/>
  <c r="AU26" i="36"/>
  <c r="AU25" i="36"/>
  <c r="AT25" i="33"/>
  <c r="AU24" i="36"/>
  <c r="AT24" i="33"/>
  <c r="AU23" i="36"/>
  <c r="AT22" i="33"/>
  <c r="AU22" i="36"/>
  <c r="AU21" i="36"/>
  <c r="AT21" i="33"/>
  <c r="AV19" i="36"/>
  <c r="AV18" i="36"/>
  <c r="AT16" i="33"/>
  <c r="AV16" i="36"/>
  <c r="AV17" i="36"/>
  <c r="AW15" i="36"/>
  <c r="AU23" i="33"/>
  <c r="BV52" i="32" l="1"/>
  <c r="BT34" i="33"/>
  <c r="BX48" i="32"/>
  <c r="BW50" i="32"/>
  <c r="BQ48" i="31"/>
  <c r="BP50" i="31"/>
  <c r="BP52" i="31" s="1"/>
  <c r="BW17" i="30"/>
  <c r="BV19" i="30"/>
  <c r="BV21" i="30" s="1"/>
  <c r="BP50" i="30"/>
  <c r="BP52" i="30" s="1"/>
  <c r="BQ48" i="30"/>
  <c r="BV19" i="31"/>
  <c r="BV21" i="31" s="1"/>
  <c r="BW17" i="31"/>
  <c r="AV9" i="33"/>
  <c r="AV15" i="33"/>
  <c r="C60" i="26"/>
  <c r="C61" i="26" s="1"/>
  <c r="BX29" i="27"/>
  <c r="BW31" i="27"/>
  <c r="BW33" i="27" s="1"/>
  <c r="BZ12" i="18"/>
  <c r="BZ14" i="18" s="1"/>
  <c r="BZ16" i="18" s="1"/>
  <c r="BY14" i="18"/>
  <c r="BY16" i="18" s="1"/>
  <c r="BZ12" i="17"/>
  <c r="BZ14" i="17" s="1"/>
  <c r="BZ16" i="17" s="1"/>
  <c r="BY14" i="17"/>
  <c r="BY16" i="17" s="1"/>
  <c r="BW17" i="26"/>
  <c r="BV19" i="26"/>
  <c r="BV21" i="26" s="1"/>
  <c r="BX29" i="28"/>
  <c r="BW31" i="28"/>
  <c r="BW33" i="28" s="1"/>
  <c r="BY14" i="23"/>
  <c r="BY16" i="23" s="1"/>
  <c r="BZ12" i="23"/>
  <c r="BZ14" i="23" s="1"/>
  <c r="BZ16" i="23" s="1"/>
  <c r="BX17" i="24"/>
  <c r="BW19" i="24"/>
  <c r="BW21" i="24" s="1"/>
  <c r="BZ12" i="14"/>
  <c r="BZ14" i="14" s="1"/>
  <c r="BZ16" i="14" s="1"/>
  <c r="BY14" i="14"/>
  <c r="BY16" i="14" s="1"/>
  <c r="BW31" i="26"/>
  <c r="BW33" i="26" s="1"/>
  <c r="BX29" i="26"/>
  <c r="BY14" i="20"/>
  <c r="BY16" i="20" s="1"/>
  <c r="BZ12" i="20"/>
  <c r="BZ14" i="20" s="1"/>
  <c r="BZ16" i="20" s="1"/>
  <c r="BY14" i="21"/>
  <c r="BY16" i="21" s="1"/>
  <c r="BZ12" i="21"/>
  <c r="BZ14" i="21" s="1"/>
  <c r="BZ16" i="21" s="1"/>
  <c r="BW17" i="28"/>
  <c r="BV19" i="28"/>
  <c r="BV21" i="28" s="1"/>
  <c r="BZ29" i="25"/>
  <c r="BZ31" i="25" s="1"/>
  <c r="BY31" i="25"/>
  <c r="BZ12" i="16"/>
  <c r="BZ14" i="16" s="1"/>
  <c r="BZ16" i="16" s="1"/>
  <c r="BY14" i="16"/>
  <c r="BY16" i="16" s="1"/>
  <c r="BW19" i="25"/>
  <c r="BW21" i="25" s="1"/>
  <c r="BX17" i="25"/>
  <c r="BZ12" i="13"/>
  <c r="BZ14" i="13" s="1"/>
  <c r="BZ16" i="13" s="1"/>
  <c r="BY14" i="13"/>
  <c r="BY16" i="13" s="1"/>
  <c r="BW17" i="27"/>
  <c r="BV19" i="27"/>
  <c r="BV21" i="27" s="1"/>
  <c r="BZ29" i="24"/>
  <c r="BZ31" i="24" s="1"/>
  <c r="BZ33" i="24" s="1"/>
  <c r="BY31" i="24"/>
  <c r="BY33" i="24" s="1"/>
  <c r="BY13" i="19"/>
  <c r="BY15" i="19" s="1"/>
  <c r="BZ11" i="19"/>
  <c r="BZ13" i="19" s="1"/>
  <c r="BZ15" i="19" s="1"/>
  <c r="BP50" i="27"/>
  <c r="BP52" i="27" s="1"/>
  <c r="BQ48" i="27"/>
  <c r="BX56" i="28"/>
  <c r="BX58" i="28" s="1"/>
  <c r="BX60" i="28" s="1"/>
  <c r="BW58" i="28"/>
  <c r="BW60" i="28" s="1"/>
  <c r="BR31" i="20"/>
  <c r="BQ33" i="20"/>
  <c r="BQ35" i="20" s="1"/>
  <c r="BV50" i="28"/>
  <c r="BV52" i="28" s="1"/>
  <c r="BW48" i="28"/>
  <c r="BY41" i="18"/>
  <c r="BZ39" i="18"/>
  <c r="BZ41" i="18" s="1"/>
  <c r="BZ39" i="21"/>
  <c r="BZ41" i="21" s="1"/>
  <c r="BZ43" i="21" s="1"/>
  <c r="BY41" i="21"/>
  <c r="BY43" i="21" s="1"/>
  <c r="BQ50" i="24"/>
  <c r="BQ52" i="24" s="1"/>
  <c r="BR48" i="24"/>
  <c r="BZ39" i="13"/>
  <c r="BZ41" i="13" s="1"/>
  <c r="BZ43" i="13" s="1"/>
  <c r="BY41" i="13"/>
  <c r="BY43" i="13" s="1"/>
  <c r="BR48" i="25"/>
  <c r="BQ50" i="25"/>
  <c r="BR31" i="23"/>
  <c r="BQ33" i="23"/>
  <c r="BQ35" i="23" s="1"/>
  <c r="BX43" i="18"/>
  <c r="BV20" i="36"/>
  <c r="BR30" i="19"/>
  <c r="BQ32" i="19"/>
  <c r="BQ34" i="19" s="1"/>
  <c r="BP52" i="25"/>
  <c r="BN27" i="33"/>
  <c r="BX56" i="27"/>
  <c r="BW58" i="27"/>
  <c r="BW60" i="27" s="1"/>
  <c r="AY33" i="14"/>
  <c r="AY35" i="14" s="1"/>
  <c r="AZ31" i="14"/>
  <c r="BP33" i="18"/>
  <c r="BQ31" i="18"/>
  <c r="AZ31" i="17"/>
  <c r="AY33" i="17"/>
  <c r="AY35" i="17" s="1"/>
  <c r="AZ31" i="16"/>
  <c r="AY33" i="16"/>
  <c r="AY35" i="16" s="1"/>
  <c r="BQ48" i="26"/>
  <c r="BP50" i="26"/>
  <c r="BP52" i="26" s="1"/>
  <c r="BZ38" i="19"/>
  <c r="BZ40" i="19" s="1"/>
  <c r="BZ42" i="19" s="1"/>
  <c r="BY40" i="19"/>
  <c r="BY42" i="19" s="1"/>
  <c r="AZ31" i="13"/>
  <c r="AY33" i="13"/>
  <c r="AY35" i="13" s="1"/>
  <c r="C61" i="25"/>
  <c r="BR31" i="21"/>
  <c r="BQ33" i="21"/>
  <c r="BQ35" i="21" s="1"/>
  <c r="BO35" i="18"/>
  <c r="BM20" i="33"/>
  <c r="AY35" i="4"/>
  <c r="AW6" i="33"/>
  <c r="AY33" i="10"/>
  <c r="AY35" i="10" s="1"/>
  <c r="AZ31" i="10"/>
  <c r="BW19" i="2"/>
  <c r="BW21" i="2" s="1"/>
  <c r="BX17" i="2"/>
  <c r="AY32" i="7"/>
  <c r="AY34" i="7" s="1"/>
  <c r="AZ30" i="7"/>
  <c r="AZ29" i="5"/>
  <c r="AY31" i="5"/>
  <c r="AY33" i="5" s="1"/>
  <c r="BA31" i="4"/>
  <c r="AZ33" i="4"/>
  <c r="AZ48" i="2"/>
  <c r="AY50" i="2"/>
  <c r="AY52" i="2" s="1"/>
  <c r="AZ31" i="9"/>
  <c r="AY33" i="9"/>
  <c r="AY35" i="9" s="1"/>
  <c r="AX34" i="11"/>
  <c r="AV13" i="33"/>
  <c r="BX15" i="11"/>
  <c r="BV13" i="36"/>
  <c r="AZ30" i="11"/>
  <c r="AY32" i="11"/>
  <c r="AY33" i="6"/>
  <c r="AY35" i="6" s="1"/>
  <c r="AZ31" i="6"/>
  <c r="BY13" i="11"/>
  <c r="BZ11" i="11"/>
  <c r="BZ13" i="11" s="1"/>
  <c r="AZ31" i="3"/>
  <c r="AY33" i="3"/>
  <c r="AY35" i="3" s="1"/>
  <c r="BL28" i="33"/>
  <c r="AU19" i="33"/>
  <c r="AU17" i="33"/>
  <c r="AU18" i="33"/>
  <c r="AV33" i="33"/>
  <c r="AV31" i="33"/>
  <c r="AV32" i="33"/>
  <c r="AU30" i="33"/>
  <c r="AU29" i="33"/>
  <c r="AW14" i="36"/>
  <c r="AV4" i="36"/>
  <c r="AV10" i="33"/>
  <c r="AV10" i="36"/>
  <c r="AU7" i="33"/>
  <c r="AV11" i="33"/>
  <c r="AV9" i="36"/>
  <c r="AU4" i="33"/>
  <c r="BM28" i="36"/>
  <c r="BM33" i="36"/>
  <c r="BM31" i="36"/>
  <c r="BM28" i="33"/>
  <c r="AV8" i="33"/>
  <c r="AV12" i="36"/>
  <c r="BL11" i="36"/>
  <c r="AU5" i="33"/>
  <c r="AU12" i="33"/>
  <c r="AV5" i="36"/>
  <c r="AV7" i="36"/>
  <c r="AV8" i="36"/>
  <c r="BM29" i="36"/>
  <c r="BM32" i="36"/>
  <c r="BM30" i="36"/>
  <c r="AU14" i="33"/>
  <c r="AU26" i="33"/>
  <c r="AV26" i="36"/>
  <c r="AV25" i="36"/>
  <c r="AU25" i="33"/>
  <c r="AV24" i="36"/>
  <c r="AU24" i="33"/>
  <c r="AV23" i="36"/>
  <c r="AV22" i="36"/>
  <c r="AU22" i="33"/>
  <c r="AV21" i="36"/>
  <c r="AU21" i="33"/>
  <c r="AW19" i="36"/>
  <c r="AW18" i="36"/>
  <c r="AW16" i="36"/>
  <c r="AU16" i="33"/>
  <c r="AW17" i="36"/>
  <c r="AX15" i="36"/>
  <c r="AV23" i="33"/>
  <c r="BY48" i="32" l="1"/>
  <c r="BX50" i="32"/>
  <c r="BW52" i="32"/>
  <c r="BU34" i="33"/>
  <c r="BX17" i="31"/>
  <c r="BW19" i="31"/>
  <c r="BW21" i="31" s="1"/>
  <c r="BX17" i="30"/>
  <c r="BW19" i="30"/>
  <c r="BW21" i="30" s="1"/>
  <c r="BQ50" i="30"/>
  <c r="BQ52" i="30" s="1"/>
  <c r="BR48" i="30"/>
  <c r="BQ50" i="31"/>
  <c r="BQ52" i="31" s="1"/>
  <c r="BR48" i="31"/>
  <c r="C42" i="19"/>
  <c r="C43" i="19" s="1"/>
  <c r="C43" i="13"/>
  <c r="C44" i="13" s="1"/>
  <c r="C43" i="21"/>
  <c r="C44" i="21" s="1"/>
  <c r="AW15" i="33"/>
  <c r="C16" i="16"/>
  <c r="C17" i="16" s="1"/>
  <c r="C16" i="17"/>
  <c r="C17" i="17" s="1"/>
  <c r="C16" i="18"/>
  <c r="C17" i="18" s="1"/>
  <c r="C16" i="21"/>
  <c r="C17" i="21" s="1"/>
  <c r="C16" i="23"/>
  <c r="C17" i="23" s="1"/>
  <c r="C60" i="28"/>
  <c r="C61" i="28" s="1"/>
  <c r="C33" i="24"/>
  <c r="C34" i="24" s="1"/>
  <c r="AW9" i="33"/>
  <c r="C15" i="19"/>
  <c r="C16" i="19" s="1"/>
  <c r="C16" i="20"/>
  <c r="C17" i="20" s="1"/>
  <c r="BX17" i="27"/>
  <c r="BW19" i="27"/>
  <c r="BW21" i="27" s="1"/>
  <c r="B8" i="23"/>
  <c r="BX17" i="28"/>
  <c r="BW19" i="28"/>
  <c r="BW21" i="28" s="1"/>
  <c r="BY17" i="24"/>
  <c r="BX19" i="24"/>
  <c r="BX21" i="24" s="1"/>
  <c r="BY29" i="28"/>
  <c r="BX31" i="28"/>
  <c r="BX33" i="28" s="1"/>
  <c r="BX17" i="26"/>
  <c r="BW19" i="26"/>
  <c r="BW21" i="26" s="1"/>
  <c r="BY17" i="25"/>
  <c r="BX19" i="25"/>
  <c r="BX21" i="25" s="1"/>
  <c r="BY33" i="25"/>
  <c r="BW27" i="36"/>
  <c r="BY29" i="26"/>
  <c r="BX31" i="26"/>
  <c r="BX33" i="26" s="1"/>
  <c r="C16" i="13"/>
  <c r="C17" i="13" s="1"/>
  <c r="BZ33" i="25"/>
  <c r="BX27" i="36"/>
  <c r="C16" i="14"/>
  <c r="C17" i="14" s="1"/>
  <c r="B6" i="14"/>
  <c r="BY29" i="27"/>
  <c r="BX31" i="27"/>
  <c r="BX33" i="27" s="1"/>
  <c r="BR31" i="18"/>
  <c r="BQ33" i="18"/>
  <c r="BX48" i="28"/>
  <c r="BX50" i="28" s="1"/>
  <c r="BX52" i="28" s="1"/>
  <c r="BW50" i="28"/>
  <c r="BW52" i="28" s="1"/>
  <c r="BA31" i="16"/>
  <c r="AZ33" i="16"/>
  <c r="AZ35" i="16" s="1"/>
  <c r="BP35" i="18"/>
  <c r="BN20" i="33"/>
  <c r="BY56" i="27"/>
  <c r="BX58" i="27"/>
  <c r="BX60" i="27" s="1"/>
  <c r="BS30" i="19"/>
  <c r="BR32" i="19"/>
  <c r="BR34" i="19" s="1"/>
  <c r="BS31" i="23"/>
  <c r="BR33" i="23"/>
  <c r="BR35" i="23" s="1"/>
  <c r="AZ33" i="14"/>
  <c r="AZ35" i="14" s="1"/>
  <c r="BA31" i="14"/>
  <c r="BO27" i="33"/>
  <c r="BQ52" i="25"/>
  <c r="BS48" i="24"/>
  <c r="BR50" i="24"/>
  <c r="BR52" i="24" s="1"/>
  <c r="BZ43" i="18"/>
  <c r="BX20" i="36"/>
  <c r="BQ50" i="27"/>
  <c r="BQ52" i="27" s="1"/>
  <c r="BR48" i="27"/>
  <c r="BR33" i="21"/>
  <c r="BR35" i="21" s="1"/>
  <c r="BS31" i="21"/>
  <c r="AZ33" i="13"/>
  <c r="AZ35" i="13" s="1"/>
  <c r="BA31" i="13"/>
  <c r="BR48" i="26"/>
  <c r="BQ50" i="26"/>
  <c r="BQ52" i="26" s="1"/>
  <c r="BA31" i="17"/>
  <c r="AZ33" i="17"/>
  <c r="AZ35" i="17" s="1"/>
  <c r="BR50" i="25"/>
  <c r="BS48" i="25"/>
  <c r="BY43" i="18"/>
  <c r="BW20" i="36"/>
  <c r="BS31" i="20"/>
  <c r="BR33" i="20"/>
  <c r="BR35" i="20" s="1"/>
  <c r="BY17" i="2"/>
  <c r="BX19" i="2"/>
  <c r="BX21" i="2" s="1"/>
  <c r="AY34" i="11"/>
  <c r="AW13" i="33"/>
  <c r="AZ33" i="3"/>
  <c r="AZ35" i="3" s="1"/>
  <c r="BA31" i="3"/>
  <c r="BA30" i="11"/>
  <c r="AZ32" i="11"/>
  <c r="BA31" i="9"/>
  <c r="AZ33" i="9"/>
  <c r="AZ35" i="9" s="1"/>
  <c r="BA29" i="5"/>
  <c r="AZ31" i="5"/>
  <c r="AZ33" i="5" s="1"/>
  <c r="BZ15" i="11"/>
  <c r="BX13" i="36"/>
  <c r="BA31" i="6"/>
  <c r="AZ33" i="6"/>
  <c r="AZ35" i="6" s="1"/>
  <c r="AZ35" i="4"/>
  <c r="AX6" i="33"/>
  <c r="BA30" i="7"/>
  <c r="AZ32" i="7"/>
  <c r="AZ34" i="7" s="1"/>
  <c r="AZ33" i="10"/>
  <c r="AZ35" i="10" s="1"/>
  <c r="BA31" i="10"/>
  <c r="BY15" i="11"/>
  <c r="BW13" i="36"/>
  <c r="BA48" i="2"/>
  <c r="AZ50" i="2"/>
  <c r="AZ52" i="2" s="1"/>
  <c r="BB31" i="4"/>
  <c r="BA33" i="4"/>
  <c r="B8" i="9"/>
  <c r="AV17" i="33"/>
  <c r="AV19" i="33"/>
  <c r="AV30" i="33"/>
  <c r="AW32" i="33"/>
  <c r="AW31" i="33"/>
  <c r="AV29" i="33"/>
  <c r="AW33" i="33"/>
  <c r="AV18" i="33"/>
  <c r="AX14" i="36"/>
  <c r="AW4" i="36"/>
  <c r="AW5" i="36"/>
  <c r="AW7" i="36"/>
  <c r="AV7" i="33"/>
  <c r="AW12" i="36"/>
  <c r="AW10" i="36"/>
  <c r="AW11" i="33"/>
  <c r="AV4" i="33"/>
  <c r="AW9" i="36"/>
  <c r="BM11" i="36"/>
  <c r="BN32" i="36"/>
  <c r="BN29" i="36"/>
  <c r="BN31" i="36"/>
  <c r="BN33" i="36"/>
  <c r="AW8" i="36"/>
  <c r="AV12" i="33"/>
  <c r="AV5" i="33"/>
  <c r="AW8" i="33"/>
  <c r="AW10" i="33"/>
  <c r="BN30" i="36"/>
  <c r="BN28" i="36"/>
  <c r="AV14" i="33"/>
  <c r="AW26" i="36"/>
  <c r="AV26" i="33"/>
  <c r="AW25" i="36"/>
  <c r="AV25" i="33"/>
  <c r="AV24" i="33"/>
  <c r="AW24" i="36"/>
  <c r="AW23" i="36"/>
  <c r="AV22" i="33"/>
  <c r="AW22" i="36"/>
  <c r="AW21" i="36"/>
  <c r="AV21" i="33"/>
  <c r="AX19" i="36"/>
  <c r="AX18" i="36"/>
  <c r="AW18" i="33"/>
  <c r="AV16" i="33"/>
  <c r="AX16" i="36"/>
  <c r="AW17" i="33"/>
  <c r="AX17" i="36"/>
  <c r="AY15" i="36"/>
  <c r="AX9" i="33"/>
  <c r="AW23" i="33"/>
  <c r="BX52" i="32" l="1"/>
  <c r="BV34" i="33"/>
  <c r="BZ48" i="32"/>
  <c r="BZ50" i="32" s="1"/>
  <c r="BY50" i="32"/>
  <c r="BS48" i="31"/>
  <c r="BR50" i="31"/>
  <c r="BR52" i="31" s="1"/>
  <c r="BY17" i="30"/>
  <c r="BX19" i="30"/>
  <c r="BX21" i="30" s="1"/>
  <c r="BR50" i="30"/>
  <c r="BR52" i="30" s="1"/>
  <c r="BS48" i="30"/>
  <c r="BX19" i="31"/>
  <c r="BX21" i="31" s="1"/>
  <c r="BY17" i="31"/>
  <c r="BZ29" i="26"/>
  <c r="BZ31" i="26" s="1"/>
  <c r="BZ33" i="26" s="1"/>
  <c r="BY31" i="26"/>
  <c r="BY33" i="26" s="1"/>
  <c r="BZ17" i="25"/>
  <c r="BZ19" i="25" s="1"/>
  <c r="BZ21" i="25" s="1"/>
  <c r="BY19" i="25"/>
  <c r="BY21" i="25" s="1"/>
  <c r="BZ29" i="28"/>
  <c r="BZ31" i="28" s="1"/>
  <c r="BZ33" i="28" s="1"/>
  <c r="BY31" i="28"/>
  <c r="BY33" i="28" s="1"/>
  <c r="BY17" i="28"/>
  <c r="BX19" i="28"/>
  <c r="BX21" i="28" s="1"/>
  <c r="C33" i="25"/>
  <c r="A35" i="25"/>
  <c r="BY17" i="26"/>
  <c r="BX19" i="26"/>
  <c r="BX21" i="26" s="1"/>
  <c r="BZ17" i="24"/>
  <c r="BZ19" i="24" s="1"/>
  <c r="BZ21" i="24" s="1"/>
  <c r="BY19" i="24"/>
  <c r="BY21" i="24" s="1"/>
  <c r="BY17" i="27"/>
  <c r="BX19" i="27"/>
  <c r="BX21" i="27" s="1"/>
  <c r="BZ29" i="27"/>
  <c r="BZ31" i="27" s="1"/>
  <c r="BZ33" i="27" s="1"/>
  <c r="BY31" i="27"/>
  <c r="BY33" i="27" s="1"/>
  <c r="BY6" i="20"/>
  <c r="BA33" i="13"/>
  <c r="BA35" i="13" s="1"/>
  <c r="BB31" i="13"/>
  <c r="BS48" i="27"/>
  <c r="BR50" i="27"/>
  <c r="BR52" i="27" s="1"/>
  <c r="BA33" i="14"/>
  <c r="BA35" i="14" s="1"/>
  <c r="BB31" i="14"/>
  <c r="BA33" i="17"/>
  <c r="BA35" i="17" s="1"/>
  <c r="BB31" i="17"/>
  <c r="BT48" i="24"/>
  <c r="BS50" i="24"/>
  <c r="BS52" i="24" s="1"/>
  <c r="BS32" i="19"/>
  <c r="BS34" i="19" s="1"/>
  <c r="BT30" i="19"/>
  <c r="C52" i="28"/>
  <c r="C53" i="28" s="1"/>
  <c r="B62" i="28"/>
  <c r="BT48" i="25"/>
  <c r="BS50" i="25"/>
  <c r="BS33" i="21"/>
  <c r="BS35" i="21" s="1"/>
  <c r="BT31" i="21"/>
  <c r="BQ35" i="18"/>
  <c r="BO20" i="33"/>
  <c r="BS33" i="20"/>
  <c r="BS35" i="20" s="1"/>
  <c r="BT31" i="20"/>
  <c r="BP27" i="33"/>
  <c r="BR52" i="25"/>
  <c r="BS48" i="26"/>
  <c r="BR50" i="26"/>
  <c r="BR52" i="26" s="1"/>
  <c r="C43" i="18"/>
  <c r="BT31" i="23"/>
  <c r="BS33" i="23"/>
  <c r="BS35" i="23" s="1"/>
  <c r="BY58" i="27"/>
  <c r="BY60" i="27" s="1"/>
  <c r="BZ56" i="27"/>
  <c r="BZ58" i="27" s="1"/>
  <c r="BZ60" i="27" s="1"/>
  <c r="BB31" i="16"/>
  <c r="BA33" i="16"/>
  <c r="BA35" i="16" s="1"/>
  <c r="BS31" i="18"/>
  <c r="BR33" i="18"/>
  <c r="BB31" i="3"/>
  <c r="BA33" i="3"/>
  <c r="BA35" i="3" s="1"/>
  <c r="BC31" i="4"/>
  <c r="BB33" i="4"/>
  <c r="BB31" i="6"/>
  <c r="BA33" i="6"/>
  <c r="BA35" i="6" s="1"/>
  <c r="BA31" i="5"/>
  <c r="BA33" i="5" s="1"/>
  <c r="BB29" i="5"/>
  <c r="BB31" i="9"/>
  <c r="BA33" i="9"/>
  <c r="BA35" i="9" s="1"/>
  <c r="BY19" i="6"/>
  <c r="AZ34" i="11"/>
  <c r="AX13" i="33"/>
  <c r="BA35" i="4"/>
  <c r="AY6" i="33"/>
  <c r="BA33" i="10"/>
  <c r="BA35" i="10" s="1"/>
  <c r="BB31" i="10"/>
  <c r="BA50" i="2"/>
  <c r="BA52" i="2" s="1"/>
  <c r="BB48" i="2"/>
  <c r="BB30" i="7"/>
  <c r="BA32" i="7"/>
  <c r="BA34" i="7" s="1"/>
  <c r="BB30" i="11"/>
  <c r="BA32" i="11"/>
  <c r="BZ17" i="2"/>
  <c r="BZ19" i="2" s="1"/>
  <c r="BZ21" i="2" s="1"/>
  <c r="BY19" i="2"/>
  <c r="BY21" i="2" s="1"/>
  <c r="BN28" i="33"/>
  <c r="AW19" i="33"/>
  <c r="AX31" i="33"/>
  <c r="AX33" i="33"/>
  <c r="AW29" i="33"/>
  <c r="AX32" i="33"/>
  <c r="AW30" i="33"/>
  <c r="AX15" i="33"/>
  <c r="AY14" i="36"/>
  <c r="AX9" i="36"/>
  <c r="AX10" i="36"/>
  <c r="AX7" i="36"/>
  <c r="AX4" i="36"/>
  <c r="AX11" i="33"/>
  <c r="AX12" i="36"/>
  <c r="AW5" i="33"/>
  <c r="AX10" i="33"/>
  <c r="BN11" i="36"/>
  <c r="BO28" i="36"/>
  <c r="BO30" i="36"/>
  <c r="BO31" i="36"/>
  <c r="BO32" i="36"/>
  <c r="AX8" i="33"/>
  <c r="AX8" i="36"/>
  <c r="AW12" i="33"/>
  <c r="AW7" i="33"/>
  <c r="AX5" i="36"/>
  <c r="AW4" i="33"/>
  <c r="BO28" i="33"/>
  <c r="BO33" i="36"/>
  <c r="BO29" i="36"/>
  <c r="AW14" i="33"/>
  <c r="AW26" i="33"/>
  <c r="AX26" i="36"/>
  <c r="AW25" i="33"/>
  <c r="AX25" i="36"/>
  <c r="AX24" i="36"/>
  <c r="AW24" i="33"/>
  <c r="AX23" i="36"/>
  <c r="AW22" i="33"/>
  <c r="AX22" i="36"/>
  <c r="AX21" i="36"/>
  <c r="AW21" i="33"/>
  <c r="AY19" i="36"/>
  <c r="AY18" i="36"/>
  <c r="AY16" i="36"/>
  <c r="AW16" i="33"/>
  <c r="AY17" i="36"/>
  <c r="AZ15" i="36"/>
  <c r="AX23" i="33"/>
  <c r="BY52" i="32" l="1"/>
  <c r="BW34" i="33"/>
  <c r="BZ52" i="32"/>
  <c r="BX34" i="33"/>
  <c r="BZ17" i="31"/>
  <c r="BZ19" i="31" s="1"/>
  <c r="BZ21" i="31" s="1"/>
  <c r="BY19" i="31"/>
  <c r="BY21" i="31" s="1"/>
  <c r="BZ17" i="30"/>
  <c r="BZ19" i="30" s="1"/>
  <c r="BZ21" i="30" s="1"/>
  <c r="BY19" i="30"/>
  <c r="BY21" i="30" s="1"/>
  <c r="BT48" i="30"/>
  <c r="BS50" i="30"/>
  <c r="BS52" i="30" s="1"/>
  <c r="BS50" i="31"/>
  <c r="BS52" i="31" s="1"/>
  <c r="BT48" i="31"/>
  <c r="C21" i="25"/>
  <c r="C22" i="25" s="1"/>
  <c r="BZ6" i="20"/>
  <c r="C33" i="27"/>
  <c r="C34" i="27" s="1"/>
  <c r="C21" i="24"/>
  <c r="C22" i="24" s="1"/>
  <c r="B23" i="24"/>
  <c r="C34" i="25"/>
  <c r="BY27" i="36"/>
  <c r="B6" i="23"/>
  <c r="B6" i="18"/>
  <c r="BZ17" i="27"/>
  <c r="BZ19" i="27" s="1"/>
  <c r="BZ21" i="27" s="1"/>
  <c r="BY19" i="27"/>
  <c r="BY21" i="27" s="1"/>
  <c r="BZ17" i="26"/>
  <c r="BZ19" i="26" s="1"/>
  <c r="BZ21" i="26" s="1"/>
  <c r="BY19" i="26"/>
  <c r="BY21" i="26" s="1"/>
  <c r="BZ17" i="28"/>
  <c r="BZ19" i="28" s="1"/>
  <c r="BZ21" i="28" s="1"/>
  <c r="BY19" i="28"/>
  <c r="BY21" i="28" s="1"/>
  <c r="C33" i="28"/>
  <c r="C34" i="28" s="1"/>
  <c r="B23" i="28"/>
  <c r="C33" i="26"/>
  <c r="C34" i="26" s="1"/>
  <c r="A23" i="26"/>
  <c r="BB33" i="16"/>
  <c r="BB35" i="16" s="1"/>
  <c r="BC31" i="16"/>
  <c r="BT33" i="23"/>
  <c r="BT35" i="23" s="1"/>
  <c r="BU31" i="23"/>
  <c r="BQ27" i="33"/>
  <c r="BS52" i="25"/>
  <c r="BT32" i="19"/>
  <c r="BT34" i="19" s="1"/>
  <c r="BU30" i="19"/>
  <c r="BB33" i="17"/>
  <c r="BB35" i="17" s="1"/>
  <c r="BC31" i="17"/>
  <c r="BR35" i="18"/>
  <c r="BP20" i="33"/>
  <c r="C60" i="27"/>
  <c r="C61" i="27" s="1"/>
  <c r="C44" i="18"/>
  <c r="BY20" i="36"/>
  <c r="BT50" i="25"/>
  <c r="BU48" i="25"/>
  <c r="BT48" i="27"/>
  <c r="BS50" i="27"/>
  <c r="BS52" i="27" s="1"/>
  <c r="BB33" i="14"/>
  <c r="BB35" i="14" s="1"/>
  <c r="BC31" i="14"/>
  <c r="BC31" i="13"/>
  <c r="BB33" i="13"/>
  <c r="BB35" i="13" s="1"/>
  <c r="BT31" i="18"/>
  <c r="BS33" i="18"/>
  <c r="BU31" i="20"/>
  <c r="BT33" i="20"/>
  <c r="BT35" i="20" s="1"/>
  <c r="BU31" i="21"/>
  <c r="BT33" i="21"/>
  <c r="BT35" i="21" s="1"/>
  <c r="BT48" i="26"/>
  <c r="BS50" i="26"/>
  <c r="BS52" i="26" s="1"/>
  <c r="BU48" i="24"/>
  <c r="BT50" i="24"/>
  <c r="BT52" i="24" s="1"/>
  <c r="AY9" i="33"/>
  <c r="BA34" i="11"/>
  <c r="AY13" i="33"/>
  <c r="B6" i="10"/>
  <c r="BB35" i="4"/>
  <c r="AZ6" i="33"/>
  <c r="BD31" i="4"/>
  <c r="BC33" i="4"/>
  <c r="C21" i="2"/>
  <c r="BC30" i="11"/>
  <c r="BB32" i="11"/>
  <c r="BC30" i="7"/>
  <c r="BB32" i="7"/>
  <c r="BB34" i="7" s="1"/>
  <c r="BZ19" i="6"/>
  <c r="BC31" i="9"/>
  <c r="BB33" i="9"/>
  <c r="BB35" i="9" s="1"/>
  <c r="BC31" i="6"/>
  <c r="BB33" i="6"/>
  <c r="BB35" i="6" s="1"/>
  <c r="BB50" i="2"/>
  <c r="BB52" i="2" s="1"/>
  <c r="BC48" i="2"/>
  <c r="BC31" i="10"/>
  <c r="BB33" i="10"/>
  <c r="BB35" i="10" s="1"/>
  <c r="BC29" i="5"/>
  <c r="BB31" i="5"/>
  <c r="BB33" i="5" s="1"/>
  <c r="BY14" i="33"/>
  <c r="B6" i="9"/>
  <c r="BB33" i="3"/>
  <c r="BB35" i="3" s="1"/>
  <c r="BC31" i="3"/>
  <c r="AY15" i="33"/>
  <c r="AX17" i="33"/>
  <c r="AX29" i="33"/>
  <c r="AY33" i="33"/>
  <c r="AY32" i="33"/>
  <c r="AY31" i="33"/>
  <c r="AX30" i="33"/>
  <c r="AX18" i="33"/>
  <c r="AX19" i="33"/>
  <c r="AZ14" i="36"/>
  <c r="AX4" i="33"/>
  <c r="AY8" i="36"/>
  <c r="AY5" i="36"/>
  <c r="AY10" i="33"/>
  <c r="AY7" i="36"/>
  <c r="AY10" i="36"/>
  <c r="AY9" i="36"/>
  <c r="BP29" i="36"/>
  <c r="BP31" i="36"/>
  <c r="BP30" i="36"/>
  <c r="BP28" i="36"/>
  <c r="BO11" i="36"/>
  <c r="AX12" i="33"/>
  <c r="AY4" i="36"/>
  <c r="AY12" i="36"/>
  <c r="AX5" i="33"/>
  <c r="AY8" i="33"/>
  <c r="AX7" i="33"/>
  <c r="AY11" i="33"/>
  <c r="BP33" i="36"/>
  <c r="BP32" i="36"/>
  <c r="AX14" i="33"/>
  <c r="AY26" i="36"/>
  <c r="AX26" i="33"/>
  <c r="AX25" i="33"/>
  <c r="AY25" i="36"/>
  <c r="AX24" i="33"/>
  <c r="AY24" i="36"/>
  <c r="AY23" i="36"/>
  <c r="AY22" i="36"/>
  <c r="AX22" i="33"/>
  <c r="AX21" i="33"/>
  <c r="AY21" i="36"/>
  <c r="AZ19" i="36"/>
  <c r="AZ18" i="36"/>
  <c r="AZ16" i="36"/>
  <c r="AX16" i="33"/>
  <c r="AZ17" i="36"/>
  <c r="BA15" i="36"/>
  <c r="AY23" i="33"/>
  <c r="C52" i="32" l="1"/>
  <c r="B62" i="32"/>
  <c r="BU48" i="31"/>
  <c r="BT50" i="31"/>
  <c r="BT52" i="31" s="1"/>
  <c r="C21" i="30"/>
  <c r="C22" i="30" s="1"/>
  <c r="BU48" i="30"/>
  <c r="BT50" i="30"/>
  <c r="BT52" i="30" s="1"/>
  <c r="C21" i="31"/>
  <c r="C22" i="31" s="1"/>
  <c r="C21" i="28"/>
  <c r="C22" i="28" s="1"/>
  <c r="C21" i="26"/>
  <c r="C22" i="26" s="1"/>
  <c r="C21" i="27"/>
  <c r="C22" i="27" s="1"/>
  <c r="BV48" i="24"/>
  <c r="BU50" i="24"/>
  <c r="BU52" i="24" s="1"/>
  <c r="BV31" i="21"/>
  <c r="BU33" i="21"/>
  <c r="BU35" i="21" s="1"/>
  <c r="BU31" i="18"/>
  <c r="BT33" i="18"/>
  <c r="BR27" i="33"/>
  <c r="BT52" i="25"/>
  <c r="BV30" i="19"/>
  <c r="BU32" i="19"/>
  <c r="BU34" i="19" s="1"/>
  <c r="BU33" i="23"/>
  <c r="BU35" i="23" s="1"/>
  <c r="BV31" i="23"/>
  <c r="BT50" i="26"/>
  <c r="BT52" i="26" s="1"/>
  <c r="BU48" i="26"/>
  <c r="BU33" i="20"/>
  <c r="BU35" i="20" s="1"/>
  <c r="BV31" i="20"/>
  <c r="BD31" i="13"/>
  <c r="BC33" i="13"/>
  <c r="BC35" i="13" s="1"/>
  <c r="BU48" i="27"/>
  <c r="BT50" i="27"/>
  <c r="BT52" i="27" s="1"/>
  <c r="BD31" i="17"/>
  <c r="BC33" i="17"/>
  <c r="BC35" i="17" s="1"/>
  <c r="BD31" i="16"/>
  <c r="BC33" i="16"/>
  <c r="BC35" i="16" s="1"/>
  <c r="BS35" i="18"/>
  <c r="BQ20" i="33"/>
  <c r="BD31" i="14"/>
  <c r="BC33" i="14"/>
  <c r="BC35" i="14" s="1"/>
  <c r="BV48" i="25"/>
  <c r="BU50" i="25"/>
  <c r="AZ9" i="33"/>
  <c r="BD31" i="6"/>
  <c r="BC33" i="6"/>
  <c r="BC35" i="6" s="1"/>
  <c r="BC35" i="4"/>
  <c r="BA6" i="33"/>
  <c r="BD29" i="5"/>
  <c r="BC31" i="5"/>
  <c r="BC33" i="5" s="1"/>
  <c r="BC33" i="10"/>
  <c r="BC35" i="10" s="1"/>
  <c r="BD31" i="10"/>
  <c r="BC33" i="9"/>
  <c r="BC35" i="9" s="1"/>
  <c r="BD31" i="9"/>
  <c r="C22" i="2"/>
  <c r="BB34" i="11"/>
  <c r="AZ13" i="33"/>
  <c r="BD31" i="3"/>
  <c r="BC33" i="3"/>
  <c r="BC35" i="3" s="1"/>
  <c r="BD48" i="2"/>
  <c r="BC50" i="2"/>
  <c r="BC52" i="2" s="1"/>
  <c r="B6" i="4"/>
  <c r="BC32" i="7"/>
  <c r="BC34" i="7" s="1"/>
  <c r="BD30" i="7"/>
  <c r="BD30" i="11"/>
  <c r="BC32" i="11"/>
  <c r="BE31" i="4"/>
  <c r="BD33" i="4"/>
  <c r="BY31" i="36"/>
  <c r="BP28" i="33"/>
  <c r="BY28" i="36"/>
  <c r="BY29" i="36"/>
  <c r="AY17" i="33"/>
  <c r="AZ31" i="33"/>
  <c r="AZ33" i="33"/>
  <c r="AY29" i="33"/>
  <c r="AZ32" i="33"/>
  <c r="AY30" i="33"/>
  <c r="AY18" i="33"/>
  <c r="AZ15" i="33"/>
  <c r="AY19" i="33"/>
  <c r="BA14" i="36"/>
  <c r="AZ9" i="36"/>
  <c r="BP11" i="36"/>
  <c r="BQ30" i="36"/>
  <c r="BQ29" i="36"/>
  <c r="AZ10" i="36"/>
  <c r="AY5" i="33"/>
  <c r="AZ12" i="36"/>
  <c r="AZ5" i="36"/>
  <c r="AY7" i="33"/>
  <c r="AY4" i="33"/>
  <c r="AY12" i="33"/>
  <c r="AZ10" i="33"/>
  <c r="AZ7" i="36"/>
  <c r="AZ8" i="36"/>
  <c r="AZ8" i="33"/>
  <c r="AZ4" i="36"/>
  <c r="AZ11" i="33"/>
  <c r="BQ32" i="36"/>
  <c r="BQ33" i="36"/>
  <c r="BQ28" i="36"/>
  <c r="BQ31" i="36"/>
  <c r="BQ28" i="33"/>
  <c r="AY14" i="33"/>
  <c r="AY26" i="33"/>
  <c r="AZ26" i="36"/>
  <c r="AZ25" i="36"/>
  <c r="AY25" i="33"/>
  <c r="AY24" i="33"/>
  <c r="AZ24" i="36"/>
  <c r="AZ23" i="36"/>
  <c r="AY22" i="33"/>
  <c r="AZ22" i="36"/>
  <c r="AY21" i="33"/>
  <c r="AZ21" i="36"/>
  <c r="BA19" i="36"/>
  <c r="BA18" i="36"/>
  <c r="AY16" i="33"/>
  <c r="BA16" i="36"/>
  <c r="BA17" i="36"/>
  <c r="BB15" i="36"/>
  <c r="AZ23" i="33"/>
  <c r="P22" i="28" l="1"/>
  <c r="M22" i="28"/>
  <c r="N22" i="28"/>
  <c r="C53" i="32"/>
  <c r="BY34" i="33"/>
  <c r="BV48" i="30"/>
  <c r="BU50" i="30"/>
  <c r="BU52" i="30" s="1"/>
  <c r="BV48" i="31"/>
  <c r="BU50" i="31"/>
  <c r="BU52" i="31" s="1"/>
  <c r="BV33" i="20"/>
  <c r="BV35" i="20" s="1"/>
  <c r="BW31" i="20"/>
  <c r="BW31" i="23"/>
  <c r="BV33" i="23"/>
  <c r="BV35" i="23" s="1"/>
  <c r="BE31" i="14"/>
  <c r="BD33" i="14"/>
  <c r="BD35" i="14" s="1"/>
  <c r="BE31" i="16"/>
  <c r="BD33" i="16"/>
  <c r="BD35" i="16" s="1"/>
  <c r="BV48" i="27"/>
  <c r="BU50" i="27"/>
  <c r="BU52" i="27" s="1"/>
  <c r="BW31" i="21"/>
  <c r="BV33" i="21"/>
  <c r="BV35" i="21" s="1"/>
  <c r="BS27" i="33"/>
  <c r="BU52" i="25"/>
  <c r="BU50" i="26"/>
  <c r="BU52" i="26" s="1"/>
  <c r="BV48" i="26"/>
  <c r="BT35" i="18"/>
  <c r="BR20" i="33"/>
  <c r="BW48" i="25"/>
  <c r="BV50" i="25"/>
  <c r="BE31" i="17"/>
  <c r="BD33" i="17"/>
  <c r="BD35" i="17" s="1"/>
  <c r="BD33" i="13"/>
  <c r="BD35" i="13" s="1"/>
  <c r="BE31" i="13"/>
  <c r="BW30" i="19"/>
  <c r="BV32" i="19"/>
  <c r="BV34" i="19" s="1"/>
  <c r="BU33" i="18"/>
  <c r="BV31" i="18"/>
  <c r="BW48" i="24"/>
  <c r="BV50" i="24"/>
  <c r="BV52" i="24" s="1"/>
  <c r="BF31" i="4"/>
  <c r="BE33" i="4"/>
  <c r="BA9" i="33"/>
  <c r="BE30" i="11"/>
  <c r="BD32" i="11"/>
  <c r="BD33" i="9"/>
  <c r="BD35" i="9" s="1"/>
  <c r="BE31" i="9"/>
  <c r="BD35" i="4"/>
  <c r="BB6" i="33"/>
  <c r="BE30" i="7"/>
  <c r="BD32" i="7"/>
  <c r="BD34" i="7" s="1"/>
  <c r="BE31" i="3"/>
  <c r="BD33" i="3"/>
  <c r="BD35" i="3" s="1"/>
  <c r="BD31" i="5"/>
  <c r="BD33" i="5" s="1"/>
  <c r="BE29" i="5"/>
  <c r="BE48" i="2"/>
  <c r="BD50" i="2"/>
  <c r="BD52" i="2" s="1"/>
  <c r="BE31" i="10"/>
  <c r="BD33" i="10"/>
  <c r="BD35" i="10" s="1"/>
  <c r="BC34" i="11"/>
  <c r="BA13" i="33"/>
  <c r="BE31" i="6"/>
  <c r="BD33" i="6"/>
  <c r="BD35" i="6" s="1"/>
  <c r="BY30" i="36"/>
  <c r="AZ30" i="33"/>
  <c r="AZ29" i="33"/>
  <c r="BA31" i="33"/>
  <c r="BA32" i="33"/>
  <c r="BA33" i="33"/>
  <c r="BA15" i="33"/>
  <c r="AZ18" i="33"/>
  <c r="AZ17" i="33"/>
  <c r="AZ19" i="33"/>
  <c r="BB14" i="36"/>
  <c r="BA8" i="33"/>
  <c r="BA8" i="36"/>
  <c r="BA12" i="36"/>
  <c r="BA4" i="36"/>
  <c r="BA10" i="33"/>
  <c r="BA7" i="36"/>
  <c r="BA11" i="33"/>
  <c r="AZ7" i="33"/>
  <c r="AZ4" i="33"/>
  <c r="BR31" i="36"/>
  <c r="BR33" i="36"/>
  <c r="BA9" i="36"/>
  <c r="BA10" i="36"/>
  <c r="AZ5" i="33"/>
  <c r="BA5" i="36"/>
  <c r="AZ12" i="33"/>
  <c r="BQ11" i="36"/>
  <c r="BR28" i="36"/>
  <c r="BR32" i="36"/>
  <c r="BR29" i="36"/>
  <c r="BR30" i="36"/>
  <c r="AZ14" i="33"/>
  <c r="BA26" i="36"/>
  <c r="AZ26" i="33"/>
  <c r="BA25" i="36"/>
  <c r="AZ25" i="33"/>
  <c r="AZ24" i="33"/>
  <c r="BA24" i="36"/>
  <c r="BA23" i="36"/>
  <c r="BA22" i="36"/>
  <c r="AZ22" i="33"/>
  <c r="BA21" i="36"/>
  <c r="AZ21" i="33"/>
  <c r="BB19" i="36"/>
  <c r="BB18" i="36"/>
  <c r="AZ16" i="33"/>
  <c r="BB16" i="36"/>
  <c r="BB17" i="36"/>
  <c r="BC15" i="36"/>
  <c r="BA23" i="33"/>
  <c r="BW48" i="31" l="1"/>
  <c r="BV50" i="31"/>
  <c r="BV52" i="31" s="1"/>
  <c r="BW48" i="30"/>
  <c r="BV50" i="30"/>
  <c r="BV52" i="30" s="1"/>
  <c r="BB9" i="33"/>
  <c r="BW31" i="18"/>
  <c r="BV33" i="18"/>
  <c r="BE33" i="13"/>
  <c r="BE35" i="13" s="1"/>
  <c r="BF31" i="13"/>
  <c r="BT27" i="33"/>
  <c r="BV52" i="25"/>
  <c r="BV50" i="26"/>
  <c r="BV52" i="26" s="1"/>
  <c r="BW48" i="26"/>
  <c r="BU35" i="18"/>
  <c r="BS20" i="33"/>
  <c r="BW50" i="25"/>
  <c r="BX48" i="25"/>
  <c r="BW33" i="21"/>
  <c r="BW35" i="21" s="1"/>
  <c r="BX31" i="21"/>
  <c r="BF31" i="16"/>
  <c r="BE33" i="16"/>
  <c r="BE35" i="16" s="1"/>
  <c r="BW33" i="23"/>
  <c r="BW35" i="23" s="1"/>
  <c r="L46" i="23" s="1"/>
  <c r="BX31" i="23"/>
  <c r="BX33" i="23" s="1"/>
  <c r="BX35" i="23" s="1"/>
  <c r="BX31" i="20"/>
  <c r="BX33" i="20" s="1"/>
  <c r="BX35" i="20" s="1"/>
  <c r="BW33" i="20"/>
  <c r="BW35" i="20" s="1"/>
  <c r="BW50" i="24"/>
  <c r="BW52" i="24" s="1"/>
  <c r="BX48" i="24"/>
  <c r="BX50" i="24" s="1"/>
  <c r="BX52" i="24" s="1"/>
  <c r="BW32" i="19"/>
  <c r="BW34" i="19" s="1"/>
  <c r="BX30" i="19"/>
  <c r="BE33" i="17"/>
  <c r="BE35" i="17" s="1"/>
  <c r="BF31" i="17"/>
  <c r="BW48" i="27"/>
  <c r="BV50" i="27"/>
  <c r="BV52" i="27" s="1"/>
  <c r="BE33" i="14"/>
  <c r="BE35" i="14" s="1"/>
  <c r="BF31" i="14"/>
  <c r="BF31" i="10"/>
  <c r="BE33" i="10"/>
  <c r="BE35" i="10" s="1"/>
  <c r="BF30" i="11"/>
  <c r="BE32" i="11"/>
  <c r="BF31" i="9"/>
  <c r="BE33" i="9"/>
  <c r="BE35" i="9" s="1"/>
  <c r="BF31" i="6"/>
  <c r="BE33" i="6"/>
  <c r="BE35" i="6" s="1"/>
  <c r="BE50" i="2"/>
  <c r="BE52" i="2" s="1"/>
  <c r="BF48" i="2"/>
  <c r="BF31" i="3"/>
  <c r="BE33" i="3"/>
  <c r="BE35" i="3" s="1"/>
  <c r="BF30" i="7"/>
  <c r="BE32" i="7"/>
  <c r="BE34" i="7" s="1"/>
  <c r="BE35" i="4"/>
  <c r="BC6" i="33"/>
  <c r="BF29" i="5"/>
  <c r="BE31" i="5"/>
  <c r="BE33" i="5" s="1"/>
  <c r="BD34" i="11"/>
  <c r="BB13" i="33"/>
  <c r="BG31" i="4"/>
  <c r="BF33" i="4"/>
  <c r="BR28" i="33"/>
  <c r="BA18" i="33"/>
  <c r="BA29" i="33"/>
  <c r="BB33" i="33"/>
  <c r="BA30" i="33"/>
  <c r="BB32" i="33"/>
  <c r="BB31" i="33"/>
  <c r="BB15" i="33"/>
  <c r="BA17" i="33"/>
  <c r="BA19" i="33"/>
  <c r="BC14" i="36"/>
  <c r="BB10" i="36"/>
  <c r="BA12" i="33"/>
  <c r="BB5" i="36"/>
  <c r="BB11" i="33"/>
  <c r="BS30" i="36"/>
  <c r="BB10" i="33"/>
  <c r="BR11" i="36"/>
  <c r="BS29" i="36"/>
  <c r="BS28" i="36"/>
  <c r="BB8" i="36"/>
  <c r="BB4" i="36"/>
  <c r="BA4" i="33"/>
  <c r="BS31" i="36"/>
  <c r="BB9" i="36"/>
  <c r="BA5" i="33"/>
  <c r="BB8" i="33"/>
  <c r="BA7" i="33"/>
  <c r="BB7" i="36"/>
  <c r="BB12" i="36"/>
  <c r="BS32" i="36"/>
  <c r="BS33" i="36"/>
  <c r="BS28" i="33"/>
  <c r="BA14" i="33"/>
  <c r="BB26" i="36"/>
  <c r="BA26" i="33"/>
  <c r="BA25" i="33"/>
  <c r="BB25" i="36"/>
  <c r="BA24" i="33"/>
  <c r="BB24" i="36"/>
  <c r="BB23" i="36"/>
  <c r="BA22" i="33"/>
  <c r="BB22" i="36"/>
  <c r="BB21" i="36"/>
  <c r="BA21" i="33"/>
  <c r="BC19" i="36"/>
  <c r="BC18" i="36"/>
  <c r="BC16" i="36"/>
  <c r="BA16" i="33"/>
  <c r="BC17" i="36"/>
  <c r="BD15" i="36"/>
  <c r="BC9" i="33"/>
  <c r="BB23" i="33"/>
  <c r="BX48" i="30" l="1"/>
  <c r="BW50" i="30"/>
  <c r="BW52" i="30" s="1"/>
  <c r="BX48" i="31"/>
  <c r="BW50" i="31"/>
  <c r="BW52" i="31" s="1"/>
  <c r="C35" i="23"/>
  <c r="C36" i="23" s="1"/>
  <c r="C35" i="20"/>
  <c r="C36" i="20" s="1"/>
  <c r="BY30" i="19"/>
  <c r="BX32" i="19"/>
  <c r="BX34" i="19" s="1"/>
  <c r="BY48" i="25"/>
  <c r="BX50" i="25"/>
  <c r="BX48" i="26"/>
  <c r="BW50" i="26"/>
  <c r="BW52" i="26" s="1"/>
  <c r="BG31" i="13"/>
  <c r="BF33" i="13"/>
  <c r="BF35" i="13" s="1"/>
  <c r="BW50" i="27"/>
  <c r="BW52" i="27" s="1"/>
  <c r="BX48" i="27"/>
  <c r="BF33" i="16"/>
  <c r="BF35" i="16" s="1"/>
  <c r="BG31" i="16"/>
  <c r="BW52" i="25"/>
  <c r="BU27" i="33"/>
  <c r="BF33" i="14"/>
  <c r="BF35" i="14" s="1"/>
  <c r="BG31" i="14"/>
  <c r="BG31" i="17"/>
  <c r="BF33" i="17"/>
  <c r="BF35" i="17" s="1"/>
  <c r="C52" i="24"/>
  <c r="C53" i="24" s="1"/>
  <c r="B62" i="24"/>
  <c r="BX33" i="21"/>
  <c r="BX35" i="21" s="1"/>
  <c r="BY31" i="21"/>
  <c r="BV35" i="18"/>
  <c r="BT20" i="33"/>
  <c r="BX31" i="18"/>
  <c r="BW33" i="18"/>
  <c r="BE34" i="11"/>
  <c r="BC13" i="33"/>
  <c r="BF33" i="3"/>
  <c r="BF35" i="3" s="1"/>
  <c r="BG31" i="3"/>
  <c r="BF33" i="6"/>
  <c r="BF35" i="6" s="1"/>
  <c r="BG31" i="6"/>
  <c r="BG30" i="11"/>
  <c r="BF32" i="11"/>
  <c r="BF35" i="4"/>
  <c r="BD6" i="33"/>
  <c r="BG48" i="2"/>
  <c r="BF50" i="2"/>
  <c r="BF52" i="2" s="1"/>
  <c r="BH31" i="4"/>
  <c r="BG33" i="4"/>
  <c r="BG29" i="5"/>
  <c r="BF31" i="5"/>
  <c r="BF33" i="5" s="1"/>
  <c r="BF32" i="7"/>
  <c r="BF34" i="7" s="1"/>
  <c r="BG30" i="7"/>
  <c r="BF33" i="9"/>
  <c r="BF35" i="9" s="1"/>
  <c r="BG31" i="9"/>
  <c r="BG31" i="10"/>
  <c r="BF33" i="10"/>
  <c r="BF35" i="10" s="1"/>
  <c r="BB19" i="33"/>
  <c r="BB30" i="33"/>
  <c r="BC32" i="33"/>
  <c r="BB29" i="33"/>
  <c r="BC33" i="33"/>
  <c r="BC31" i="33"/>
  <c r="BB18" i="33"/>
  <c r="BC15" i="33"/>
  <c r="BB17" i="33"/>
  <c r="BD14" i="36"/>
  <c r="BC10" i="36"/>
  <c r="BC7" i="36"/>
  <c r="BB7" i="33"/>
  <c r="BC9" i="36"/>
  <c r="BB12" i="33"/>
  <c r="BC8" i="33"/>
  <c r="BC5" i="36"/>
  <c r="BT30" i="36"/>
  <c r="BT31" i="36"/>
  <c r="BT28" i="33"/>
  <c r="BT29" i="36"/>
  <c r="BB4" i="33"/>
  <c r="BS11" i="36"/>
  <c r="BC12" i="36"/>
  <c r="BC8" i="36"/>
  <c r="BC4" i="36"/>
  <c r="BB5" i="33"/>
  <c r="BC10" i="33"/>
  <c r="BC11" i="33"/>
  <c r="BT28" i="36"/>
  <c r="BT33" i="36"/>
  <c r="BT32" i="36"/>
  <c r="BB14" i="33"/>
  <c r="BC26" i="36"/>
  <c r="BB26" i="33"/>
  <c r="BB25" i="33"/>
  <c r="BC25" i="36"/>
  <c r="BB24" i="33"/>
  <c r="BC24" i="36"/>
  <c r="BC23" i="36"/>
  <c r="BC22" i="36"/>
  <c r="BB22" i="33"/>
  <c r="BC21" i="36"/>
  <c r="BB21" i="33"/>
  <c r="BD19" i="36"/>
  <c r="BD18" i="36"/>
  <c r="BD16" i="36"/>
  <c r="BB16" i="33"/>
  <c r="BD17" i="36"/>
  <c r="BE15" i="36"/>
  <c r="BD9" i="33"/>
  <c r="BC23" i="33"/>
  <c r="BY48" i="31" l="1"/>
  <c r="BX50" i="31"/>
  <c r="BX52" i="31" s="1"/>
  <c r="BY48" i="30"/>
  <c r="BX50" i="30"/>
  <c r="BX52" i="30" s="1"/>
  <c r="BG33" i="14"/>
  <c r="BG35" i="14" s="1"/>
  <c r="BH31" i="14"/>
  <c r="BG33" i="16"/>
  <c r="BG35" i="16" s="1"/>
  <c r="BH31" i="16"/>
  <c r="BX52" i="25"/>
  <c r="BV27" i="33"/>
  <c r="BH31" i="13"/>
  <c r="BG33" i="13"/>
  <c r="BG35" i="13" s="1"/>
  <c r="BY50" i="25"/>
  <c r="BZ48" i="25"/>
  <c r="BZ50" i="25" s="1"/>
  <c r="BW35" i="18"/>
  <c r="BU20" i="33"/>
  <c r="BZ31" i="21"/>
  <c r="BZ33" i="21" s="1"/>
  <c r="BZ35" i="21" s="1"/>
  <c r="BY33" i="21"/>
  <c r="BY35" i="21" s="1"/>
  <c r="BY48" i="27"/>
  <c r="BX50" i="27"/>
  <c r="BX52" i="27" s="1"/>
  <c r="BY31" i="18"/>
  <c r="BX33" i="18"/>
  <c r="BH31" i="17"/>
  <c r="BG33" i="17"/>
  <c r="BG35" i="17" s="1"/>
  <c r="BY48" i="26"/>
  <c r="BY50" i="26" s="1"/>
  <c r="BY52" i="26" s="1"/>
  <c r="BX50" i="26"/>
  <c r="BX52" i="26" s="1"/>
  <c r="BZ30" i="19"/>
  <c r="BZ32" i="19" s="1"/>
  <c r="BZ34" i="19" s="1"/>
  <c r="BY32" i="19"/>
  <c r="BY34" i="19" s="1"/>
  <c r="BH31" i="9"/>
  <c r="BG33" i="9"/>
  <c r="BG35" i="9" s="1"/>
  <c r="BF34" i="11"/>
  <c r="BD13" i="33"/>
  <c r="BH31" i="3"/>
  <c r="BG33" i="3"/>
  <c r="BG35" i="3" s="1"/>
  <c r="BG31" i="5"/>
  <c r="BG33" i="5" s="1"/>
  <c r="BH29" i="5"/>
  <c r="BG50" i="2"/>
  <c r="BG52" i="2" s="1"/>
  <c r="BH48" i="2"/>
  <c r="BH30" i="11"/>
  <c r="BG32" i="11"/>
  <c r="BH30" i="7"/>
  <c r="BG32" i="7"/>
  <c r="BG34" i="7" s="1"/>
  <c r="BG35" i="4"/>
  <c r="BE6" i="33"/>
  <c r="BH31" i="6"/>
  <c r="BG33" i="6"/>
  <c r="BG35" i="6" s="1"/>
  <c r="BH31" i="10"/>
  <c r="BG33" i="10"/>
  <c r="BG35" i="10" s="1"/>
  <c r="BI31" i="4"/>
  <c r="BH33" i="4"/>
  <c r="BC17" i="33"/>
  <c r="BD32" i="33"/>
  <c r="BC30" i="33"/>
  <c r="BC29" i="33"/>
  <c r="BD33" i="33"/>
  <c r="BD31" i="33"/>
  <c r="BD15" i="33"/>
  <c r="BC19" i="33"/>
  <c r="BC18" i="33"/>
  <c r="BE14" i="36"/>
  <c r="BD7" i="36"/>
  <c r="BD8" i="36"/>
  <c r="BD9" i="36"/>
  <c r="BD10" i="33"/>
  <c r="BC4" i="33"/>
  <c r="BD11" i="33"/>
  <c r="BU31" i="36"/>
  <c r="BC7" i="33"/>
  <c r="BU28" i="33"/>
  <c r="BC12" i="33"/>
  <c r="BD5" i="36"/>
  <c r="BU29" i="36"/>
  <c r="BD10" i="36"/>
  <c r="BT11" i="36"/>
  <c r="BU32" i="36"/>
  <c r="BD4" i="36"/>
  <c r="BD8" i="33"/>
  <c r="BD12" i="36"/>
  <c r="BC5" i="33"/>
  <c r="BU33" i="36"/>
  <c r="BU28" i="36"/>
  <c r="BU30" i="36"/>
  <c r="BC14" i="33"/>
  <c r="BC26" i="33"/>
  <c r="BD26" i="36"/>
  <c r="BC25" i="33"/>
  <c r="BD25" i="36"/>
  <c r="BD24" i="36"/>
  <c r="BC24" i="33"/>
  <c r="BD23" i="36"/>
  <c r="BD22" i="36"/>
  <c r="BC22" i="33"/>
  <c r="BD21" i="36"/>
  <c r="BC21" i="33"/>
  <c r="BE19" i="36"/>
  <c r="BE18" i="36"/>
  <c r="BE16" i="36"/>
  <c r="BC16" i="33"/>
  <c r="BE17" i="36"/>
  <c r="BE15" i="33"/>
  <c r="BF15" i="36"/>
  <c r="BE9" i="33"/>
  <c r="BD23" i="33"/>
  <c r="BZ48" i="30" l="1"/>
  <c r="BZ50" i="30" s="1"/>
  <c r="BZ52" i="30" s="1"/>
  <c r="BY50" i="30"/>
  <c r="BY52" i="30" s="1"/>
  <c r="BY36" i="30" s="1"/>
  <c r="BY55" i="30" s="1"/>
  <c r="BY58" i="30" s="1"/>
  <c r="BY60" i="30" s="1"/>
  <c r="BY50" i="31"/>
  <c r="BY52" i="31" s="1"/>
  <c r="BY36" i="31" s="1"/>
  <c r="BY55" i="31" s="1"/>
  <c r="BY58" i="31" s="1"/>
  <c r="BY60" i="31" s="1"/>
  <c r="BZ48" i="31"/>
  <c r="BZ50" i="31" s="1"/>
  <c r="BZ52" i="31" s="1"/>
  <c r="C34" i="19"/>
  <c r="C35" i="19" s="1"/>
  <c r="C35" i="21"/>
  <c r="C36" i="21" s="1"/>
  <c r="BI31" i="16"/>
  <c r="BH33" i="16"/>
  <c r="BH35" i="16" s="1"/>
  <c r="BH33" i="17"/>
  <c r="BH35" i="17" s="1"/>
  <c r="BI31" i="17"/>
  <c r="BZ48" i="27"/>
  <c r="BZ50" i="27" s="1"/>
  <c r="BZ52" i="27" s="1"/>
  <c r="BY50" i="27"/>
  <c r="BY52" i="27" s="1"/>
  <c r="BI31" i="13"/>
  <c r="BH33" i="13"/>
  <c r="BH35" i="13" s="1"/>
  <c r="BX35" i="18"/>
  <c r="BV20" i="33"/>
  <c r="BX27" i="33"/>
  <c r="BZ52" i="25"/>
  <c r="BI31" i="14"/>
  <c r="BH33" i="14"/>
  <c r="BH35" i="14" s="1"/>
  <c r="C52" i="26"/>
  <c r="C53" i="26" s="1"/>
  <c r="A62" i="26"/>
  <c r="BZ31" i="18"/>
  <c r="BZ33" i="18" s="1"/>
  <c r="BY33" i="18"/>
  <c r="BY52" i="25"/>
  <c r="BW27" i="33"/>
  <c r="BG34" i="11"/>
  <c r="BE13" i="33"/>
  <c r="BI29" i="5"/>
  <c r="BH31" i="5"/>
  <c r="BH33" i="5" s="1"/>
  <c r="BH33" i="10"/>
  <c r="BH35" i="10" s="1"/>
  <c r="BI31" i="10"/>
  <c r="BI30" i="11"/>
  <c r="BH32" i="11"/>
  <c r="BH35" i="4"/>
  <c r="BF6" i="33"/>
  <c r="BI48" i="2"/>
  <c r="BH50" i="2"/>
  <c r="BH52" i="2" s="1"/>
  <c r="BJ31" i="4"/>
  <c r="BI33" i="4"/>
  <c r="BI31" i="6"/>
  <c r="BH33" i="6"/>
  <c r="BH35" i="6" s="1"/>
  <c r="BH32" i="7"/>
  <c r="BH34" i="7" s="1"/>
  <c r="BI30" i="7"/>
  <c r="BI31" i="3"/>
  <c r="BH33" i="3"/>
  <c r="BH35" i="3" s="1"/>
  <c r="BI31" i="9"/>
  <c r="BH33" i="9"/>
  <c r="BH35" i="9" s="1"/>
  <c r="BE32" i="33"/>
  <c r="BE31" i="33"/>
  <c r="BD30" i="33"/>
  <c r="BD29" i="33"/>
  <c r="BE33" i="33"/>
  <c r="BD17" i="33"/>
  <c r="BD19" i="33"/>
  <c r="BD18" i="33"/>
  <c r="BF14" i="36"/>
  <c r="BE12" i="36"/>
  <c r="BD12" i="33"/>
  <c r="BE5" i="36"/>
  <c r="BE4" i="36"/>
  <c r="BE8" i="33"/>
  <c r="BE10" i="36"/>
  <c r="BE11" i="33"/>
  <c r="BE10" i="33"/>
  <c r="BV28" i="36"/>
  <c r="BV29" i="36"/>
  <c r="BE9" i="36"/>
  <c r="BD4" i="33"/>
  <c r="BU11" i="36"/>
  <c r="BV31" i="36"/>
  <c r="BD5" i="33"/>
  <c r="BD7" i="33"/>
  <c r="BE8" i="36"/>
  <c r="BE7" i="36"/>
  <c r="BV30" i="36"/>
  <c r="BV33" i="36"/>
  <c r="BV32" i="36"/>
  <c r="BD14" i="33"/>
  <c r="BE26" i="36"/>
  <c r="BD26" i="33"/>
  <c r="BE25" i="36"/>
  <c r="BD25" i="33"/>
  <c r="BD24" i="33"/>
  <c r="BE24" i="36"/>
  <c r="BE23" i="36"/>
  <c r="BD22" i="33"/>
  <c r="BE22" i="36"/>
  <c r="BE21" i="36"/>
  <c r="BD21" i="33"/>
  <c r="BF19" i="36"/>
  <c r="BF18" i="36"/>
  <c r="BD16" i="33"/>
  <c r="BF16" i="36"/>
  <c r="BF17" i="36"/>
  <c r="BG15" i="36"/>
  <c r="BE23" i="33"/>
  <c r="C52" i="31" l="1"/>
  <c r="C53" i="31" s="1"/>
  <c r="BZ36" i="31"/>
  <c r="BZ55" i="31" s="1"/>
  <c r="BZ58" i="31" s="1"/>
  <c r="BZ60" i="31" s="1"/>
  <c r="C60" i="31" s="1"/>
  <c r="C52" i="30"/>
  <c r="C53" i="30" s="1"/>
  <c r="BZ36" i="30"/>
  <c r="BZ55" i="30" s="1"/>
  <c r="BZ58" i="30" s="1"/>
  <c r="BZ60" i="30" s="1"/>
  <c r="C60" i="30" s="1"/>
  <c r="C52" i="27"/>
  <c r="C53" i="27" s="1"/>
  <c r="C52" i="25"/>
  <c r="A62" i="25"/>
  <c r="BI33" i="17"/>
  <c r="BI35" i="17" s="1"/>
  <c r="BJ31" i="17"/>
  <c r="BJ31" i="13"/>
  <c r="BI33" i="13"/>
  <c r="BI35" i="13" s="1"/>
  <c r="BY35" i="18"/>
  <c r="BW20" i="33"/>
  <c r="BZ35" i="18"/>
  <c r="BX20" i="33"/>
  <c r="BI33" i="14"/>
  <c r="BI35" i="14" s="1"/>
  <c r="BJ31" i="14"/>
  <c r="BJ31" i="16"/>
  <c r="BI33" i="16"/>
  <c r="BI35" i="16" s="1"/>
  <c r="BF9" i="33"/>
  <c r="BH34" i="11"/>
  <c r="BF13" i="33"/>
  <c r="BI33" i="3"/>
  <c r="BI35" i="3" s="1"/>
  <c r="BJ31" i="3"/>
  <c r="BJ31" i="6"/>
  <c r="BI33" i="6"/>
  <c r="BI35" i="6" s="1"/>
  <c r="BI50" i="2"/>
  <c r="BI52" i="2" s="1"/>
  <c r="BJ48" i="2"/>
  <c r="BJ30" i="11"/>
  <c r="BI32" i="11"/>
  <c r="BI31" i="5"/>
  <c r="BI33" i="5" s="1"/>
  <c r="BJ29" i="5"/>
  <c r="BI32" i="7"/>
  <c r="BI34" i="7" s="1"/>
  <c r="BJ30" i="7"/>
  <c r="BI35" i="4"/>
  <c r="BG6" i="33"/>
  <c r="BI33" i="10"/>
  <c r="BI35" i="10" s="1"/>
  <c r="BJ31" i="10"/>
  <c r="BJ31" i="9"/>
  <c r="BI33" i="9"/>
  <c r="BI35" i="9" s="1"/>
  <c r="BK31" i="4"/>
  <c r="BJ33" i="4"/>
  <c r="BV28" i="33"/>
  <c r="BF15" i="33"/>
  <c r="BE29" i="33"/>
  <c r="BF31" i="33"/>
  <c r="BF32" i="33"/>
  <c r="BE17" i="33"/>
  <c r="BE30" i="33"/>
  <c r="BF33" i="33"/>
  <c r="BE18" i="33"/>
  <c r="BE19" i="33"/>
  <c r="BG14" i="36"/>
  <c r="BE7" i="33"/>
  <c r="BE12" i="33"/>
  <c r="BF10" i="36"/>
  <c r="BF9" i="36"/>
  <c r="BF12" i="36"/>
  <c r="BF5" i="36"/>
  <c r="BF11" i="33"/>
  <c r="BX30" i="36"/>
  <c r="BX32" i="33"/>
  <c r="BX31" i="36"/>
  <c r="BX28" i="36"/>
  <c r="BF8" i="36"/>
  <c r="BE5" i="33"/>
  <c r="BV11" i="36"/>
  <c r="BW32" i="36"/>
  <c r="BW28" i="33"/>
  <c r="BW29" i="36"/>
  <c r="BF8" i="33"/>
  <c r="BX28" i="33"/>
  <c r="BX29" i="36"/>
  <c r="BE4" i="33"/>
  <c r="BF7" i="36"/>
  <c r="BF10" i="33"/>
  <c r="BF4" i="36"/>
  <c r="BW33" i="36"/>
  <c r="BW30" i="36"/>
  <c r="BW32" i="33"/>
  <c r="BW31" i="36"/>
  <c r="BW28" i="36"/>
  <c r="BE14" i="33"/>
  <c r="BE26" i="33"/>
  <c r="BF26" i="36"/>
  <c r="BF25" i="36"/>
  <c r="BE25" i="33"/>
  <c r="BF24" i="36"/>
  <c r="BE24" i="33"/>
  <c r="BF23" i="36"/>
  <c r="BE22" i="33"/>
  <c r="BF22" i="36"/>
  <c r="BE21" i="33"/>
  <c r="BF21" i="36"/>
  <c r="BF19" i="33"/>
  <c r="BG19" i="36"/>
  <c r="BG18" i="36"/>
  <c r="BG16" i="36"/>
  <c r="BE16" i="33"/>
  <c r="BF17" i="33"/>
  <c r="BG17" i="36"/>
  <c r="BH15" i="36"/>
  <c r="BF23" i="33"/>
  <c r="BX32" i="36" l="1"/>
  <c r="BX33" i="36"/>
  <c r="C61" i="30"/>
  <c r="BY32" i="36"/>
  <c r="C61" i="31"/>
  <c r="BY33" i="36"/>
  <c r="BJ33" i="14"/>
  <c r="BJ35" i="14" s="1"/>
  <c r="BK31" i="14"/>
  <c r="BK31" i="17"/>
  <c r="BJ33" i="17"/>
  <c r="BJ35" i="17" s="1"/>
  <c r="BJ33" i="16"/>
  <c r="BJ35" i="16" s="1"/>
  <c r="BK31" i="16"/>
  <c r="C35" i="18"/>
  <c r="B45" i="18"/>
  <c r="BK31" i="13"/>
  <c r="BJ33" i="13"/>
  <c r="BJ35" i="13" s="1"/>
  <c r="C53" i="25"/>
  <c r="BY27" i="33"/>
  <c r="BG9" i="33"/>
  <c r="BK29" i="5"/>
  <c r="BJ31" i="5"/>
  <c r="BJ33" i="5" s="1"/>
  <c r="BK48" i="2"/>
  <c r="BJ50" i="2"/>
  <c r="BJ52" i="2" s="1"/>
  <c r="BJ33" i="3"/>
  <c r="BJ35" i="3" s="1"/>
  <c r="BK31" i="3"/>
  <c r="BK31" i="9"/>
  <c r="BJ33" i="9"/>
  <c r="BJ35" i="9" s="1"/>
  <c r="BJ35" i="4"/>
  <c r="BH6" i="33"/>
  <c r="BK31" i="10"/>
  <c r="BJ33" i="10"/>
  <c r="BJ35" i="10" s="1"/>
  <c r="BK30" i="7"/>
  <c r="BJ32" i="7"/>
  <c r="BJ34" i="7" s="1"/>
  <c r="BI34" i="11"/>
  <c r="BG13" i="33"/>
  <c r="BL31" i="4"/>
  <c r="BK33" i="4"/>
  <c r="BK30" i="11"/>
  <c r="BJ32" i="11"/>
  <c r="BK31" i="6"/>
  <c r="BJ33" i="6"/>
  <c r="BJ35" i="6" s="1"/>
  <c r="BG32" i="33"/>
  <c r="BF29" i="33"/>
  <c r="BF30" i="33"/>
  <c r="BG31" i="33"/>
  <c r="BG33" i="33"/>
  <c r="BG15" i="33"/>
  <c r="BF18" i="33"/>
  <c r="BH14" i="36"/>
  <c r="BG10" i="33"/>
  <c r="BG8" i="36"/>
  <c r="BG9" i="36"/>
  <c r="BF5" i="33"/>
  <c r="BF7" i="33"/>
  <c r="BW11" i="36"/>
  <c r="BG12" i="36"/>
  <c r="BG7" i="36"/>
  <c r="BG4" i="36"/>
  <c r="BG11" i="33"/>
  <c r="BF4" i="33"/>
  <c r="BG5" i="36"/>
  <c r="BG10" i="36"/>
  <c r="BG8" i="33"/>
  <c r="BF12" i="33"/>
  <c r="BX11" i="36"/>
  <c r="BF14" i="33"/>
  <c r="BG26" i="36"/>
  <c r="BF26" i="33"/>
  <c r="BG25" i="36"/>
  <c r="BF25" i="33"/>
  <c r="BG24" i="36"/>
  <c r="BF24" i="33"/>
  <c r="BG23" i="36"/>
  <c r="BG22" i="36"/>
  <c r="BF22" i="33"/>
  <c r="BF21" i="33"/>
  <c r="BG21" i="36"/>
  <c r="BG19" i="33"/>
  <c r="BH19" i="36"/>
  <c r="BH18" i="36"/>
  <c r="BH16" i="36"/>
  <c r="BF16" i="33"/>
  <c r="BH17" i="36"/>
  <c r="BI15" i="36"/>
  <c r="BG23" i="33"/>
  <c r="BH15" i="33" l="1"/>
  <c r="BY20" i="33"/>
  <c r="C36" i="18"/>
  <c r="BK33" i="17"/>
  <c r="BK35" i="17" s="1"/>
  <c r="BL31" i="17"/>
  <c r="BL31" i="16"/>
  <c r="BK33" i="16"/>
  <c r="BK35" i="16" s="1"/>
  <c r="BK33" i="14"/>
  <c r="BK35" i="14" s="1"/>
  <c r="BL31" i="14"/>
  <c r="BL31" i="13"/>
  <c r="BK33" i="13"/>
  <c r="BK35" i="13" s="1"/>
  <c r="BH9" i="33"/>
  <c r="BJ34" i="11"/>
  <c r="BH13" i="33"/>
  <c r="BL30" i="11"/>
  <c r="BK32" i="11"/>
  <c r="BL31" i="10"/>
  <c r="BK33" i="10"/>
  <c r="BK35" i="10" s="1"/>
  <c r="BL31" i="9"/>
  <c r="BK33" i="9"/>
  <c r="BK35" i="9" s="1"/>
  <c r="BK50" i="2"/>
  <c r="BK52" i="2" s="1"/>
  <c r="BL48" i="2"/>
  <c r="BK35" i="4"/>
  <c r="BI6" i="33"/>
  <c r="BK33" i="3"/>
  <c r="BK35" i="3" s="1"/>
  <c r="BL31" i="3"/>
  <c r="BL31" i="6"/>
  <c r="BK33" i="6"/>
  <c r="BK35" i="6" s="1"/>
  <c r="BM31" i="4"/>
  <c r="BL33" i="4"/>
  <c r="BL30" i="7"/>
  <c r="BK32" i="7"/>
  <c r="BK34" i="7" s="1"/>
  <c r="BL29" i="5"/>
  <c r="BK31" i="5"/>
  <c r="BK33" i="5" s="1"/>
  <c r="BY28" i="33"/>
  <c r="BG17" i="33"/>
  <c r="BG18" i="33"/>
  <c r="BH31" i="33"/>
  <c r="BG29" i="33"/>
  <c r="BG30" i="33"/>
  <c r="BH32" i="33"/>
  <c r="BH33" i="33"/>
  <c r="BI14" i="36"/>
  <c r="BH9" i="36"/>
  <c r="BG5" i="33"/>
  <c r="BH10" i="33"/>
  <c r="BH8" i="36"/>
  <c r="BH8" i="33"/>
  <c r="BG7" i="33"/>
  <c r="BG4" i="33"/>
  <c r="BH11" i="33"/>
  <c r="BG14" i="33"/>
  <c r="BH5" i="36"/>
  <c r="BH10" i="36"/>
  <c r="BG12" i="33"/>
  <c r="BH7" i="36"/>
  <c r="BH4" i="36"/>
  <c r="BH12" i="36"/>
  <c r="BH26" i="36"/>
  <c r="BG26" i="33"/>
  <c r="BG25" i="33"/>
  <c r="BH25" i="36"/>
  <c r="BH24" i="36"/>
  <c r="BG24" i="33"/>
  <c r="BH23" i="36"/>
  <c r="BG22" i="33"/>
  <c r="BH22" i="36"/>
  <c r="BG21" i="33"/>
  <c r="BH21" i="36"/>
  <c r="BI19" i="36"/>
  <c r="BI18" i="36"/>
  <c r="BI16" i="36"/>
  <c r="BG16" i="33"/>
  <c r="BI17" i="36"/>
  <c r="BI15" i="33"/>
  <c r="BJ15" i="36"/>
  <c r="BH23" i="33"/>
  <c r="BI9" i="33" l="1"/>
  <c r="BM31" i="14"/>
  <c r="BL33" i="14"/>
  <c r="BL35" i="14" s="1"/>
  <c r="BM31" i="17"/>
  <c r="BL33" i="17"/>
  <c r="BL35" i="17" s="1"/>
  <c r="BL33" i="13"/>
  <c r="BL35" i="13" s="1"/>
  <c r="BM31" i="13"/>
  <c r="BM31" i="16"/>
  <c r="BL33" i="16"/>
  <c r="BL35" i="16" s="1"/>
  <c r="BK34" i="11"/>
  <c r="BI13" i="33"/>
  <c r="BM30" i="7"/>
  <c r="BL32" i="7"/>
  <c r="BL34" i="7" s="1"/>
  <c r="BM31" i="6"/>
  <c r="BL33" i="6"/>
  <c r="BL35" i="6" s="1"/>
  <c r="BM31" i="9"/>
  <c r="BL33" i="9"/>
  <c r="BL35" i="9" s="1"/>
  <c r="BM30" i="11"/>
  <c r="BL32" i="11"/>
  <c r="BL35" i="4"/>
  <c r="BJ6" i="33"/>
  <c r="BL33" i="3"/>
  <c r="BL35" i="3" s="1"/>
  <c r="BM31" i="3"/>
  <c r="BL50" i="2"/>
  <c r="BL52" i="2" s="1"/>
  <c r="BM48" i="2"/>
  <c r="BL31" i="5"/>
  <c r="BL33" i="5" s="1"/>
  <c r="BM29" i="5"/>
  <c r="BN31" i="4"/>
  <c r="BM33" i="4"/>
  <c r="BM31" i="10"/>
  <c r="BL33" i="10"/>
  <c r="BL35" i="10" s="1"/>
  <c r="BI33" i="33"/>
  <c r="BH30" i="33"/>
  <c r="BH29" i="33"/>
  <c r="BI32" i="33"/>
  <c r="BI31" i="33"/>
  <c r="BH18" i="33"/>
  <c r="BH19" i="33"/>
  <c r="BH17" i="33"/>
  <c r="BH14" i="33"/>
  <c r="BJ14" i="36"/>
  <c r="BI5" i="36"/>
  <c r="BH12" i="33"/>
  <c r="BI12" i="36"/>
  <c r="BH5" i="33"/>
  <c r="BH4" i="33"/>
  <c r="BI10" i="36"/>
  <c r="BI10" i="33"/>
  <c r="BI8" i="33"/>
  <c r="BI8" i="36"/>
  <c r="BI11" i="33"/>
  <c r="BH7" i="33"/>
  <c r="BI4" i="36"/>
  <c r="BI9" i="36"/>
  <c r="BI7" i="36"/>
  <c r="BI26" i="36"/>
  <c r="BH26" i="33"/>
  <c r="BI25" i="36"/>
  <c r="BH25" i="33"/>
  <c r="BH24" i="33"/>
  <c r="BI24" i="36"/>
  <c r="BI23" i="36"/>
  <c r="BH22" i="33"/>
  <c r="BI22" i="36"/>
  <c r="BH21" i="33"/>
  <c r="BI21" i="36"/>
  <c r="BJ19" i="36"/>
  <c r="BI19" i="33"/>
  <c r="BJ18" i="36"/>
  <c r="BJ16" i="36"/>
  <c r="BH16" i="33"/>
  <c r="BJ17" i="36"/>
  <c r="BK15" i="36"/>
  <c r="BJ15" i="33"/>
  <c r="BI23" i="33"/>
  <c r="BJ9" i="33" l="1"/>
  <c r="BN31" i="16"/>
  <c r="BM33" i="16"/>
  <c r="BM35" i="16" s="1"/>
  <c r="BN31" i="17"/>
  <c r="BM33" i="17"/>
  <c r="BM35" i="17" s="1"/>
  <c r="BM33" i="13"/>
  <c r="BM35" i="13" s="1"/>
  <c r="BN31" i="13"/>
  <c r="BM33" i="14"/>
  <c r="BM35" i="14" s="1"/>
  <c r="BN31" i="14"/>
  <c r="BM35" i="4"/>
  <c r="BK6" i="33"/>
  <c r="BN48" i="2"/>
  <c r="BM50" i="2"/>
  <c r="BM52" i="2" s="1"/>
  <c r="BO31" i="4"/>
  <c r="BN33" i="4"/>
  <c r="BN31" i="9"/>
  <c r="BM33" i="9"/>
  <c r="BM35" i="9" s="1"/>
  <c r="BN30" i="7"/>
  <c r="BM32" i="7"/>
  <c r="BM34" i="7" s="1"/>
  <c r="BN29" i="5"/>
  <c r="BM31" i="5"/>
  <c r="BM33" i="5" s="1"/>
  <c r="BM33" i="3"/>
  <c r="BM35" i="3" s="1"/>
  <c r="BN31" i="3"/>
  <c r="BL34" i="11"/>
  <c r="BN31" i="10"/>
  <c r="BM33" i="10"/>
  <c r="BM35" i="10" s="1"/>
  <c r="BN30" i="11"/>
  <c r="BM32" i="11"/>
  <c r="BM33" i="6"/>
  <c r="BM35" i="6" s="1"/>
  <c r="BN31" i="6"/>
  <c r="BJ31" i="33"/>
  <c r="BJ33" i="33"/>
  <c r="BJ32" i="33"/>
  <c r="BI30" i="33"/>
  <c r="BI29" i="33"/>
  <c r="BI18" i="33"/>
  <c r="BI17" i="33"/>
  <c r="BI14" i="33"/>
  <c r="BK14" i="36"/>
  <c r="BI12" i="33"/>
  <c r="BJ10" i="33"/>
  <c r="BJ10" i="36"/>
  <c r="BI5" i="33"/>
  <c r="BJ7" i="36"/>
  <c r="BJ8" i="36"/>
  <c r="BJ12" i="36"/>
  <c r="BI4" i="33"/>
  <c r="BJ9" i="36"/>
  <c r="BJ5" i="36"/>
  <c r="BJ4" i="36"/>
  <c r="BI7" i="33"/>
  <c r="BJ8" i="33"/>
  <c r="BJ11" i="33"/>
  <c r="BJ26" i="36"/>
  <c r="BI26" i="33"/>
  <c r="BI25" i="33"/>
  <c r="BJ25" i="36"/>
  <c r="BJ24" i="36"/>
  <c r="BI24" i="33"/>
  <c r="BJ23" i="36"/>
  <c r="BI22" i="33"/>
  <c r="BJ22" i="36"/>
  <c r="BJ21" i="36"/>
  <c r="BI21" i="33"/>
  <c r="BJ19" i="33"/>
  <c r="BK19" i="36"/>
  <c r="BK18" i="36"/>
  <c r="BJ18" i="33"/>
  <c r="BI16" i="33"/>
  <c r="BK16" i="36"/>
  <c r="BK17" i="36"/>
  <c r="BL15" i="36"/>
  <c r="BJ23" i="33"/>
  <c r="BN33" i="14" l="1"/>
  <c r="BN35" i="14" s="1"/>
  <c r="BO31" i="14"/>
  <c r="BO31" i="17"/>
  <c r="BN33" i="17"/>
  <c r="BN35" i="17" s="1"/>
  <c r="BO31" i="13"/>
  <c r="BN33" i="13"/>
  <c r="BN35" i="13" s="1"/>
  <c r="BO31" i="16"/>
  <c r="BN33" i="16"/>
  <c r="BN35" i="16" s="1"/>
  <c r="BK9" i="33"/>
  <c r="BM34" i="11"/>
  <c r="BK13" i="33"/>
  <c r="BO30" i="11"/>
  <c r="BN32" i="11"/>
  <c r="BO29" i="5"/>
  <c r="BN31" i="5"/>
  <c r="BN33" i="5" s="1"/>
  <c r="BO31" i="9"/>
  <c r="BN33" i="9"/>
  <c r="BN35" i="9" s="1"/>
  <c r="BO48" i="2"/>
  <c r="BN50" i="2"/>
  <c r="BN52" i="2" s="1"/>
  <c r="BO31" i="6"/>
  <c r="BN33" i="6"/>
  <c r="BN35" i="6" s="1"/>
  <c r="BO31" i="3"/>
  <c r="BN33" i="3"/>
  <c r="BN35" i="3" s="1"/>
  <c r="BN35" i="4"/>
  <c r="BL6" i="33"/>
  <c r="BO31" i="10"/>
  <c r="BN33" i="10"/>
  <c r="BN35" i="10" s="1"/>
  <c r="BO30" i="7"/>
  <c r="BN32" i="7"/>
  <c r="BN34" i="7" s="1"/>
  <c r="BO33" i="4"/>
  <c r="BP31" i="4"/>
  <c r="BJ29" i="33"/>
  <c r="BK32" i="33"/>
  <c r="BK33" i="33"/>
  <c r="BJ30" i="33"/>
  <c r="BK31" i="33"/>
  <c r="BK15" i="33"/>
  <c r="BJ17" i="33"/>
  <c r="BJ14" i="33"/>
  <c r="BL14" i="36"/>
  <c r="BK12" i="36"/>
  <c r="BK5" i="36"/>
  <c r="BK8" i="33"/>
  <c r="BK4" i="36"/>
  <c r="BK7" i="36"/>
  <c r="BJ4" i="33"/>
  <c r="BK9" i="36"/>
  <c r="BJ12" i="33"/>
  <c r="BK10" i="36"/>
  <c r="BK10" i="33"/>
  <c r="BJ5" i="33"/>
  <c r="BJ7" i="33"/>
  <c r="BK8" i="36"/>
  <c r="BK11" i="33"/>
  <c r="BK26" i="36"/>
  <c r="BJ26" i="33"/>
  <c r="BK25" i="36"/>
  <c r="BJ25" i="33"/>
  <c r="BJ24" i="33"/>
  <c r="BK24" i="36"/>
  <c r="BK23" i="36"/>
  <c r="BK22" i="36"/>
  <c r="BJ22" i="33"/>
  <c r="BJ21" i="33"/>
  <c r="BK21" i="36"/>
  <c r="BK19" i="33"/>
  <c r="BL19" i="36"/>
  <c r="BL18" i="36"/>
  <c r="BL16" i="36"/>
  <c r="BJ16" i="33"/>
  <c r="BL17" i="36"/>
  <c r="BM15" i="36"/>
  <c r="BK23" i="33"/>
  <c r="BL9" i="33" l="1"/>
  <c r="BP31" i="16"/>
  <c r="BO33" i="16"/>
  <c r="BO35" i="16" s="1"/>
  <c r="BP31" i="17"/>
  <c r="BO33" i="17"/>
  <c r="BO35" i="17" s="1"/>
  <c r="BP31" i="14"/>
  <c r="BO33" i="14"/>
  <c r="BO35" i="14" s="1"/>
  <c r="BP31" i="13"/>
  <c r="BO33" i="13"/>
  <c r="BO35" i="13" s="1"/>
  <c r="BN34" i="11"/>
  <c r="BL13" i="33"/>
  <c r="BP30" i="7"/>
  <c r="BO32" i="7"/>
  <c r="BO34" i="7" s="1"/>
  <c r="BO33" i="6"/>
  <c r="BO35" i="6" s="1"/>
  <c r="BP31" i="6"/>
  <c r="BP31" i="9"/>
  <c r="BO33" i="9"/>
  <c r="BO35" i="9" s="1"/>
  <c r="BP30" i="11"/>
  <c r="BO32" i="11"/>
  <c r="BQ31" i="4"/>
  <c r="BP33" i="4"/>
  <c r="BO35" i="4"/>
  <c r="BM6" i="33"/>
  <c r="BO33" i="10"/>
  <c r="BO35" i="10" s="1"/>
  <c r="BP31" i="10"/>
  <c r="BP31" i="3"/>
  <c r="BO33" i="3"/>
  <c r="BO35" i="3" s="1"/>
  <c r="BP48" i="2"/>
  <c r="BO50" i="2"/>
  <c r="BO52" i="2" s="1"/>
  <c r="BO31" i="5"/>
  <c r="BO33" i="5" s="1"/>
  <c r="BP29" i="5"/>
  <c r="BL15" i="33"/>
  <c r="BL31" i="33"/>
  <c r="BL33" i="33"/>
  <c r="BK29" i="33"/>
  <c r="BK30" i="33"/>
  <c r="BL32" i="33"/>
  <c r="BK17" i="33"/>
  <c r="BK18" i="33"/>
  <c r="BK14" i="33"/>
  <c r="BM14" i="36"/>
  <c r="BL10" i="36"/>
  <c r="BK12" i="33"/>
  <c r="BL4" i="36"/>
  <c r="BK7" i="33"/>
  <c r="BK5" i="33"/>
  <c r="BK4" i="33"/>
  <c r="BL12" i="36"/>
  <c r="BL7" i="36"/>
  <c r="BL10" i="33"/>
  <c r="BL5" i="36"/>
  <c r="BL11" i="33"/>
  <c r="BL8" i="33"/>
  <c r="BL8" i="36"/>
  <c r="BL9" i="36"/>
  <c r="BL26" i="36"/>
  <c r="BK26" i="33"/>
  <c r="BK25" i="33"/>
  <c r="BL25" i="36"/>
  <c r="BL24" i="36"/>
  <c r="BK24" i="33"/>
  <c r="BL23" i="36"/>
  <c r="BL22" i="36"/>
  <c r="BK22" i="33"/>
  <c r="BL21" i="36"/>
  <c r="BK21" i="33"/>
  <c r="BM19" i="36"/>
  <c r="BM18" i="36"/>
  <c r="BK16" i="33"/>
  <c r="BM16" i="36"/>
  <c r="BM17" i="36"/>
  <c r="BN15" i="36"/>
  <c r="BM9" i="33"/>
  <c r="BN21" i="36"/>
  <c r="BL23" i="33"/>
  <c r="BQ31" i="13" l="1"/>
  <c r="BP33" i="13"/>
  <c r="BP35" i="13" s="1"/>
  <c r="BP33" i="17"/>
  <c r="BP35" i="17" s="1"/>
  <c r="BQ31" i="17"/>
  <c r="BQ31" i="14"/>
  <c r="BP33" i="14"/>
  <c r="BP35" i="14" s="1"/>
  <c r="BQ31" i="16"/>
  <c r="BP33" i="16"/>
  <c r="BP35" i="16" s="1"/>
  <c r="BQ31" i="10"/>
  <c r="BP33" i="10"/>
  <c r="BP35" i="10" s="1"/>
  <c r="BP35" i="4"/>
  <c r="BN6" i="33"/>
  <c r="BP50" i="2"/>
  <c r="BP52" i="2" s="1"/>
  <c r="BQ48" i="2"/>
  <c r="BR31" i="4"/>
  <c r="BQ33" i="4"/>
  <c r="BP33" i="9"/>
  <c r="BP35" i="9" s="1"/>
  <c r="BQ31" i="9"/>
  <c r="BQ30" i="7"/>
  <c r="BP32" i="7"/>
  <c r="BP34" i="7" s="1"/>
  <c r="BP31" i="5"/>
  <c r="BP33" i="5" s="1"/>
  <c r="BQ29" i="5"/>
  <c r="BO34" i="11"/>
  <c r="BM13" i="33"/>
  <c r="BP33" i="6"/>
  <c r="BP35" i="6" s="1"/>
  <c r="BQ31" i="6"/>
  <c r="BQ31" i="3"/>
  <c r="BP33" i="3"/>
  <c r="BP35" i="3" s="1"/>
  <c r="BQ30" i="11"/>
  <c r="BP32" i="11"/>
  <c r="BL17" i="33"/>
  <c r="BL18" i="33"/>
  <c r="BM32" i="33"/>
  <c r="BL29" i="33"/>
  <c r="BM31" i="33"/>
  <c r="BL30" i="33"/>
  <c r="BM33" i="33"/>
  <c r="BM15" i="33"/>
  <c r="BL19" i="33"/>
  <c r="BL14" i="33"/>
  <c r="BN14" i="36"/>
  <c r="BM8" i="36"/>
  <c r="BM10" i="33"/>
  <c r="BL5" i="33"/>
  <c r="BM9" i="36"/>
  <c r="BM5" i="36"/>
  <c r="BM4" i="36"/>
  <c r="BL12" i="33"/>
  <c r="BM12" i="36"/>
  <c r="BM10" i="36"/>
  <c r="BM8" i="33"/>
  <c r="BM11" i="33"/>
  <c r="BL4" i="33"/>
  <c r="BL7" i="33"/>
  <c r="BM7" i="36"/>
  <c r="BL26" i="33"/>
  <c r="BM26" i="36"/>
  <c r="BL25" i="33"/>
  <c r="BM25" i="36"/>
  <c r="BL24" i="33"/>
  <c r="BM24" i="36"/>
  <c r="BM23" i="36"/>
  <c r="BM22" i="36"/>
  <c r="BL22" i="33"/>
  <c r="BM21" i="36"/>
  <c r="BL21" i="33"/>
  <c r="BN19" i="36"/>
  <c r="BN18" i="36"/>
  <c r="BN16" i="36"/>
  <c r="BL16" i="33"/>
  <c r="BN17" i="36"/>
  <c r="BO15" i="36"/>
  <c r="BN21" i="33"/>
  <c r="BM23" i="33"/>
  <c r="BN15" i="33" l="1"/>
  <c r="BN9" i="33"/>
  <c r="BQ33" i="17"/>
  <c r="BQ35" i="17" s="1"/>
  <c r="BR31" i="17"/>
  <c r="BR31" i="16"/>
  <c r="BQ33" i="16"/>
  <c r="BQ35" i="16" s="1"/>
  <c r="BR31" i="14"/>
  <c r="BQ33" i="14"/>
  <c r="BQ35" i="14" s="1"/>
  <c r="BR31" i="13"/>
  <c r="BQ33" i="13"/>
  <c r="BQ35" i="13" s="1"/>
  <c r="BQ35" i="4"/>
  <c r="BO6" i="33"/>
  <c r="BQ33" i="3"/>
  <c r="BQ35" i="3" s="1"/>
  <c r="BR31" i="3"/>
  <c r="BR30" i="7"/>
  <c r="BQ32" i="7"/>
  <c r="BQ34" i="7" s="1"/>
  <c r="BS31" i="4"/>
  <c r="BR33" i="4"/>
  <c r="BP34" i="11"/>
  <c r="BN13" i="33"/>
  <c r="BQ33" i="6"/>
  <c r="BQ35" i="6" s="1"/>
  <c r="BR31" i="6"/>
  <c r="BQ31" i="5"/>
  <c r="BQ33" i="5" s="1"/>
  <c r="BR29" i="5"/>
  <c r="BQ33" i="9"/>
  <c r="BQ35" i="9" s="1"/>
  <c r="BR31" i="9"/>
  <c r="BQ50" i="2"/>
  <c r="BQ52" i="2" s="1"/>
  <c r="BR48" i="2"/>
  <c r="BR30" i="11"/>
  <c r="BQ32" i="11"/>
  <c r="BR31" i="10"/>
  <c r="BQ33" i="10"/>
  <c r="BQ35" i="10" s="1"/>
  <c r="BM18" i="33"/>
  <c r="BN33" i="33"/>
  <c r="BN31" i="33"/>
  <c r="BN32" i="33"/>
  <c r="BM30" i="33"/>
  <c r="BM29" i="33"/>
  <c r="BM17" i="33"/>
  <c r="BM19" i="33"/>
  <c r="BM14" i="33"/>
  <c r="BO14" i="36"/>
  <c r="BN4" i="36"/>
  <c r="BN8" i="36"/>
  <c r="BM4" i="33"/>
  <c r="BN5" i="36"/>
  <c r="BN9" i="36"/>
  <c r="BM7" i="33"/>
  <c r="BN7" i="36"/>
  <c r="BN11" i="33"/>
  <c r="BN10" i="33"/>
  <c r="BM5" i="33"/>
  <c r="BM12" i="33"/>
  <c r="BN12" i="36"/>
  <c r="BN8" i="33"/>
  <c r="BN10" i="36"/>
  <c r="BM26" i="33"/>
  <c r="BN26" i="36"/>
  <c r="BM25" i="33"/>
  <c r="BN25" i="36"/>
  <c r="BM24" i="33"/>
  <c r="BN24" i="36"/>
  <c r="BN23" i="36"/>
  <c r="BN22" i="36"/>
  <c r="BM22" i="33"/>
  <c r="BM21" i="33"/>
  <c r="BO19" i="36"/>
  <c r="BN19" i="33"/>
  <c r="BO18" i="36"/>
  <c r="BO16" i="36"/>
  <c r="BM16" i="33"/>
  <c r="BN17" i="33"/>
  <c r="BO17" i="36"/>
  <c r="BP15" i="36"/>
  <c r="BN23" i="33"/>
  <c r="BO9" i="33" l="1"/>
  <c r="BO15" i="33"/>
  <c r="BR33" i="13"/>
  <c r="BR35" i="13" s="1"/>
  <c r="BS31" i="13"/>
  <c r="BS31" i="16"/>
  <c r="BR33" i="16"/>
  <c r="BR35" i="16" s="1"/>
  <c r="BS31" i="17"/>
  <c r="BR33" i="17"/>
  <c r="BR35" i="17" s="1"/>
  <c r="BR33" i="14"/>
  <c r="BR35" i="14" s="1"/>
  <c r="BS31" i="14"/>
  <c r="BQ34" i="11"/>
  <c r="BO13" i="33"/>
  <c r="BR33" i="9"/>
  <c r="BR35" i="9" s="1"/>
  <c r="BS31" i="9"/>
  <c r="BR33" i="6"/>
  <c r="BR35" i="6" s="1"/>
  <c r="BS31" i="6"/>
  <c r="BR35" i="4"/>
  <c r="BP6" i="33"/>
  <c r="BS31" i="3"/>
  <c r="BR33" i="3"/>
  <c r="BR35" i="3" s="1"/>
  <c r="BS30" i="11"/>
  <c r="BR32" i="11"/>
  <c r="BT31" i="4"/>
  <c r="BS33" i="4"/>
  <c r="BS48" i="2"/>
  <c r="BR50" i="2"/>
  <c r="BR52" i="2" s="1"/>
  <c r="BS29" i="5"/>
  <c r="BR31" i="5"/>
  <c r="BR33" i="5" s="1"/>
  <c r="BS31" i="10"/>
  <c r="BR33" i="10"/>
  <c r="BR35" i="10" s="1"/>
  <c r="BR32" i="7"/>
  <c r="BR34" i="7" s="1"/>
  <c r="BS30" i="7"/>
  <c r="BO33" i="33"/>
  <c r="BN29" i="33"/>
  <c r="BN30" i="33"/>
  <c r="BO31" i="33"/>
  <c r="BO32" i="33"/>
  <c r="BN18" i="33"/>
  <c r="BP14" i="36"/>
  <c r="BN7" i="33"/>
  <c r="BO7" i="36"/>
  <c r="BN12" i="33"/>
  <c r="BO8" i="33"/>
  <c r="BO4" i="36"/>
  <c r="BO10" i="33"/>
  <c r="BO11" i="33"/>
  <c r="BO5" i="36"/>
  <c r="BN4" i="33"/>
  <c r="BN14" i="33"/>
  <c r="BO12" i="36"/>
  <c r="BO9" i="36"/>
  <c r="BO8" i="36"/>
  <c r="BN5" i="33"/>
  <c r="BO10" i="36"/>
  <c r="BO26" i="36"/>
  <c r="BN26" i="33"/>
  <c r="BN25" i="33"/>
  <c r="BO25" i="36"/>
  <c r="BN24" i="33"/>
  <c r="BO24" i="36"/>
  <c r="BO23" i="36"/>
  <c r="BO22" i="36"/>
  <c r="BN22" i="33"/>
  <c r="BO21" i="36"/>
  <c r="BP19" i="36"/>
  <c r="BO18" i="33"/>
  <c r="BP18" i="36"/>
  <c r="BP16" i="36"/>
  <c r="BN16" i="33"/>
  <c r="BP17" i="36"/>
  <c r="BO17" i="33"/>
  <c r="BQ15" i="36"/>
  <c r="BO23" i="33"/>
  <c r="BP9" i="33" l="1"/>
  <c r="BS33" i="14"/>
  <c r="BS35" i="14" s="1"/>
  <c r="BT31" i="14"/>
  <c r="BT31" i="16"/>
  <c r="BS33" i="16"/>
  <c r="BS35" i="16" s="1"/>
  <c r="BS33" i="13"/>
  <c r="BS35" i="13" s="1"/>
  <c r="BT31" i="13"/>
  <c r="BT31" i="17"/>
  <c r="BS33" i="17"/>
  <c r="BS35" i="17" s="1"/>
  <c r="BR34" i="11"/>
  <c r="BP13" i="33"/>
  <c r="BT31" i="9"/>
  <c r="BS33" i="9"/>
  <c r="BS35" i="9" s="1"/>
  <c r="BS33" i="10"/>
  <c r="BS35" i="10" s="1"/>
  <c r="BT31" i="10"/>
  <c r="BS50" i="2"/>
  <c r="BS52" i="2" s="1"/>
  <c r="BT48" i="2"/>
  <c r="BT30" i="11"/>
  <c r="BS32" i="11"/>
  <c r="BT30" i="7"/>
  <c r="BS32" i="7"/>
  <c r="BS34" i="7" s="1"/>
  <c r="BS35" i="4"/>
  <c r="BQ6" i="33"/>
  <c r="BT31" i="6"/>
  <c r="BS33" i="6"/>
  <c r="BS35" i="6" s="1"/>
  <c r="BT29" i="5"/>
  <c r="BS31" i="5"/>
  <c r="BS33" i="5" s="1"/>
  <c r="BU31" i="4"/>
  <c r="BT33" i="4"/>
  <c r="BT31" i="3"/>
  <c r="BS33" i="3"/>
  <c r="BS35" i="3" s="1"/>
  <c r="BP15" i="33"/>
  <c r="BP32" i="33"/>
  <c r="BO30" i="33"/>
  <c r="BO29" i="33"/>
  <c r="BP31" i="33"/>
  <c r="BP33" i="33"/>
  <c r="BO19" i="33"/>
  <c r="BQ14" i="36"/>
  <c r="BP9" i="36"/>
  <c r="BP7" i="36"/>
  <c r="BP8" i="36"/>
  <c r="BO12" i="33"/>
  <c r="BP11" i="33"/>
  <c r="BP4" i="36"/>
  <c r="BP10" i="33"/>
  <c r="BO7" i="33"/>
  <c r="BO4" i="33"/>
  <c r="BP8" i="33"/>
  <c r="BP10" i="36"/>
  <c r="BO5" i="33"/>
  <c r="BP12" i="36"/>
  <c r="BP5" i="36"/>
  <c r="BO14" i="33"/>
  <c r="BP26" i="36"/>
  <c r="BO26" i="33"/>
  <c r="BP25" i="36"/>
  <c r="BO25" i="33"/>
  <c r="BO24" i="33"/>
  <c r="BP24" i="36"/>
  <c r="BP23" i="36"/>
  <c r="BO22" i="33"/>
  <c r="BP22" i="36"/>
  <c r="BP21" i="36"/>
  <c r="BO21" i="33"/>
  <c r="BQ19" i="36"/>
  <c r="BP19" i="33"/>
  <c r="BQ18" i="36"/>
  <c r="BP18" i="33"/>
  <c r="BQ16" i="36"/>
  <c r="BO16" i="33"/>
  <c r="BQ17" i="36"/>
  <c r="BR15" i="36"/>
  <c r="BQ15" i="33"/>
  <c r="BP23" i="33"/>
  <c r="BQ9" i="33" l="1"/>
  <c r="BT33" i="17"/>
  <c r="BT35" i="17" s="1"/>
  <c r="BU31" i="17"/>
  <c r="BU31" i="16"/>
  <c r="BT33" i="16"/>
  <c r="BT35" i="16" s="1"/>
  <c r="BT33" i="13"/>
  <c r="BT35" i="13" s="1"/>
  <c r="BU31" i="13"/>
  <c r="BU31" i="14"/>
  <c r="BT33" i="14"/>
  <c r="BT35" i="14" s="1"/>
  <c r="BT35" i="4"/>
  <c r="BR6" i="33"/>
  <c r="BU48" i="2"/>
  <c r="BT50" i="2"/>
  <c r="BT52" i="2" s="1"/>
  <c r="BV31" i="4"/>
  <c r="BU33" i="4"/>
  <c r="BU31" i="6"/>
  <c r="BT33" i="6"/>
  <c r="BT35" i="6" s="1"/>
  <c r="BU30" i="7"/>
  <c r="BT32" i="7"/>
  <c r="BT34" i="7" s="1"/>
  <c r="BU31" i="9"/>
  <c r="BT33" i="9"/>
  <c r="BT35" i="9" s="1"/>
  <c r="BS34" i="11"/>
  <c r="BQ13" i="33"/>
  <c r="BU31" i="10"/>
  <c r="BT33" i="10"/>
  <c r="BT35" i="10" s="1"/>
  <c r="BU31" i="3"/>
  <c r="BT33" i="3"/>
  <c r="BT35" i="3" s="1"/>
  <c r="BU29" i="5"/>
  <c r="BT31" i="5"/>
  <c r="BT33" i="5" s="1"/>
  <c r="BU30" i="11"/>
  <c r="BT32" i="11"/>
  <c r="BQ33" i="33"/>
  <c r="BQ32" i="33"/>
  <c r="BP30" i="33"/>
  <c r="BQ31" i="33"/>
  <c r="BP29" i="33"/>
  <c r="BP17" i="33"/>
  <c r="BR14" i="36"/>
  <c r="BQ11" i="33"/>
  <c r="BQ5" i="36"/>
  <c r="BQ4" i="36"/>
  <c r="BP7" i="33"/>
  <c r="BQ10" i="36"/>
  <c r="BQ12" i="36"/>
  <c r="BP4" i="33"/>
  <c r="BQ8" i="33"/>
  <c r="BP12" i="33"/>
  <c r="BP5" i="33"/>
  <c r="BQ9" i="36"/>
  <c r="BQ8" i="36"/>
  <c r="BQ7" i="36"/>
  <c r="BQ10" i="33"/>
  <c r="BP14" i="33"/>
  <c r="BP26" i="33"/>
  <c r="BQ26" i="36"/>
  <c r="BP25" i="33"/>
  <c r="BQ25" i="36"/>
  <c r="BQ24" i="36"/>
  <c r="BP24" i="33"/>
  <c r="BQ23" i="36"/>
  <c r="BP22" i="33"/>
  <c r="BQ22" i="36"/>
  <c r="BP21" i="33"/>
  <c r="BQ21" i="36"/>
  <c r="BR19" i="36"/>
  <c r="BR18" i="36"/>
  <c r="BR16" i="36"/>
  <c r="BP16" i="33"/>
  <c r="BR17" i="36"/>
  <c r="BQ17" i="33"/>
  <c r="BS15" i="36"/>
  <c r="BQ23" i="33"/>
  <c r="BR9" i="33" l="1"/>
  <c r="BR15" i="33"/>
  <c r="BV31" i="14"/>
  <c r="BU33" i="14"/>
  <c r="BU35" i="14" s="1"/>
  <c r="BU33" i="16"/>
  <c r="BU35" i="16" s="1"/>
  <c r="BV31" i="16"/>
  <c r="BV31" i="13"/>
  <c r="BU33" i="13"/>
  <c r="BU35" i="13" s="1"/>
  <c r="BU33" i="17"/>
  <c r="BU35" i="17" s="1"/>
  <c r="BV31" i="17"/>
  <c r="BV29" i="5"/>
  <c r="BU31" i="5"/>
  <c r="BU33" i="5" s="1"/>
  <c r="BU33" i="10"/>
  <c r="BU35" i="10" s="1"/>
  <c r="BV31" i="10"/>
  <c r="BV31" i="9"/>
  <c r="BU33" i="9"/>
  <c r="BU35" i="9" s="1"/>
  <c r="BU33" i="6"/>
  <c r="BU35" i="6" s="1"/>
  <c r="BV31" i="6"/>
  <c r="BU50" i="2"/>
  <c r="BU52" i="2" s="1"/>
  <c r="BV48" i="2"/>
  <c r="BT34" i="11"/>
  <c r="BR13" i="33"/>
  <c r="BU35" i="4"/>
  <c r="BS6" i="33"/>
  <c r="BV30" i="11"/>
  <c r="BU32" i="11"/>
  <c r="BV31" i="3"/>
  <c r="BU33" i="3"/>
  <c r="BU35" i="3" s="1"/>
  <c r="BV30" i="7"/>
  <c r="BU32" i="7"/>
  <c r="BU34" i="7" s="1"/>
  <c r="BW31" i="4"/>
  <c r="BV33" i="4"/>
  <c r="BQ29" i="33"/>
  <c r="BQ30" i="33"/>
  <c r="BR33" i="33"/>
  <c r="BR31" i="33"/>
  <c r="BR32" i="33"/>
  <c r="BQ19" i="33"/>
  <c r="BQ18" i="33"/>
  <c r="BS14" i="36"/>
  <c r="BQ7" i="33"/>
  <c r="BR11" i="33"/>
  <c r="BR7" i="36"/>
  <c r="BR5" i="36"/>
  <c r="BR4" i="36"/>
  <c r="BR10" i="36"/>
  <c r="BQ4" i="33"/>
  <c r="BR12" i="36"/>
  <c r="BQ12" i="33"/>
  <c r="BR8" i="33"/>
  <c r="BQ5" i="33"/>
  <c r="BR9" i="36"/>
  <c r="BR10" i="33"/>
  <c r="BR8" i="36"/>
  <c r="BQ14" i="33"/>
  <c r="BQ26" i="33"/>
  <c r="BR26" i="36"/>
  <c r="BQ25" i="33"/>
  <c r="BR25" i="36"/>
  <c r="BQ24" i="33"/>
  <c r="BR24" i="36"/>
  <c r="BR23" i="36"/>
  <c r="BQ22" i="33"/>
  <c r="BR22" i="36"/>
  <c r="BR21" i="36"/>
  <c r="BQ21" i="33"/>
  <c r="BS19" i="36"/>
  <c r="BS18" i="36"/>
  <c r="BQ16" i="33"/>
  <c r="BS16" i="36"/>
  <c r="BS17" i="36"/>
  <c r="BS15" i="33"/>
  <c r="BT15" i="36"/>
  <c r="BS9" i="33"/>
  <c r="BR23" i="33"/>
  <c r="BW31" i="17" l="1"/>
  <c r="BV33" i="17"/>
  <c r="BV35" i="17" s="1"/>
  <c r="BW31" i="16"/>
  <c r="BV33" i="16"/>
  <c r="BV35" i="16" s="1"/>
  <c r="BV33" i="13"/>
  <c r="BV35" i="13" s="1"/>
  <c r="BW31" i="13"/>
  <c r="BW31" i="14"/>
  <c r="BV33" i="14"/>
  <c r="BV35" i="14" s="1"/>
  <c r="BU34" i="11"/>
  <c r="BS13" i="33"/>
  <c r="BV33" i="6"/>
  <c r="BV35" i="6" s="1"/>
  <c r="BW31" i="6"/>
  <c r="BW31" i="10"/>
  <c r="BV33" i="10"/>
  <c r="BV35" i="10" s="1"/>
  <c r="BW30" i="7"/>
  <c r="BV32" i="7"/>
  <c r="BV34" i="7" s="1"/>
  <c r="BW30" i="11"/>
  <c r="BV32" i="11"/>
  <c r="BV35" i="4"/>
  <c r="BT6" i="33"/>
  <c r="BV50" i="2"/>
  <c r="BV52" i="2" s="1"/>
  <c r="BW48" i="2"/>
  <c r="BX31" i="4"/>
  <c r="BW33" i="4"/>
  <c r="BW31" i="3"/>
  <c r="BV33" i="3"/>
  <c r="BV35" i="3" s="1"/>
  <c r="BW31" i="9"/>
  <c r="BV33" i="9"/>
  <c r="BV35" i="9" s="1"/>
  <c r="BW29" i="5"/>
  <c r="BV31" i="5"/>
  <c r="BV33" i="5" s="1"/>
  <c r="BR19" i="33"/>
  <c r="BS32" i="33"/>
  <c r="BS33" i="33"/>
  <c r="BR29" i="33"/>
  <c r="BS31" i="33"/>
  <c r="BR30" i="33"/>
  <c r="BR17" i="33"/>
  <c r="BR18" i="33"/>
  <c r="BT14" i="36"/>
  <c r="BS10" i="33"/>
  <c r="BS7" i="36"/>
  <c r="BS12" i="36"/>
  <c r="BR12" i="33"/>
  <c r="BS9" i="36"/>
  <c r="BR7" i="33"/>
  <c r="BS8" i="33"/>
  <c r="BS4" i="36"/>
  <c r="BR4" i="33"/>
  <c r="BS8" i="36"/>
  <c r="BS5" i="36"/>
  <c r="BR5" i="33"/>
  <c r="BS10" i="36"/>
  <c r="BS11" i="33"/>
  <c r="BR14" i="33"/>
  <c r="BS26" i="36"/>
  <c r="BR26" i="33"/>
  <c r="BR25" i="33"/>
  <c r="BS25" i="36"/>
  <c r="BR24" i="33"/>
  <c r="BS24" i="36"/>
  <c r="BS23" i="36"/>
  <c r="BS22" i="36"/>
  <c r="BR22" i="33"/>
  <c r="BR21" i="33"/>
  <c r="BS21" i="36"/>
  <c r="BT19" i="36"/>
  <c r="BT18" i="36"/>
  <c r="BT16" i="36"/>
  <c r="BR16" i="33"/>
  <c r="BS17" i="33"/>
  <c r="BT17" i="36"/>
  <c r="BU15" i="36"/>
  <c r="BS23" i="33"/>
  <c r="BU8" i="36"/>
  <c r="BT9" i="33" l="1"/>
  <c r="BW33" i="14"/>
  <c r="BW35" i="14" s="1"/>
  <c r="BX31" i="14"/>
  <c r="BX33" i="14" s="1"/>
  <c r="BX35" i="14" s="1"/>
  <c r="BX31" i="16"/>
  <c r="BW33" i="16"/>
  <c r="BW35" i="16" s="1"/>
  <c r="BW33" i="13"/>
  <c r="BW35" i="13" s="1"/>
  <c r="BX31" i="13"/>
  <c r="BW33" i="17"/>
  <c r="BW35" i="17" s="1"/>
  <c r="BX31" i="17"/>
  <c r="BW35" i="4"/>
  <c r="BU6" i="33"/>
  <c r="BX31" i="6"/>
  <c r="BX33" i="6" s="1"/>
  <c r="BX35" i="6" s="1"/>
  <c r="BW33" i="6"/>
  <c r="BW33" i="9"/>
  <c r="BW35" i="9" s="1"/>
  <c r="BX31" i="9"/>
  <c r="BX33" i="9" s="1"/>
  <c r="BX35" i="9" s="1"/>
  <c r="BY31" i="4"/>
  <c r="BX33" i="4"/>
  <c r="BX30" i="7"/>
  <c r="BW32" i="7"/>
  <c r="BW34" i="7" s="1"/>
  <c r="BW50" i="2"/>
  <c r="BW52" i="2" s="1"/>
  <c r="BX48" i="2"/>
  <c r="BV34" i="11"/>
  <c r="BT13" i="33"/>
  <c r="BW31" i="5"/>
  <c r="BW33" i="5" s="1"/>
  <c r="BX29" i="5"/>
  <c r="BX31" i="3"/>
  <c r="BW33" i="3"/>
  <c r="BW35" i="3" s="1"/>
  <c r="BX30" i="11"/>
  <c r="BW32" i="11"/>
  <c r="BX31" i="10"/>
  <c r="BX33" i="10" s="1"/>
  <c r="BX35" i="10" s="1"/>
  <c r="BW33" i="10"/>
  <c r="BW35" i="10" s="1"/>
  <c r="BT15" i="33"/>
  <c r="BS30" i="33"/>
  <c r="BT32" i="33"/>
  <c r="BT31" i="33"/>
  <c r="BT33" i="33"/>
  <c r="BS29" i="33"/>
  <c r="BS19" i="33"/>
  <c r="BS18" i="33"/>
  <c r="BU14" i="36"/>
  <c r="BT12" i="36"/>
  <c r="BT10" i="36"/>
  <c r="BT10" i="33"/>
  <c r="BT11" i="33"/>
  <c r="BT4" i="36"/>
  <c r="BT9" i="36"/>
  <c r="BS4" i="33"/>
  <c r="BT8" i="36"/>
  <c r="BS7" i="33"/>
  <c r="BS5" i="33"/>
  <c r="BS12" i="33"/>
  <c r="BT8" i="33"/>
  <c r="BT7" i="36"/>
  <c r="BT5" i="36"/>
  <c r="BS14" i="33"/>
  <c r="BS26" i="33"/>
  <c r="BT26" i="36"/>
  <c r="BT25" i="36"/>
  <c r="BS25" i="33"/>
  <c r="BT24" i="36"/>
  <c r="BS24" i="33"/>
  <c r="BT23" i="36"/>
  <c r="BS22" i="33"/>
  <c r="BT22" i="36"/>
  <c r="BS21" i="33"/>
  <c r="BT21" i="36"/>
  <c r="BT19" i="33"/>
  <c r="BU19" i="36"/>
  <c r="BU18" i="36"/>
  <c r="BU16" i="36"/>
  <c r="BS16" i="33"/>
  <c r="BU17" i="36"/>
  <c r="BV15" i="36"/>
  <c r="BT23" i="33"/>
  <c r="BU9" i="33" l="1"/>
  <c r="BX33" i="17"/>
  <c r="BX35" i="17" s="1"/>
  <c r="BY31" i="17"/>
  <c r="BY31" i="16"/>
  <c r="BX33" i="16"/>
  <c r="BX35" i="16" s="1"/>
  <c r="BY31" i="13"/>
  <c r="BX33" i="13"/>
  <c r="BX35" i="13" s="1"/>
  <c r="C35" i="14"/>
  <c r="C36" i="14" s="1"/>
  <c r="B45" i="14"/>
  <c r="BW34" i="11"/>
  <c r="BU13" i="33"/>
  <c r="BX31" i="5"/>
  <c r="BX33" i="5" s="1"/>
  <c r="BY29" i="5"/>
  <c r="BX50" i="2"/>
  <c r="BX52" i="2" s="1"/>
  <c r="BY48" i="2"/>
  <c r="BX35" i="4"/>
  <c r="BV6" i="33"/>
  <c r="BW35" i="6"/>
  <c r="C35" i="6" s="1"/>
  <c r="BU8" i="33"/>
  <c r="BY30" i="11"/>
  <c r="BX32" i="11"/>
  <c r="BZ31" i="4"/>
  <c r="BZ33" i="4" s="1"/>
  <c r="BY33" i="4"/>
  <c r="C35" i="9"/>
  <c r="L46" i="9"/>
  <c r="C35" i="10"/>
  <c r="B45" i="10"/>
  <c r="BY31" i="3"/>
  <c r="BX33" i="3"/>
  <c r="BX35" i="3" s="1"/>
  <c r="BY30" i="7"/>
  <c r="BX32" i="7"/>
  <c r="BX34" i="7" s="1"/>
  <c r="BU15" i="33"/>
  <c r="BT29" i="33"/>
  <c r="BU31" i="33"/>
  <c r="BU32" i="33"/>
  <c r="BV32" i="33"/>
  <c r="BU33" i="33"/>
  <c r="BT30" i="33"/>
  <c r="BT17" i="33"/>
  <c r="BT18" i="33"/>
  <c r="BV14" i="36"/>
  <c r="BT12" i="33"/>
  <c r="BU12" i="36"/>
  <c r="BT4" i="33"/>
  <c r="BT5" i="33"/>
  <c r="BU11" i="33"/>
  <c r="BU9" i="36"/>
  <c r="BU7" i="36"/>
  <c r="BU10" i="36"/>
  <c r="BU5" i="36"/>
  <c r="BT7" i="33"/>
  <c r="BU10" i="33"/>
  <c r="BU4" i="36"/>
  <c r="BT14" i="33"/>
  <c r="BT26" i="33"/>
  <c r="BU26" i="36"/>
  <c r="BU25" i="36"/>
  <c r="BT25" i="33"/>
  <c r="BT24" i="33"/>
  <c r="BU24" i="36"/>
  <c r="BU23" i="36"/>
  <c r="BU22" i="36"/>
  <c r="BT22" i="33"/>
  <c r="BU21" i="36"/>
  <c r="BT21" i="33"/>
  <c r="BV19" i="36"/>
  <c r="BV18" i="36"/>
  <c r="BV16" i="36"/>
  <c r="BT16" i="33"/>
  <c r="BV17" i="36"/>
  <c r="BX15" i="36"/>
  <c r="BW15" i="36"/>
  <c r="BV15" i="33"/>
  <c r="BU4" i="33"/>
  <c r="BU23" i="33"/>
  <c r="BU22" i="33"/>
  <c r="BV9" i="33"/>
  <c r="BZ31" i="16" l="1"/>
  <c r="BZ33" i="16" s="1"/>
  <c r="BZ35" i="16" s="1"/>
  <c r="BY33" i="16"/>
  <c r="BY35" i="16" s="1"/>
  <c r="BY19" i="16" s="1"/>
  <c r="BY38" i="16" s="1"/>
  <c r="BY41" i="16" s="1"/>
  <c r="BY43" i="16" s="1"/>
  <c r="BY33" i="17"/>
  <c r="BY35" i="17" s="1"/>
  <c r="BY19" i="17" s="1"/>
  <c r="BY38" i="17" s="1"/>
  <c r="BY41" i="17" s="1"/>
  <c r="BY43" i="17" s="1"/>
  <c r="BZ31" i="17"/>
  <c r="BZ33" i="17" s="1"/>
  <c r="BZ35" i="17" s="1"/>
  <c r="BZ31" i="13"/>
  <c r="BZ33" i="13" s="1"/>
  <c r="BZ35" i="13" s="1"/>
  <c r="BY33" i="13"/>
  <c r="BY35" i="13" s="1"/>
  <c r="BY33" i="3"/>
  <c r="BY35" i="3" s="1"/>
  <c r="BY19" i="3" s="1"/>
  <c r="BY38" i="3" s="1"/>
  <c r="BY41" i="3" s="1"/>
  <c r="BY43" i="3" s="1"/>
  <c r="BZ31" i="3"/>
  <c r="BZ33" i="3" s="1"/>
  <c r="BZ35" i="3" s="1"/>
  <c r="C36" i="9"/>
  <c r="M36" i="9" s="1"/>
  <c r="BY11" i="33"/>
  <c r="BX34" i="11"/>
  <c r="BV13" i="33"/>
  <c r="BY31" i="5"/>
  <c r="BY33" i="5" s="1"/>
  <c r="BZ29" i="5"/>
  <c r="BZ31" i="5" s="1"/>
  <c r="BZ33" i="5" s="1"/>
  <c r="C36" i="6"/>
  <c r="L36" i="6" s="1"/>
  <c r="BY8" i="33"/>
  <c r="BZ30" i="11"/>
  <c r="BZ32" i="11" s="1"/>
  <c r="BY32" i="11"/>
  <c r="BZ30" i="7"/>
  <c r="BZ32" i="7" s="1"/>
  <c r="BZ34" i="7" s="1"/>
  <c r="BY32" i="7"/>
  <c r="BY34" i="7" s="1"/>
  <c r="C36" i="10"/>
  <c r="BY12" i="33"/>
  <c r="BY35" i="4"/>
  <c r="BW6" i="33"/>
  <c r="BY50" i="2"/>
  <c r="BY52" i="2" s="1"/>
  <c r="BY36" i="2" s="1"/>
  <c r="BY55" i="2" s="1"/>
  <c r="BY58" i="2" s="1"/>
  <c r="BY60" i="2" s="1"/>
  <c r="BZ48" i="2"/>
  <c r="BZ50" i="2" s="1"/>
  <c r="BZ52" i="2" s="1"/>
  <c r="BZ35" i="4"/>
  <c r="BX6" i="33"/>
  <c r="BU29" i="33"/>
  <c r="BY32" i="33"/>
  <c r="BV33" i="33"/>
  <c r="BV31" i="33"/>
  <c r="BU30" i="33"/>
  <c r="BU17" i="33"/>
  <c r="BU19" i="33"/>
  <c r="BU18" i="33"/>
  <c r="BW14" i="36"/>
  <c r="BX14" i="36"/>
  <c r="BU7" i="33"/>
  <c r="BV8" i="36"/>
  <c r="BV5" i="36"/>
  <c r="BV11" i="33"/>
  <c r="BV8" i="33"/>
  <c r="BV7" i="36"/>
  <c r="BV10" i="33"/>
  <c r="BV4" i="36"/>
  <c r="BV9" i="36"/>
  <c r="BU5" i="33"/>
  <c r="BU12" i="33"/>
  <c r="BV12" i="36"/>
  <c r="BV10" i="36"/>
  <c r="BU14" i="33"/>
  <c r="BV26" i="36"/>
  <c r="BU26" i="33"/>
  <c r="BV25" i="36"/>
  <c r="BU25" i="33"/>
  <c r="BV24" i="36"/>
  <c r="BU24" i="33"/>
  <c r="BV23" i="36"/>
  <c r="BV22" i="36"/>
  <c r="BV21" i="36"/>
  <c r="BU21" i="33"/>
  <c r="BW19" i="36"/>
  <c r="BV18" i="33"/>
  <c r="BX16" i="36"/>
  <c r="BW16" i="36"/>
  <c r="BU16" i="33"/>
  <c r="BW17" i="36"/>
  <c r="BX17" i="36"/>
  <c r="BX15" i="33"/>
  <c r="BV23" i="33"/>
  <c r="BW18" i="36" l="1"/>
  <c r="BW15" i="33"/>
  <c r="BW9" i="33"/>
  <c r="BZ19" i="17"/>
  <c r="BZ38" i="17" s="1"/>
  <c r="BZ41" i="17" s="1"/>
  <c r="C35" i="17"/>
  <c r="C36" i="17" s="1"/>
  <c r="C35" i="13"/>
  <c r="C36" i="13" s="1"/>
  <c r="BZ19" i="16"/>
  <c r="BZ38" i="16" s="1"/>
  <c r="BZ41" i="16" s="1"/>
  <c r="C35" i="16"/>
  <c r="C36" i="16" s="1"/>
  <c r="C34" i="7"/>
  <c r="BY9" i="33" s="1"/>
  <c r="C33" i="5"/>
  <c r="C34" i="5" s="1"/>
  <c r="C35" i="4"/>
  <c r="B45" i="4"/>
  <c r="C52" i="2"/>
  <c r="BZ36" i="2"/>
  <c r="BZ55" i="2" s="1"/>
  <c r="BZ58" i="2" s="1"/>
  <c r="BZ60" i="2" s="1"/>
  <c r="C60" i="2" s="1"/>
  <c r="BY34" i="11"/>
  <c r="BW13" i="33"/>
  <c r="BZ34" i="11"/>
  <c r="BX13" i="33"/>
  <c r="BX9" i="33"/>
  <c r="C35" i="3"/>
  <c r="BZ19" i="3"/>
  <c r="BZ38" i="3" s="1"/>
  <c r="BZ41" i="3" s="1"/>
  <c r="BZ43" i="3" s="1"/>
  <c r="C43" i="3" s="1"/>
  <c r="BV19" i="33"/>
  <c r="BX33" i="33"/>
  <c r="BV29" i="33"/>
  <c r="BV30" i="33"/>
  <c r="BW33" i="33"/>
  <c r="BV17" i="33"/>
  <c r="BW31" i="33"/>
  <c r="BX31" i="33"/>
  <c r="BW5" i="36"/>
  <c r="BW9" i="36"/>
  <c r="BX7" i="36"/>
  <c r="BW12" i="36"/>
  <c r="BW11" i="33"/>
  <c r="BW4" i="36"/>
  <c r="BX11" i="33"/>
  <c r="BW10" i="33"/>
  <c r="BW8" i="33"/>
  <c r="BV7" i="33"/>
  <c r="BX10" i="36"/>
  <c r="BV4" i="33"/>
  <c r="BW8" i="36"/>
  <c r="BX9" i="36"/>
  <c r="BV12" i="33"/>
  <c r="BX8" i="36"/>
  <c r="BX12" i="36"/>
  <c r="BV14" i="33"/>
  <c r="BV5" i="33"/>
  <c r="BW10" i="36"/>
  <c r="BW7" i="36"/>
  <c r="BX8" i="33"/>
  <c r="BW26" i="36"/>
  <c r="BX26" i="36"/>
  <c r="BV26" i="33"/>
  <c r="BW25" i="36"/>
  <c r="BV25" i="33"/>
  <c r="BX25" i="36"/>
  <c r="BX24" i="36"/>
  <c r="BW24" i="36"/>
  <c r="BV24" i="33"/>
  <c r="BX23" i="36"/>
  <c r="BW23" i="36"/>
  <c r="BW22" i="36"/>
  <c r="BX22" i="36"/>
  <c r="BV22" i="33"/>
  <c r="BW21" i="36"/>
  <c r="BX21" i="36"/>
  <c r="BV21" i="33"/>
  <c r="BW19" i="33"/>
  <c r="BW18" i="33"/>
  <c r="BX18" i="33"/>
  <c r="BV16" i="33"/>
  <c r="BX23" i="33"/>
  <c r="BW23" i="33"/>
  <c r="C35" i="7" l="1"/>
  <c r="BZ43" i="16"/>
  <c r="C43" i="16" s="1"/>
  <c r="C44" i="16" s="1"/>
  <c r="BX18" i="36"/>
  <c r="BZ43" i="17"/>
  <c r="C43" i="17" s="1"/>
  <c r="C44" i="17" s="1"/>
  <c r="BX19" i="36"/>
  <c r="BY7" i="33"/>
  <c r="BX5" i="36"/>
  <c r="BX4" i="36"/>
  <c r="C44" i="3"/>
  <c r="BY5" i="36"/>
  <c r="C36" i="3"/>
  <c r="J36" i="3" s="1"/>
  <c r="BY5" i="33"/>
  <c r="C61" i="2"/>
  <c r="BY4" i="36"/>
  <c r="C53" i="2"/>
  <c r="M53" i="2" s="1"/>
  <c r="BY4" i="33"/>
  <c r="C34" i="11"/>
  <c r="A44" i="11"/>
  <c r="C36" i="4"/>
  <c r="BY6" i="33"/>
  <c r="BY14" i="36"/>
  <c r="BY23" i="36"/>
  <c r="BY17" i="36"/>
  <c r="BX17" i="33"/>
  <c r="BY16" i="36"/>
  <c r="BY33" i="33"/>
  <c r="BW30" i="33"/>
  <c r="BY31" i="33"/>
  <c r="BX30" i="33"/>
  <c r="BW29" i="33"/>
  <c r="BX29" i="33"/>
  <c r="BY24" i="36"/>
  <c r="BY25" i="36"/>
  <c r="BY26" i="36"/>
  <c r="BY15" i="36"/>
  <c r="BX19" i="33"/>
  <c r="BW17" i="33"/>
  <c r="BX7" i="33"/>
  <c r="BW5" i="33"/>
  <c r="BX10" i="33"/>
  <c r="BX5" i="33"/>
  <c r="BX14" i="33"/>
  <c r="BW4" i="33"/>
  <c r="BW7" i="33"/>
  <c r="BW12" i="33"/>
  <c r="BX12" i="33"/>
  <c r="BW14" i="33"/>
  <c r="BX26" i="33"/>
  <c r="BW26" i="33"/>
  <c r="BW25" i="33"/>
  <c r="BX25" i="33"/>
  <c r="BW24" i="33"/>
  <c r="BX24" i="33"/>
  <c r="BW22" i="33"/>
  <c r="BX22" i="33"/>
  <c r="BX21" i="33"/>
  <c r="BW21" i="33"/>
  <c r="BW16" i="33"/>
  <c r="BX16" i="33"/>
  <c r="BY18" i="36" l="1"/>
  <c r="BY19" i="36"/>
  <c r="C35" i="11"/>
  <c r="BY22" i="36"/>
  <c r="BY17" i="33"/>
  <c r="BY29" i="33"/>
  <c r="BY18" i="33"/>
  <c r="BY30" i="33"/>
  <c r="BY19" i="33"/>
  <c r="BY16" i="33"/>
  <c r="BY22" i="33"/>
  <c r="BY24" i="33"/>
  <c r="BY15" i="33"/>
  <c r="BY21" i="36"/>
  <c r="BY21" i="33"/>
  <c r="BX4" i="33"/>
  <c r="BY26" i="33" l="1"/>
  <c r="BY25" i="33"/>
  <c r="BY23" i="33"/>
  <c r="C79" i="34"/>
  <c r="A79" i="34"/>
  <c r="C78" i="34"/>
  <c r="A78" i="34"/>
  <c r="C77" i="34"/>
  <c r="A77" i="34"/>
  <c r="C76" i="34"/>
  <c r="A76" i="34"/>
  <c r="C75" i="34"/>
  <c r="A75" i="34"/>
  <c r="C74" i="34"/>
  <c r="A74" i="34"/>
  <c r="C73" i="34"/>
  <c r="A73" i="34"/>
  <c r="C72" i="34"/>
  <c r="A72" i="34"/>
  <c r="C71" i="34"/>
  <c r="A71" i="34"/>
  <c r="C70" i="34"/>
  <c r="A70" i="34"/>
  <c r="C69" i="34"/>
  <c r="A69" i="34"/>
  <c r="C68" i="34"/>
  <c r="A68" i="34"/>
  <c r="C67" i="34"/>
  <c r="A67" i="34"/>
  <c r="C66" i="34"/>
  <c r="A66" i="34"/>
  <c r="C65" i="34"/>
  <c r="A65" i="34"/>
  <c r="C64" i="34"/>
  <c r="A64" i="34"/>
  <c r="C63" i="34"/>
  <c r="A63" i="34"/>
  <c r="C62" i="34"/>
  <c r="A62" i="34"/>
  <c r="C61" i="34"/>
  <c r="A61" i="34"/>
  <c r="C60" i="34"/>
  <c r="A60" i="34"/>
  <c r="C59" i="34"/>
  <c r="A59" i="34"/>
  <c r="C58" i="34"/>
  <c r="A58" i="34"/>
  <c r="C57" i="34"/>
  <c r="A57" i="34"/>
  <c r="C56" i="34"/>
  <c r="A56" i="34"/>
  <c r="C55" i="34"/>
  <c r="A55" i="34"/>
  <c r="C54" i="34"/>
  <c r="A54" i="34"/>
  <c r="C53" i="34"/>
  <c r="A53" i="34"/>
  <c r="C52" i="34"/>
  <c r="A52" i="34"/>
  <c r="C51" i="34"/>
  <c r="A51" i="34"/>
  <c r="C50" i="34"/>
  <c r="A50" i="34"/>
  <c r="C49" i="34"/>
  <c r="A49" i="34"/>
  <c r="C48" i="34"/>
  <c r="A48" i="34"/>
  <c r="C47" i="34"/>
  <c r="D47" i="34" s="1"/>
  <c r="A47" i="34"/>
  <c r="C46" i="34"/>
  <c r="D46" i="34" s="1"/>
  <c r="A46" i="34"/>
  <c r="C45" i="34"/>
  <c r="D45" i="34" s="1"/>
  <c r="A45" i="34"/>
  <c r="C44" i="34"/>
  <c r="D44" i="34" s="1"/>
  <c r="A44" i="34"/>
  <c r="C43" i="34"/>
  <c r="D43" i="34" s="1"/>
  <c r="A43" i="34"/>
  <c r="C42" i="34"/>
  <c r="D42" i="34" s="1"/>
  <c r="A42" i="34"/>
  <c r="C41" i="34"/>
  <c r="D41" i="34" s="1"/>
  <c r="A41" i="34"/>
  <c r="C40" i="34"/>
  <c r="D40" i="34" s="1"/>
  <c r="A40" i="34"/>
  <c r="C39" i="34"/>
  <c r="D39" i="34" s="1"/>
  <c r="A39" i="34"/>
  <c r="C38" i="34"/>
  <c r="D38" i="34" s="1"/>
  <c r="A38" i="34"/>
  <c r="C37" i="34"/>
  <c r="D37" i="34" s="1"/>
  <c r="A37" i="34"/>
  <c r="C36" i="34"/>
  <c r="D36" i="34" s="1"/>
  <c r="A36" i="34"/>
  <c r="C35" i="34"/>
  <c r="D35" i="34" s="1"/>
  <c r="A35" i="34"/>
  <c r="C34" i="34"/>
  <c r="D34" i="34" s="1"/>
  <c r="A34" i="34"/>
  <c r="C33" i="34"/>
  <c r="D33" i="34" s="1"/>
  <c r="A33" i="34"/>
  <c r="C32" i="34"/>
  <c r="D32" i="34" s="1"/>
  <c r="A32" i="34"/>
  <c r="C31" i="34"/>
  <c r="D31" i="34" s="1"/>
  <c r="A31" i="34"/>
  <c r="C30" i="34"/>
  <c r="D30" i="34" s="1"/>
  <c r="A30" i="34"/>
  <c r="C29" i="34"/>
  <c r="D29" i="34" s="1"/>
  <c r="A29" i="34"/>
  <c r="C28" i="34"/>
  <c r="D28" i="34" s="1"/>
  <c r="A28" i="34"/>
  <c r="C27" i="34"/>
  <c r="D27" i="34" s="1"/>
  <c r="A27" i="34"/>
  <c r="C26" i="34"/>
  <c r="D26" i="34" s="1"/>
  <c r="A26" i="34"/>
  <c r="C25" i="34"/>
  <c r="D25" i="34" s="1"/>
  <c r="A25" i="34"/>
  <c r="C24" i="34"/>
  <c r="D24" i="34" s="1"/>
  <c r="A24" i="34"/>
  <c r="C23" i="34"/>
  <c r="D23" i="34" s="1"/>
  <c r="A23" i="34"/>
  <c r="C22" i="34"/>
  <c r="D22" i="34" s="1"/>
  <c r="A22" i="34"/>
  <c r="C21" i="34"/>
  <c r="D21" i="34" s="1"/>
  <c r="A21" i="34"/>
  <c r="C20" i="34"/>
  <c r="D20" i="34" s="1"/>
  <c r="A20" i="34"/>
  <c r="C19" i="34"/>
  <c r="D19" i="34" s="1"/>
  <c r="A19" i="34"/>
  <c r="C18" i="34"/>
  <c r="D18" i="34" s="1"/>
  <c r="A18" i="34"/>
  <c r="C17" i="34"/>
  <c r="D17" i="34" s="1"/>
  <c r="A17" i="34"/>
  <c r="C16" i="34"/>
  <c r="A16" i="34"/>
  <c r="C15" i="34"/>
  <c r="A15" i="34"/>
  <c r="C14" i="34"/>
  <c r="D14" i="34" s="1"/>
  <c r="A14" i="34"/>
  <c r="C13" i="34"/>
  <c r="A13" i="34"/>
  <c r="C12" i="34"/>
  <c r="A12" i="34"/>
  <c r="C11" i="34"/>
  <c r="A11" i="34"/>
  <c r="C10" i="34"/>
  <c r="A10" i="34"/>
  <c r="C9" i="34"/>
  <c r="A9" i="34"/>
  <c r="C8" i="34"/>
  <c r="A8" i="34"/>
  <c r="C7" i="34"/>
  <c r="A7" i="34"/>
  <c r="C6" i="34"/>
  <c r="A6" i="34"/>
  <c r="C5" i="34"/>
  <c r="A5" i="34"/>
  <c r="A2" i="34"/>
  <c r="L6" i="34" l="1"/>
  <c r="D6" i="34"/>
  <c r="I8" i="34"/>
  <c r="D8" i="34"/>
  <c r="I10" i="34"/>
  <c r="D10" i="34"/>
  <c r="L12" i="34"/>
  <c r="D12" i="34"/>
  <c r="I16" i="34"/>
  <c r="D16" i="34"/>
  <c r="F46" i="34"/>
  <c r="L50" i="34"/>
  <c r="D50" i="34"/>
  <c r="L54" i="34"/>
  <c r="D54" i="34"/>
  <c r="L58" i="34"/>
  <c r="D58" i="34"/>
  <c r="L62" i="34"/>
  <c r="D62" i="34"/>
  <c r="L66" i="34"/>
  <c r="D66" i="34"/>
  <c r="L68" i="34"/>
  <c r="D68" i="34"/>
  <c r="L72" i="34"/>
  <c r="D72" i="34"/>
  <c r="L74" i="34"/>
  <c r="D74" i="34"/>
  <c r="L78" i="34"/>
  <c r="D78" i="34"/>
  <c r="I5" i="34"/>
  <c r="D5" i="34"/>
  <c r="L7" i="34"/>
  <c r="D7" i="34"/>
  <c r="L9" i="34"/>
  <c r="D9" i="34"/>
  <c r="L11" i="34"/>
  <c r="D11" i="34"/>
  <c r="L13" i="34"/>
  <c r="D13" i="34"/>
  <c r="L15" i="34"/>
  <c r="D15" i="34"/>
  <c r="L48" i="34"/>
  <c r="D48" i="34"/>
  <c r="L52" i="34"/>
  <c r="D52" i="34"/>
  <c r="L56" i="34"/>
  <c r="D56" i="34"/>
  <c r="L60" i="34"/>
  <c r="D60" i="34"/>
  <c r="L64" i="34"/>
  <c r="D64" i="34"/>
  <c r="L70" i="34"/>
  <c r="D70" i="34"/>
  <c r="L76" i="34"/>
  <c r="D76" i="34"/>
  <c r="L49" i="34"/>
  <c r="D49" i="34"/>
  <c r="L51" i="34"/>
  <c r="D51" i="34"/>
  <c r="L53" i="34"/>
  <c r="D53" i="34"/>
  <c r="L55" i="34"/>
  <c r="D55" i="34"/>
  <c r="L57" i="34"/>
  <c r="D57" i="34"/>
  <c r="L59" i="34"/>
  <c r="D59" i="34"/>
  <c r="L61" i="34"/>
  <c r="D61" i="34"/>
  <c r="L63" i="34"/>
  <c r="D63" i="34"/>
  <c r="L65" i="34"/>
  <c r="D65" i="34"/>
  <c r="L67" i="34"/>
  <c r="D67" i="34"/>
  <c r="L69" i="34"/>
  <c r="D69" i="34"/>
  <c r="L71" i="34"/>
  <c r="D71" i="34"/>
  <c r="L73" i="34"/>
  <c r="D73" i="34"/>
  <c r="L75" i="34"/>
  <c r="D75" i="34"/>
  <c r="L77" i="34"/>
  <c r="D77" i="34"/>
  <c r="L79" i="34"/>
  <c r="D79" i="34"/>
  <c r="I24" i="34"/>
  <c r="I36" i="34"/>
  <c r="I18" i="34"/>
  <c r="F28" i="34"/>
  <c r="F22" i="34"/>
  <c r="I25" i="34"/>
  <c r="I30" i="34"/>
  <c r="F40" i="34"/>
  <c r="F34" i="34"/>
  <c r="I37" i="34"/>
  <c r="I42" i="34"/>
  <c r="I19" i="34"/>
  <c r="F19" i="34"/>
  <c r="I31" i="34"/>
  <c r="F31" i="34"/>
  <c r="I39" i="34"/>
  <c r="I43" i="34"/>
  <c r="F43" i="34"/>
  <c r="I27" i="34"/>
  <c r="I28" i="34"/>
  <c r="I40" i="34"/>
  <c r="I21" i="34"/>
  <c r="I22" i="34"/>
  <c r="F25" i="34"/>
  <c r="I33" i="34"/>
  <c r="I34" i="34"/>
  <c r="F37" i="34"/>
  <c r="I45" i="34"/>
  <c r="I46" i="34"/>
  <c r="F10" i="34"/>
  <c r="L10" i="34"/>
  <c r="I13" i="34"/>
  <c r="F14" i="34"/>
  <c r="I14" i="34"/>
  <c r="L14" i="34"/>
  <c r="F15" i="34"/>
  <c r="F16" i="34"/>
  <c r="L17" i="34"/>
  <c r="L20" i="34"/>
  <c r="F17" i="34"/>
  <c r="F20" i="34"/>
  <c r="L21" i="34"/>
  <c r="F23" i="34"/>
  <c r="L24" i="34"/>
  <c r="L16" i="34"/>
  <c r="I17" i="34"/>
  <c r="F18" i="34"/>
  <c r="L19" i="34"/>
  <c r="I20" i="34"/>
  <c r="F21" i="34"/>
  <c r="L22" i="34"/>
  <c r="I23" i="34"/>
  <c r="F24" i="34"/>
  <c r="L25" i="34"/>
  <c r="I26" i="34"/>
  <c r="F27" i="34"/>
  <c r="L28" i="34"/>
  <c r="I29" i="34"/>
  <c r="F30" i="34"/>
  <c r="L31" i="34"/>
  <c r="I32" i="34"/>
  <c r="F33" i="34"/>
  <c r="L34" i="34"/>
  <c r="I35" i="34"/>
  <c r="F36" i="34"/>
  <c r="L37" i="34"/>
  <c r="I38" i="34"/>
  <c r="F39" i="34"/>
  <c r="L40" i="34"/>
  <c r="I41" i="34"/>
  <c r="F42" i="34"/>
  <c r="L43" i="34"/>
  <c r="I44" i="34"/>
  <c r="F45" i="34"/>
  <c r="L46" i="34"/>
  <c r="I47" i="34"/>
  <c r="L5" i="34"/>
  <c r="I6" i="34"/>
  <c r="I7" i="34"/>
  <c r="F8" i="34"/>
  <c r="L8" i="34"/>
  <c r="I9" i="34"/>
  <c r="I12" i="34"/>
  <c r="I15" i="34"/>
  <c r="L23" i="34"/>
  <c r="L26" i="34"/>
  <c r="L29" i="34"/>
  <c r="L32" i="34"/>
  <c r="L35" i="34"/>
  <c r="L38" i="34"/>
  <c r="L41" i="34"/>
  <c r="L44" i="34"/>
  <c r="L47" i="34"/>
  <c r="F5" i="34"/>
  <c r="F6" i="34"/>
  <c r="F7" i="34"/>
  <c r="F9" i="34"/>
  <c r="F11" i="34"/>
  <c r="I11" i="34"/>
  <c r="F12" i="34"/>
  <c r="F13" i="34"/>
  <c r="L18" i="34"/>
  <c r="F26" i="34"/>
  <c r="L27" i="34"/>
  <c r="F29" i="34"/>
  <c r="L30" i="34"/>
  <c r="F32" i="34"/>
  <c r="L33" i="34"/>
  <c r="F35" i="34"/>
  <c r="L36" i="34"/>
  <c r="F38" i="34"/>
  <c r="L39" i="34"/>
  <c r="F41" i="34"/>
  <c r="L42" i="34"/>
  <c r="F44" i="34"/>
  <c r="L45" i="34"/>
  <c r="F47" i="34"/>
  <c r="F48" i="34"/>
  <c r="I48" i="34"/>
  <c r="F49" i="34"/>
  <c r="I49" i="34"/>
  <c r="F50" i="34"/>
  <c r="I50" i="34"/>
  <c r="F51" i="34"/>
  <c r="I51" i="34"/>
  <c r="F52" i="34"/>
  <c r="I52" i="34"/>
  <c r="F53" i="34"/>
  <c r="I53" i="34"/>
  <c r="F54" i="34"/>
  <c r="I54" i="34"/>
  <c r="F55" i="34"/>
  <c r="I55" i="34"/>
  <c r="F56" i="34"/>
  <c r="I56" i="34"/>
  <c r="F57" i="34"/>
  <c r="I57" i="34"/>
  <c r="F58" i="34"/>
  <c r="I58" i="34"/>
  <c r="F59" i="34"/>
  <c r="I59" i="34"/>
  <c r="F60" i="34"/>
  <c r="I60" i="34"/>
  <c r="F61" i="34"/>
  <c r="I61" i="34"/>
  <c r="F62" i="34"/>
  <c r="I62" i="34"/>
  <c r="F63" i="34"/>
  <c r="I63" i="34"/>
  <c r="F64" i="34"/>
  <c r="I64" i="34"/>
  <c r="F65" i="34"/>
  <c r="I65" i="34"/>
  <c r="F66" i="34"/>
  <c r="I66" i="34"/>
  <c r="F67" i="34"/>
  <c r="I67" i="34"/>
  <c r="F68" i="34"/>
  <c r="I68" i="34"/>
  <c r="F69" i="34"/>
  <c r="I69" i="34"/>
  <c r="F70" i="34"/>
  <c r="I70" i="34"/>
  <c r="F71" i="34"/>
  <c r="I71" i="34"/>
  <c r="F72" i="34"/>
  <c r="I72" i="34"/>
  <c r="F73" i="34"/>
  <c r="I73" i="34"/>
  <c r="F74" i="34"/>
  <c r="I74" i="34"/>
  <c r="F75" i="34"/>
  <c r="I75" i="34"/>
  <c r="F76" i="34"/>
  <c r="I76" i="34"/>
  <c r="F77" i="34"/>
  <c r="I77" i="34"/>
  <c r="F78" i="34"/>
  <c r="I78" i="34"/>
  <c r="F79" i="34"/>
  <c r="I79" i="34"/>
  <c r="D80" i="34" l="1"/>
  <c r="K84" i="39"/>
  <c r="K83" i="39"/>
  <c r="K82" i="39"/>
  <c r="K81" i="39"/>
  <c r="K80" i="39"/>
  <c r="C79" i="39"/>
  <c r="L79" i="39" s="1"/>
  <c r="A79" i="39"/>
  <c r="C78" i="39"/>
  <c r="L78" i="39" s="1"/>
  <c r="A78" i="39"/>
  <c r="C77" i="39"/>
  <c r="L77" i="39" s="1"/>
  <c r="A77" i="39"/>
  <c r="C76" i="39"/>
  <c r="L76" i="39" s="1"/>
  <c r="A76" i="39"/>
  <c r="C75" i="39"/>
  <c r="L75" i="39" s="1"/>
  <c r="A75" i="39"/>
  <c r="C74" i="39"/>
  <c r="L74" i="39" s="1"/>
  <c r="A74" i="39"/>
  <c r="C73" i="39"/>
  <c r="L73" i="39" s="1"/>
  <c r="A73" i="39"/>
  <c r="C72" i="39"/>
  <c r="L72" i="39" s="1"/>
  <c r="A72" i="39"/>
  <c r="C71" i="39"/>
  <c r="L71" i="39" s="1"/>
  <c r="A71" i="39"/>
  <c r="C70" i="39"/>
  <c r="L70" i="39" s="1"/>
  <c r="A70" i="39"/>
  <c r="C69" i="39"/>
  <c r="L69" i="39" s="1"/>
  <c r="A69" i="39"/>
  <c r="C68" i="39"/>
  <c r="L68" i="39" s="1"/>
  <c r="A68" i="39"/>
  <c r="C67" i="39"/>
  <c r="L67" i="39" s="1"/>
  <c r="A67" i="39"/>
  <c r="C66" i="39"/>
  <c r="L66" i="39" s="1"/>
  <c r="A66" i="39"/>
  <c r="C65" i="39"/>
  <c r="L65" i="39" s="1"/>
  <c r="A65" i="39"/>
  <c r="C64" i="39"/>
  <c r="L64" i="39" s="1"/>
  <c r="A64" i="39"/>
  <c r="C63" i="39"/>
  <c r="L63" i="39" s="1"/>
  <c r="A63" i="39"/>
  <c r="C62" i="39"/>
  <c r="L62" i="39" s="1"/>
  <c r="A62" i="39"/>
  <c r="C61" i="39"/>
  <c r="L61" i="39" s="1"/>
  <c r="A61" i="39"/>
  <c r="C60" i="39"/>
  <c r="L60" i="39" s="1"/>
  <c r="A60" i="39"/>
  <c r="C59" i="39"/>
  <c r="L59" i="39" s="1"/>
  <c r="A59" i="39"/>
  <c r="C58" i="39"/>
  <c r="L58" i="39" s="1"/>
  <c r="A58" i="39"/>
  <c r="C57" i="39"/>
  <c r="L57" i="39" s="1"/>
  <c r="A57" i="39"/>
  <c r="C56" i="39"/>
  <c r="L56" i="39" s="1"/>
  <c r="A56" i="39"/>
  <c r="C55" i="39"/>
  <c r="L55" i="39" s="1"/>
  <c r="A55" i="39"/>
  <c r="C54" i="39"/>
  <c r="L54" i="39" s="1"/>
  <c r="A54" i="39"/>
  <c r="C53" i="39"/>
  <c r="L53" i="39" s="1"/>
  <c r="A53" i="39"/>
  <c r="C52" i="39"/>
  <c r="L52" i="39" s="1"/>
  <c r="A52" i="39"/>
  <c r="C51" i="39"/>
  <c r="L51" i="39" s="1"/>
  <c r="A51" i="39"/>
  <c r="C50" i="39"/>
  <c r="L50" i="39" s="1"/>
  <c r="A50" i="39"/>
  <c r="C49" i="39"/>
  <c r="L49" i="39" s="1"/>
  <c r="A49" i="39"/>
  <c r="C48" i="39"/>
  <c r="L48" i="39" s="1"/>
  <c r="A48" i="39"/>
  <c r="C47" i="39"/>
  <c r="L47" i="39" s="1"/>
  <c r="A47" i="39"/>
  <c r="C46" i="39"/>
  <c r="L46" i="39" s="1"/>
  <c r="A46" i="39"/>
  <c r="C45" i="39"/>
  <c r="L45" i="39" s="1"/>
  <c r="A45" i="39"/>
  <c r="C44" i="39"/>
  <c r="L44" i="39" s="1"/>
  <c r="A44" i="39"/>
  <c r="C43" i="39"/>
  <c r="L43" i="39" s="1"/>
  <c r="A43" i="39"/>
  <c r="C42" i="39"/>
  <c r="L42" i="39" s="1"/>
  <c r="A42" i="39"/>
  <c r="C41" i="39"/>
  <c r="L41" i="39" s="1"/>
  <c r="A41" i="39"/>
  <c r="C40" i="39"/>
  <c r="L40" i="39" s="1"/>
  <c r="A40" i="39"/>
  <c r="C39" i="39"/>
  <c r="L39" i="39" s="1"/>
  <c r="A39" i="39"/>
  <c r="C38" i="39"/>
  <c r="L38" i="39" s="1"/>
  <c r="A38" i="39"/>
  <c r="C37" i="39"/>
  <c r="L37" i="39" s="1"/>
  <c r="A37" i="39"/>
  <c r="C36" i="39"/>
  <c r="L36" i="39" s="1"/>
  <c r="A36" i="39"/>
  <c r="C35" i="39"/>
  <c r="L35" i="39" s="1"/>
  <c r="A35" i="39"/>
  <c r="C34" i="39"/>
  <c r="D34" i="39" s="1"/>
  <c r="A34" i="39"/>
  <c r="C33" i="39"/>
  <c r="D33" i="39" s="1"/>
  <c r="A33" i="39"/>
  <c r="C32" i="39"/>
  <c r="D32" i="39" s="1"/>
  <c r="A32" i="39"/>
  <c r="C31" i="39"/>
  <c r="D31" i="39" s="1"/>
  <c r="A31" i="39"/>
  <c r="C30" i="39"/>
  <c r="D30" i="39" s="1"/>
  <c r="A30" i="39"/>
  <c r="C29" i="39"/>
  <c r="D29" i="39" s="1"/>
  <c r="A29" i="39"/>
  <c r="C28" i="39"/>
  <c r="D28" i="39" s="1"/>
  <c r="A28" i="39"/>
  <c r="C27" i="39"/>
  <c r="D27" i="39" s="1"/>
  <c r="A27" i="39"/>
  <c r="C26" i="39"/>
  <c r="D26" i="39" s="1"/>
  <c r="A26" i="39"/>
  <c r="C25" i="39"/>
  <c r="D25" i="39" s="1"/>
  <c r="A25" i="39"/>
  <c r="C24" i="39"/>
  <c r="D24" i="39" s="1"/>
  <c r="A24" i="39"/>
  <c r="C23" i="39"/>
  <c r="D23" i="39" s="1"/>
  <c r="A23" i="39"/>
  <c r="C22" i="39"/>
  <c r="D22" i="39" s="1"/>
  <c r="A22" i="39"/>
  <c r="C21" i="39"/>
  <c r="D21" i="39" s="1"/>
  <c r="A21" i="39"/>
  <c r="C20" i="39"/>
  <c r="D20" i="39" s="1"/>
  <c r="A20" i="39"/>
  <c r="C19" i="39"/>
  <c r="D19" i="39" s="1"/>
  <c r="A19" i="39"/>
  <c r="C18" i="39"/>
  <c r="D18" i="39" s="1"/>
  <c r="A18" i="39"/>
  <c r="C17" i="39"/>
  <c r="D17" i="39" s="1"/>
  <c r="A17" i="39"/>
  <c r="C16" i="39"/>
  <c r="I16" i="39" s="1"/>
  <c r="A16" i="39"/>
  <c r="C15" i="39"/>
  <c r="L15" i="39" s="1"/>
  <c r="A15" i="39"/>
  <c r="C14" i="39"/>
  <c r="L14" i="39" s="1"/>
  <c r="A14" i="39"/>
  <c r="C13" i="39"/>
  <c r="L13" i="39" s="1"/>
  <c r="A13" i="39"/>
  <c r="C12" i="39"/>
  <c r="L12" i="39" s="1"/>
  <c r="A12" i="39"/>
  <c r="C11" i="39"/>
  <c r="L11" i="39" s="1"/>
  <c r="A11" i="39"/>
  <c r="C10" i="39"/>
  <c r="L10" i="39" s="1"/>
  <c r="A10" i="39"/>
  <c r="C9" i="39"/>
  <c r="L9" i="39" s="1"/>
  <c r="A9" i="39"/>
  <c r="C8" i="39"/>
  <c r="L8" i="39" s="1"/>
  <c r="A8" i="39"/>
  <c r="C7" i="39"/>
  <c r="L7" i="39" s="1"/>
  <c r="A7" i="39"/>
  <c r="C6" i="39"/>
  <c r="L6" i="39" s="1"/>
  <c r="A6" i="39"/>
  <c r="C5" i="39"/>
  <c r="L5" i="39" s="1"/>
  <c r="A5" i="39"/>
  <c r="A2" i="39"/>
  <c r="A2" i="36"/>
  <c r="A2" i="33"/>
  <c r="R41" i="36" l="1"/>
  <c r="I28" i="39"/>
  <c r="I24" i="39"/>
  <c r="F28" i="39"/>
  <c r="I25" i="39"/>
  <c r="F19" i="39"/>
  <c r="I27" i="39"/>
  <c r="F31" i="39"/>
  <c r="I18" i="39"/>
  <c r="I19" i="39"/>
  <c r="F22" i="39"/>
  <c r="I30" i="39"/>
  <c r="I31" i="39"/>
  <c r="F34" i="39"/>
  <c r="I21" i="39"/>
  <c r="I22" i="39"/>
  <c r="F25" i="39"/>
  <c r="I33" i="39"/>
  <c r="I34" i="39"/>
  <c r="D5" i="39"/>
  <c r="D6" i="39"/>
  <c r="D7" i="39"/>
  <c r="D8" i="39"/>
  <c r="D9" i="39"/>
  <c r="D10" i="39"/>
  <c r="D11" i="39"/>
  <c r="D12" i="39"/>
  <c r="D13" i="39"/>
  <c r="D14" i="39"/>
  <c r="D15" i="39"/>
  <c r="D16" i="39"/>
  <c r="L16" i="39"/>
  <c r="I17" i="39"/>
  <c r="F18" i="39"/>
  <c r="L19" i="39"/>
  <c r="I20" i="39"/>
  <c r="F21" i="39"/>
  <c r="L22" i="39"/>
  <c r="I23" i="39"/>
  <c r="F24" i="39"/>
  <c r="L25" i="39"/>
  <c r="I26" i="39"/>
  <c r="F27" i="39"/>
  <c r="L28" i="39"/>
  <c r="I29" i="39"/>
  <c r="F30" i="39"/>
  <c r="L31" i="39"/>
  <c r="I32" i="39"/>
  <c r="F33" i="39"/>
  <c r="L34" i="39"/>
  <c r="F5" i="39"/>
  <c r="I5" i="39"/>
  <c r="F6" i="39"/>
  <c r="I6" i="39"/>
  <c r="F7" i="39"/>
  <c r="I7" i="39"/>
  <c r="F8" i="39"/>
  <c r="I8" i="39"/>
  <c r="F9" i="39"/>
  <c r="I9" i="39"/>
  <c r="F10" i="39"/>
  <c r="I10" i="39"/>
  <c r="F11" i="39"/>
  <c r="I11" i="39"/>
  <c r="F12" i="39"/>
  <c r="I12" i="39"/>
  <c r="F13" i="39"/>
  <c r="I13" i="39"/>
  <c r="F14" i="39"/>
  <c r="I14" i="39"/>
  <c r="F15" i="39"/>
  <c r="I15" i="39"/>
  <c r="F16" i="39"/>
  <c r="L17" i="39"/>
  <c r="L20" i="39"/>
  <c r="L23" i="39"/>
  <c r="L26" i="39"/>
  <c r="L29" i="39"/>
  <c r="L32" i="39"/>
  <c r="F17" i="39"/>
  <c r="L18" i="39"/>
  <c r="F20" i="39"/>
  <c r="L21" i="39"/>
  <c r="F23" i="39"/>
  <c r="L24" i="39"/>
  <c r="F26" i="39"/>
  <c r="L27" i="39"/>
  <c r="F29" i="39"/>
  <c r="L30" i="39"/>
  <c r="F32" i="39"/>
  <c r="L33" i="39"/>
  <c r="D35" i="39"/>
  <c r="D36" i="39"/>
  <c r="D37" i="39"/>
  <c r="D38" i="39"/>
  <c r="D39" i="39"/>
  <c r="D40" i="39"/>
  <c r="D41" i="39"/>
  <c r="D42" i="39"/>
  <c r="D43" i="39"/>
  <c r="D44" i="39"/>
  <c r="D45" i="39"/>
  <c r="D46" i="39"/>
  <c r="D47" i="39"/>
  <c r="D48" i="39"/>
  <c r="D49" i="39"/>
  <c r="D50" i="39"/>
  <c r="D51" i="39"/>
  <c r="D52" i="39"/>
  <c r="D53" i="39"/>
  <c r="D54" i="39"/>
  <c r="D55" i="39"/>
  <c r="D56" i="39"/>
  <c r="D57" i="39"/>
  <c r="D58" i="39"/>
  <c r="D59" i="39"/>
  <c r="D60" i="39"/>
  <c r="D61" i="39"/>
  <c r="D62" i="39"/>
  <c r="D63" i="39"/>
  <c r="D64" i="39"/>
  <c r="D65" i="39"/>
  <c r="D66" i="39"/>
  <c r="D67" i="39"/>
  <c r="D68" i="39"/>
  <c r="D69" i="39"/>
  <c r="D70" i="39"/>
  <c r="D71" i="39"/>
  <c r="D72" i="39"/>
  <c r="D73" i="39"/>
  <c r="D74" i="39"/>
  <c r="D75" i="39"/>
  <c r="D76" i="39"/>
  <c r="D77" i="39"/>
  <c r="D78" i="39"/>
  <c r="D79" i="39"/>
  <c r="F35" i="39"/>
  <c r="I35" i="39"/>
  <c r="F36" i="39"/>
  <c r="I36" i="39"/>
  <c r="F37" i="39"/>
  <c r="I37" i="39"/>
  <c r="F38" i="39"/>
  <c r="I38" i="39"/>
  <c r="F39" i="39"/>
  <c r="I39" i="39"/>
  <c r="F40" i="39"/>
  <c r="I40" i="39"/>
  <c r="F41" i="39"/>
  <c r="I41" i="39"/>
  <c r="F42" i="39"/>
  <c r="I42" i="39"/>
  <c r="F43" i="39"/>
  <c r="I43" i="39"/>
  <c r="F44" i="39"/>
  <c r="I44" i="39"/>
  <c r="F45" i="39"/>
  <c r="I45" i="39"/>
  <c r="F46" i="39"/>
  <c r="I46" i="39"/>
  <c r="F47" i="39"/>
  <c r="I47" i="39"/>
  <c r="F48" i="39"/>
  <c r="I48" i="39"/>
  <c r="F49" i="39"/>
  <c r="I49" i="39"/>
  <c r="F50" i="39"/>
  <c r="I50" i="39"/>
  <c r="F51" i="39"/>
  <c r="I51" i="39"/>
  <c r="F52" i="39"/>
  <c r="I52" i="39"/>
  <c r="F53" i="39"/>
  <c r="I53" i="39"/>
  <c r="F54" i="39"/>
  <c r="I54" i="39"/>
  <c r="F55" i="39"/>
  <c r="I55" i="39"/>
  <c r="F56" i="39"/>
  <c r="I56" i="39"/>
  <c r="F57" i="39"/>
  <c r="I57" i="39"/>
  <c r="F58" i="39"/>
  <c r="I58" i="39"/>
  <c r="F59" i="39"/>
  <c r="I59" i="39"/>
  <c r="F60" i="39"/>
  <c r="I60" i="39"/>
  <c r="F61" i="39"/>
  <c r="I61" i="39"/>
  <c r="F62" i="39"/>
  <c r="I62" i="39"/>
  <c r="F63" i="39"/>
  <c r="I63" i="39"/>
  <c r="F64" i="39"/>
  <c r="I64" i="39"/>
  <c r="F65" i="39"/>
  <c r="I65" i="39"/>
  <c r="F66" i="39"/>
  <c r="I66" i="39"/>
  <c r="F67" i="39"/>
  <c r="I67" i="39"/>
  <c r="F68" i="39"/>
  <c r="I68" i="39"/>
  <c r="F69" i="39"/>
  <c r="I69" i="39"/>
  <c r="F70" i="39"/>
  <c r="I70" i="39"/>
  <c r="F71" i="39"/>
  <c r="I71" i="39"/>
  <c r="F72" i="39"/>
  <c r="I72" i="39"/>
  <c r="F73" i="39"/>
  <c r="I73" i="39"/>
  <c r="F74" i="39"/>
  <c r="I74" i="39"/>
  <c r="F75" i="39"/>
  <c r="I75" i="39"/>
  <c r="F76" i="39"/>
  <c r="I76" i="39"/>
  <c r="F77" i="39"/>
  <c r="I77" i="39"/>
  <c r="F78" i="39"/>
  <c r="I78" i="39"/>
  <c r="F79" i="39"/>
  <c r="I79" i="39"/>
  <c r="BX36" i="36"/>
  <c r="BW36" i="36"/>
  <c r="BV36" i="36"/>
  <c r="BU36" i="36"/>
  <c r="BT36" i="36"/>
  <c r="BS36" i="36"/>
  <c r="BR36" i="36"/>
  <c r="BQ36" i="36"/>
  <c r="BP36" i="36"/>
  <c r="BO36" i="36"/>
  <c r="BN36" i="36"/>
  <c r="BM36" i="36"/>
  <c r="BL36" i="36"/>
  <c r="BK36" i="36"/>
  <c r="BJ36" i="36"/>
  <c r="BI36" i="36"/>
  <c r="BH36" i="36"/>
  <c r="BG36" i="36"/>
  <c r="BF36" i="36"/>
  <c r="BE36" i="36"/>
  <c r="BD36" i="36"/>
  <c r="BC36" i="36"/>
  <c r="BB36" i="36"/>
  <c r="BA36" i="36"/>
  <c r="AZ36" i="36"/>
  <c r="AY36" i="36"/>
  <c r="AX36" i="36"/>
  <c r="AW36" i="36"/>
  <c r="AV36" i="36"/>
  <c r="AU36" i="36"/>
  <c r="AT36" i="36"/>
  <c r="AS36" i="36"/>
  <c r="AR36" i="36"/>
  <c r="AQ36" i="36"/>
  <c r="AP36" i="36"/>
  <c r="AO36" i="36"/>
  <c r="AN36" i="36"/>
  <c r="AM36" i="36"/>
  <c r="AL36" i="36"/>
  <c r="AK36" i="36"/>
  <c r="AJ36" i="36"/>
  <c r="AI36" i="36"/>
  <c r="AH36" i="36"/>
  <c r="AG36" i="36"/>
  <c r="AF36" i="36"/>
  <c r="AE36" i="36"/>
  <c r="AD36" i="36"/>
  <c r="AC36" i="36"/>
  <c r="AB36" i="36"/>
  <c r="AA36" i="36"/>
  <c r="Z36" i="36"/>
  <c r="Y36" i="36"/>
  <c r="X36" i="36"/>
  <c r="W36" i="36"/>
  <c r="V36" i="36"/>
  <c r="U36" i="36"/>
  <c r="T36" i="36"/>
  <c r="S36" i="36"/>
  <c r="R36" i="36"/>
  <c r="Q36" i="36"/>
  <c r="P36" i="36"/>
  <c r="O36" i="36"/>
  <c r="N36" i="36"/>
  <c r="M36" i="36"/>
  <c r="L36" i="36"/>
  <c r="K36" i="36"/>
  <c r="J36" i="36"/>
  <c r="I36" i="36"/>
  <c r="H36" i="36"/>
  <c r="G36" i="36"/>
  <c r="F36" i="36"/>
  <c r="E36" i="36"/>
  <c r="D36" i="36"/>
  <c r="C36" i="36"/>
  <c r="B36" i="36"/>
  <c r="BX3" i="36"/>
  <c r="BW3" i="36"/>
  <c r="BV3" i="36"/>
  <c r="BU3" i="36"/>
  <c r="BT3" i="36"/>
  <c r="BS3" i="36"/>
  <c r="BR3" i="36"/>
  <c r="BQ3" i="36"/>
  <c r="BP3" i="36"/>
  <c r="BO3" i="36"/>
  <c r="BN3" i="36"/>
  <c r="BM3" i="36"/>
  <c r="BL3" i="36"/>
  <c r="BK3" i="36"/>
  <c r="BJ3" i="36"/>
  <c r="BI3" i="36"/>
  <c r="BH3" i="36"/>
  <c r="BG3" i="36"/>
  <c r="BF3" i="36"/>
  <c r="BE3" i="36"/>
  <c r="BD3" i="36"/>
  <c r="BC3" i="36"/>
  <c r="BB3" i="36"/>
  <c r="BA3" i="36"/>
  <c r="AZ3" i="36"/>
  <c r="AY3" i="36"/>
  <c r="AX3" i="36"/>
  <c r="AW3" i="36"/>
  <c r="AV3" i="36"/>
  <c r="AU3" i="36"/>
  <c r="AT3" i="36"/>
  <c r="AS3" i="36"/>
  <c r="AR3" i="36"/>
  <c r="AQ3" i="36"/>
  <c r="AP3" i="36"/>
  <c r="AO3" i="36"/>
  <c r="AN3" i="36"/>
  <c r="AM3" i="36"/>
  <c r="AL3" i="36"/>
  <c r="AK3" i="36"/>
  <c r="AJ3" i="36"/>
  <c r="AI3" i="36"/>
  <c r="AH3" i="36"/>
  <c r="AG3" i="36"/>
  <c r="AF3" i="36"/>
  <c r="AE3" i="36"/>
  <c r="AD3" i="36"/>
  <c r="AC3" i="36"/>
  <c r="AB3" i="36"/>
  <c r="AA3" i="36"/>
  <c r="Z3" i="36"/>
  <c r="Y3" i="36"/>
  <c r="X3" i="36"/>
  <c r="W3" i="36"/>
  <c r="V3" i="36"/>
  <c r="U3" i="36"/>
  <c r="T3" i="36"/>
  <c r="S3" i="36"/>
  <c r="R3" i="36"/>
  <c r="Q3" i="36"/>
  <c r="P3" i="36"/>
  <c r="O3" i="36"/>
  <c r="N3" i="36"/>
  <c r="M3" i="36"/>
  <c r="L3" i="36"/>
  <c r="K3" i="36"/>
  <c r="J3" i="36"/>
  <c r="I3" i="36"/>
  <c r="H3" i="36"/>
  <c r="G3" i="36"/>
  <c r="F3" i="36"/>
  <c r="E3" i="36"/>
  <c r="D3" i="36"/>
  <c r="C3" i="36"/>
  <c r="B3" i="36"/>
  <c r="C35" i="33" l="1"/>
  <c r="H6" i="34" s="1"/>
  <c r="D35" i="33"/>
  <c r="H7" i="34" s="1"/>
  <c r="D80" i="39"/>
  <c r="J6" i="34" l="1"/>
  <c r="E35" i="33"/>
  <c r="H8" i="34" s="1"/>
  <c r="BX36" i="33"/>
  <c r="BW36" i="33"/>
  <c r="BV36" i="33"/>
  <c r="BU36" i="33"/>
  <c r="BT36" i="33"/>
  <c r="BS36" i="33"/>
  <c r="BR36" i="33"/>
  <c r="BQ36" i="33"/>
  <c r="BP36" i="33"/>
  <c r="BO36" i="33"/>
  <c r="BN36" i="33"/>
  <c r="BM36" i="33"/>
  <c r="BL36" i="33"/>
  <c r="BK36" i="33"/>
  <c r="BJ36" i="33"/>
  <c r="BI36" i="33"/>
  <c r="BH36" i="33"/>
  <c r="BG36" i="33"/>
  <c r="BF36" i="33"/>
  <c r="BE36" i="33"/>
  <c r="BD36" i="33"/>
  <c r="BC36" i="33"/>
  <c r="BB36" i="33"/>
  <c r="BA36" i="33"/>
  <c r="AZ36" i="33"/>
  <c r="AY36" i="33"/>
  <c r="AX36" i="33"/>
  <c r="AW36" i="33"/>
  <c r="AV36" i="33"/>
  <c r="AU36" i="33"/>
  <c r="AT36" i="33"/>
  <c r="AS36" i="33"/>
  <c r="AR36" i="33"/>
  <c r="AQ36" i="33"/>
  <c r="AP36" i="33"/>
  <c r="AO36" i="33"/>
  <c r="AN36" i="33"/>
  <c r="AM36" i="33"/>
  <c r="AL36" i="33"/>
  <c r="AK36" i="33"/>
  <c r="AJ36" i="33"/>
  <c r="AI36" i="33"/>
  <c r="AH36" i="33"/>
  <c r="AG36" i="33"/>
  <c r="AF36" i="33"/>
  <c r="AE36" i="33"/>
  <c r="AD36" i="33"/>
  <c r="AC36" i="33"/>
  <c r="AB36" i="33"/>
  <c r="AA36" i="33"/>
  <c r="Z36" i="33"/>
  <c r="Y36" i="33"/>
  <c r="X36" i="33"/>
  <c r="W36" i="33"/>
  <c r="V36" i="33"/>
  <c r="U36" i="33"/>
  <c r="T36" i="33"/>
  <c r="S36" i="33"/>
  <c r="R36" i="33"/>
  <c r="Q36" i="33"/>
  <c r="P36" i="33"/>
  <c r="O36" i="33"/>
  <c r="N36" i="33"/>
  <c r="M36" i="33"/>
  <c r="L36" i="33"/>
  <c r="K36" i="33"/>
  <c r="J36" i="33"/>
  <c r="I36" i="33"/>
  <c r="H36" i="33"/>
  <c r="G36" i="33"/>
  <c r="F36" i="33"/>
  <c r="E36" i="33"/>
  <c r="D36" i="33"/>
  <c r="D37" i="33" s="1"/>
  <c r="C36" i="33"/>
  <c r="C37" i="33" s="1"/>
  <c r="B36" i="33"/>
  <c r="BX3" i="33"/>
  <c r="BW3" i="33"/>
  <c r="BV3" i="33"/>
  <c r="BU3" i="33"/>
  <c r="BT3" i="33"/>
  <c r="BS3" i="33"/>
  <c r="BR3" i="33"/>
  <c r="BQ3" i="33"/>
  <c r="BP3" i="33"/>
  <c r="BO3" i="33"/>
  <c r="BN3" i="33"/>
  <c r="BM3" i="33"/>
  <c r="BL3" i="33"/>
  <c r="BK3" i="33"/>
  <c r="BJ3" i="33"/>
  <c r="BI3" i="33"/>
  <c r="BH3" i="33"/>
  <c r="BG3" i="33"/>
  <c r="BF3" i="33"/>
  <c r="BE3" i="33"/>
  <c r="BD3" i="33"/>
  <c r="BC3" i="33"/>
  <c r="BB3" i="33"/>
  <c r="BA3" i="33"/>
  <c r="AZ3" i="33"/>
  <c r="AY3" i="33"/>
  <c r="AX3" i="33"/>
  <c r="AW3" i="33"/>
  <c r="AV3" i="33"/>
  <c r="AU3" i="33"/>
  <c r="AT3" i="33"/>
  <c r="AS3" i="33"/>
  <c r="AR3" i="33"/>
  <c r="AQ3" i="33"/>
  <c r="AP3" i="33"/>
  <c r="AO3" i="33"/>
  <c r="AN3" i="33"/>
  <c r="AM3" i="33"/>
  <c r="AL3" i="33"/>
  <c r="AK3" i="33"/>
  <c r="AJ3" i="33"/>
  <c r="AI3" i="33"/>
  <c r="AH3" i="33"/>
  <c r="AG3" i="33"/>
  <c r="AF3" i="33"/>
  <c r="AE3" i="33"/>
  <c r="AD3" i="33"/>
  <c r="AC3" i="33"/>
  <c r="AB3" i="33"/>
  <c r="AA3" i="33"/>
  <c r="Z3" i="33"/>
  <c r="Y3" i="33"/>
  <c r="W3" i="33"/>
  <c r="V3" i="33"/>
  <c r="U3" i="33"/>
  <c r="T3" i="33"/>
  <c r="S3" i="33"/>
  <c r="R3" i="33"/>
  <c r="Q3" i="33"/>
  <c r="P3" i="33"/>
  <c r="O3" i="33"/>
  <c r="N3" i="33"/>
  <c r="M3" i="33"/>
  <c r="L3" i="33"/>
  <c r="K3" i="33"/>
  <c r="J3" i="33"/>
  <c r="I3" i="33"/>
  <c r="H3" i="33"/>
  <c r="G3" i="33"/>
  <c r="F3" i="33"/>
  <c r="E3" i="33"/>
  <c r="D3" i="33"/>
  <c r="C3" i="33"/>
  <c r="B3" i="33"/>
  <c r="E37" i="33" l="1"/>
  <c r="D35" i="36"/>
  <c r="F35" i="33"/>
  <c r="F37" i="33" s="1"/>
  <c r="B35" i="36"/>
  <c r="B37" i="36" s="1"/>
  <c r="C35" i="36"/>
  <c r="C37" i="36" s="1"/>
  <c r="D37" i="36" l="1"/>
  <c r="W7" i="34"/>
  <c r="Z7" i="34"/>
  <c r="W6" i="34"/>
  <c r="Z6" i="34"/>
  <c r="G35" i="33"/>
  <c r="E35" i="36"/>
  <c r="G37" i="33" l="1"/>
  <c r="H10" i="34"/>
  <c r="AF7" i="34"/>
  <c r="AF6" i="34"/>
  <c r="Z5" i="34"/>
  <c r="W5" i="34"/>
  <c r="E37" i="36"/>
  <c r="W8" i="34"/>
  <c r="Z8" i="34"/>
  <c r="H5" i="39"/>
  <c r="J5" i="39" s="1"/>
  <c r="B35" i="33"/>
  <c r="B37" i="33" s="1"/>
  <c r="H35" i="33"/>
  <c r="F35" i="36"/>
  <c r="E6" i="34" l="1"/>
  <c r="E7" i="34"/>
  <c r="AF8" i="34"/>
  <c r="E8" i="34" s="1"/>
  <c r="AF5" i="34"/>
  <c r="F37" i="36"/>
  <c r="Z9" i="34"/>
  <c r="W9" i="34"/>
  <c r="H37" i="33"/>
  <c r="H11" i="34"/>
  <c r="H5" i="34"/>
  <c r="I35" i="33"/>
  <c r="H7" i="39"/>
  <c r="J7" i="39" s="1"/>
  <c r="H8" i="39"/>
  <c r="J8" i="39" s="1"/>
  <c r="H6" i="39"/>
  <c r="J6" i="39" s="1"/>
  <c r="K5" i="39"/>
  <c r="G35" i="36"/>
  <c r="AF9" i="34" l="1"/>
  <c r="E9" i="34" s="1"/>
  <c r="K6" i="34"/>
  <c r="M6" i="34" s="1"/>
  <c r="G7" i="34"/>
  <c r="E5" i="34"/>
  <c r="G6" i="34"/>
  <c r="I37" i="33"/>
  <c r="H12" i="34"/>
  <c r="G37" i="36"/>
  <c r="W10" i="34"/>
  <c r="Z10" i="34"/>
  <c r="J5" i="34"/>
  <c r="J7" i="34"/>
  <c r="H9" i="39"/>
  <c r="J9" i="39" s="1"/>
  <c r="J35" i="33"/>
  <c r="K6" i="39"/>
  <c r="M6" i="39" s="1"/>
  <c r="G7" i="39"/>
  <c r="H35" i="36"/>
  <c r="G6" i="39"/>
  <c r="M5" i="39"/>
  <c r="G5" i="39"/>
  <c r="AF10" i="34" l="1"/>
  <c r="E10" i="34" s="1"/>
  <c r="K5" i="34"/>
  <c r="M5" i="34" s="1"/>
  <c r="G9" i="34"/>
  <c r="G5" i="34"/>
  <c r="H37" i="36"/>
  <c r="W11" i="34"/>
  <c r="Z11" i="34"/>
  <c r="J37" i="33"/>
  <c r="H13" i="34"/>
  <c r="J8" i="34"/>
  <c r="K7" i="34"/>
  <c r="M7" i="34" s="1"/>
  <c r="H10" i="39"/>
  <c r="J10" i="39" s="1"/>
  <c r="K35" i="33"/>
  <c r="K37" i="33" s="1"/>
  <c r="K7" i="39"/>
  <c r="M7" i="39" s="1"/>
  <c r="K8" i="39"/>
  <c r="M8" i="39" s="1"/>
  <c r="I35" i="36"/>
  <c r="G10" i="34" l="1"/>
  <c r="AF11" i="34"/>
  <c r="E11" i="34" s="1"/>
  <c r="I37" i="36"/>
  <c r="W12" i="34"/>
  <c r="Z12" i="34"/>
  <c r="H14" i="34"/>
  <c r="H9" i="34"/>
  <c r="J9" i="34" s="1"/>
  <c r="H11" i="39"/>
  <c r="J11" i="39" s="1"/>
  <c r="G8" i="39"/>
  <c r="K9" i="39"/>
  <c r="M9" i="39" s="1"/>
  <c r="J35" i="36"/>
  <c r="AF12" i="34" l="1"/>
  <c r="E12" i="34" s="1"/>
  <c r="J37" i="36"/>
  <c r="Z13" i="34"/>
  <c r="W13" i="34"/>
  <c r="J10" i="34"/>
  <c r="K9" i="34"/>
  <c r="M9" i="34" s="1"/>
  <c r="M35" i="33"/>
  <c r="H12" i="39"/>
  <c r="J12" i="39" s="1"/>
  <c r="G9" i="39"/>
  <c r="K10" i="39"/>
  <c r="M10" i="39" s="1"/>
  <c r="M37" i="33" l="1"/>
  <c r="H16" i="34"/>
  <c r="AF13" i="34"/>
  <c r="E13" i="34" s="1"/>
  <c r="K35" i="36"/>
  <c r="K10" i="34"/>
  <c r="M10" i="34" s="1"/>
  <c r="J11" i="34"/>
  <c r="H13" i="39"/>
  <c r="J13" i="39" s="1"/>
  <c r="N35" i="33"/>
  <c r="G10" i="39"/>
  <c r="K11" i="39"/>
  <c r="N37" i="33" l="1"/>
  <c r="H17" i="34"/>
  <c r="K37" i="36"/>
  <c r="W14" i="34"/>
  <c r="Z14" i="34"/>
  <c r="J12" i="34"/>
  <c r="O35" i="33"/>
  <c r="K12" i="39"/>
  <c r="M12" i="39" s="1"/>
  <c r="H14" i="39"/>
  <c r="J14" i="39" s="1"/>
  <c r="M35" i="36"/>
  <c r="M11" i="39"/>
  <c r="G11" i="39"/>
  <c r="AF14" i="34" l="1"/>
  <c r="E14" i="34" s="1"/>
  <c r="O37" i="33"/>
  <c r="H18" i="34"/>
  <c r="M37" i="36"/>
  <c r="W16" i="34"/>
  <c r="Z16" i="34"/>
  <c r="J13" i="34"/>
  <c r="P35" i="33"/>
  <c r="G12" i="39"/>
  <c r="K13" i="39"/>
  <c r="AF16" i="34" l="1"/>
  <c r="E16" i="34" s="1"/>
  <c r="P37" i="33"/>
  <c r="H19" i="34"/>
  <c r="N35" i="36"/>
  <c r="J14" i="34"/>
  <c r="H16" i="39"/>
  <c r="J16" i="39" s="1"/>
  <c r="Q35" i="33"/>
  <c r="O35" i="36"/>
  <c r="K14" i="39"/>
  <c r="M13" i="39"/>
  <c r="G13" i="39"/>
  <c r="N37" i="36" l="1"/>
  <c r="Z17" i="34"/>
  <c r="W17" i="34"/>
  <c r="O37" i="36"/>
  <c r="W18" i="34"/>
  <c r="Z18" i="34"/>
  <c r="Q37" i="33"/>
  <c r="H20" i="34"/>
  <c r="H17" i="39"/>
  <c r="J17" i="39" s="1"/>
  <c r="R35" i="33"/>
  <c r="P35" i="36"/>
  <c r="M14" i="39"/>
  <c r="G14" i="39"/>
  <c r="AF17" i="34" l="1"/>
  <c r="E17" i="34" s="1"/>
  <c r="AF18" i="34"/>
  <c r="E18" i="34" s="1"/>
  <c r="R37" i="33"/>
  <c r="H21" i="34"/>
  <c r="P37" i="36"/>
  <c r="W19" i="34"/>
  <c r="Z19" i="34"/>
  <c r="J16" i="34"/>
  <c r="S35" i="33"/>
  <c r="H18" i="39"/>
  <c r="J18" i="39" s="1"/>
  <c r="K16" i="39"/>
  <c r="M16" i="39" s="1"/>
  <c r="Q35" i="36"/>
  <c r="G15" i="39"/>
  <c r="Q37" i="36" l="1"/>
  <c r="W20" i="34"/>
  <c r="Z20" i="34"/>
  <c r="AF19" i="34"/>
  <c r="E19" i="34" s="1"/>
  <c r="S37" i="33"/>
  <c r="H22" i="34"/>
  <c r="J17" i="34"/>
  <c r="K17" i="39"/>
  <c r="M17" i="39" s="1"/>
  <c r="T35" i="33"/>
  <c r="H19" i="39"/>
  <c r="J19" i="39" s="1"/>
  <c r="G16" i="39"/>
  <c r="G17" i="39"/>
  <c r="R35" i="36"/>
  <c r="AF20" i="34" l="1"/>
  <c r="E20" i="34" s="1"/>
  <c r="T37" i="33"/>
  <c r="H23" i="34"/>
  <c r="R37" i="36"/>
  <c r="Z21" i="34"/>
  <c r="W21" i="34"/>
  <c r="J18" i="34"/>
  <c r="H20" i="39"/>
  <c r="J20" i="39" s="1"/>
  <c r="U35" i="33"/>
  <c r="K18" i="39"/>
  <c r="M18" i="39" s="1"/>
  <c r="S35" i="36"/>
  <c r="AF21" i="34" l="1"/>
  <c r="E21" i="34" s="1"/>
  <c r="S37" i="36"/>
  <c r="W22" i="34"/>
  <c r="Z22" i="34"/>
  <c r="U37" i="33"/>
  <c r="H24" i="34"/>
  <c r="J19" i="34"/>
  <c r="V35" i="33"/>
  <c r="H21" i="39"/>
  <c r="J21" i="39" s="1"/>
  <c r="G18" i="39"/>
  <c r="T35" i="36"/>
  <c r="K19" i="39"/>
  <c r="AF22" i="34" l="1"/>
  <c r="E22" i="34" s="1"/>
  <c r="T37" i="36"/>
  <c r="W23" i="34"/>
  <c r="Z23" i="34"/>
  <c r="V37" i="33"/>
  <c r="H25" i="34"/>
  <c r="J20" i="34"/>
  <c r="W35" i="33"/>
  <c r="H22" i="39"/>
  <c r="J22" i="39" s="1"/>
  <c r="U35" i="36"/>
  <c r="K20" i="39"/>
  <c r="M19" i="39"/>
  <c r="G19" i="39"/>
  <c r="AF23" i="34" l="1"/>
  <c r="E23" i="34" s="1"/>
  <c r="U37" i="36"/>
  <c r="W24" i="34"/>
  <c r="Z24" i="34"/>
  <c r="W37" i="33"/>
  <c r="H26" i="34"/>
  <c r="J21" i="34"/>
  <c r="X35" i="33"/>
  <c r="H23" i="39"/>
  <c r="J23" i="39" s="1"/>
  <c r="K21" i="39"/>
  <c r="M21" i="39" s="1"/>
  <c r="V35" i="36"/>
  <c r="M20" i="39"/>
  <c r="G20" i="39"/>
  <c r="X37" i="33" l="1"/>
  <c r="H27" i="34"/>
  <c r="AF24" i="34"/>
  <c r="E24" i="34" s="1"/>
  <c r="V37" i="36"/>
  <c r="Z25" i="34"/>
  <c r="W25" i="34"/>
  <c r="J22" i="34"/>
  <c r="Y35" i="33"/>
  <c r="G21" i="39"/>
  <c r="H24" i="39"/>
  <c r="J24" i="39" s="1"/>
  <c r="K22" i="39"/>
  <c r="Y37" i="33" l="1"/>
  <c r="H28" i="34"/>
  <c r="AF25" i="34"/>
  <c r="E25" i="34" s="1"/>
  <c r="W35" i="36"/>
  <c r="J23" i="34"/>
  <c r="Z35" i="33"/>
  <c r="H29" i="34" s="1"/>
  <c r="H25" i="39"/>
  <c r="J25" i="39" s="1"/>
  <c r="K23" i="39"/>
  <c r="M22" i="39"/>
  <c r="G22" i="39"/>
  <c r="W37" i="36" l="1"/>
  <c r="W26" i="34"/>
  <c r="Z26" i="34"/>
  <c r="Z37" i="33"/>
  <c r="H26" i="39"/>
  <c r="J26" i="39" s="1"/>
  <c r="X35" i="36"/>
  <c r="AA35" i="33"/>
  <c r="K24" i="39"/>
  <c r="M23" i="39"/>
  <c r="G23" i="39"/>
  <c r="AF26" i="34" l="1"/>
  <c r="E26" i="34" s="1"/>
  <c r="AA37" i="33"/>
  <c r="H30" i="34"/>
  <c r="X37" i="36"/>
  <c r="W27" i="34"/>
  <c r="Z27" i="34"/>
  <c r="J24" i="34"/>
  <c r="Y35" i="36"/>
  <c r="J25" i="34"/>
  <c r="J26" i="34"/>
  <c r="AB35" i="33"/>
  <c r="H27" i="39"/>
  <c r="J27" i="39" s="1"/>
  <c r="Z35" i="36"/>
  <c r="K25" i="39"/>
  <c r="M24" i="39"/>
  <c r="G24" i="39"/>
  <c r="K26" i="39"/>
  <c r="AF27" i="34" l="1"/>
  <c r="E27" i="34" s="1"/>
  <c r="Y37" i="36"/>
  <c r="W28" i="34"/>
  <c r="Z28" i="34"/>
  <c r="Z37" i="36"/>
  <c r="Z29" i="34"/>
  <c r="W29" i="34"/>
  <c r="AB37" i="33"/>
  <c r="H31" i="34"/>
  <c r="J27" i="34"/>
  <c r="AC35" i="33"/>
  <c r="K27" i="39"/>
  <c r="M27" i="39" s="1"/>
  <c r="H28" i="39"/>
  <c r="J28" i="39" s="1"/>
  <c r="AA35" i="36"/>
  <c r="M26" i="39"/>
  <c r="G26" i="39"/>
  <c r="M25" i="39"/>
  <c r="G25" i="39"/>
  <c r="G27" i="34" l="1"/>
  <c r="AF29" i="34"/>
  <c r="E29" i="34" s="1"/>
  <c r="AF28" i="34"/>
  <c r="E28" i="34" s="1"/>
  <c r="AA37" i="36"/>
  <c r="W30" i="34"/>
  <c r="Z30" i="34"/>
  <c r="AC37" i="33"/>
  <c r="H32" i="34"/>
  <c r="K27" i="34"/>
  <c r="M27" i="34" s="1"/>
  <c r="AD35" i="33"/>
  <c r="H29" i="39"/>
  <c r="J29" i="39" s="1"/>
  <c r="G27" i="39"/>
  <c r="AB35" i="36"/>
  <c r="AF30" i="34" l="1"/>
  <c r="E30" i="34" s="1"/>
  <c r="AB37" i="36"/>
  <c r="W31" i="34"/>
  <c r="Z31" i="34"/>
  <c r="AD37" i="33"/>
  <c r="H33" i="34"/>
  <c r="J28" i="34"/>
  <c r="AE35" i="33"/>
  <c r="H30" i="39"/>
  <c r="J30" i="39" s="1"/>
  <c r="AC35" i="36"/>
  <c r="K28" i="39"/>
  <c r="AF31" i="34" l="1"/>
  <c r="E31" i="34" s="1"/>
  <c r="AE37" i="33"/>
  <c r="H34" i="34"/>
  <c r="AC37" i="36"/>
  <c r="W32" i="34"/>
  <c r="Z32" i="34"/>
  <c r="J29" i="34"/>
  <c r="H31" i="39"/>
  <c r="J31" i="39" s="1"/>
  <c r="AF35" i="33"/>
  <c r="K29" i="39"/>
  <c r="M28" i="39"/>
  <c r="G28" i="39"/>
  <c r="AD35" i="36" l="1"/>
  <c r="AD37" i="36" s="1"/>
  <c r="AF32" i="34"/>
  <c r="E32" i="34" s="1"/>
  <c r="AF37" i="33"/>
  <c r="H35" i="34"/>
  <c r="J30" i="34"/>
  <c r="AG35" i="33"/>
  <c r="AG37" i="33" s="1"/>
  <c r="H32" i="39"/>
  <c r="J32" i="39" s="1"/>
  <c r="AE35" i="36"/>
  <c r="M29" i="39"/>
  <c r="G29" i="39"/>
  <c r="K30" i="39"/>
  <c r="W33" i="34" l="1"/>
  <c r="Z33" i="34"/>
  <c r="AE37" i="36"/>
  <c r="W34" i="34"/>
  <c r="Z34" i="34"/>
  <c r="J31" i="34"/>
  <c r="AH35" i="33"/>
  <c r="AH37" i="33" s="1"/>
  <c r="H33" i="39"/>
  <c r="J33" i="39" s="1"/>
  <c r="K31" i="39"/>
  <c r="M30" i="39"/>
  <c r="G30" i="39"/>
  <c r="AF33" i="34" l="1"/>
  <c r="E33" i="34" s="1"/>
  <c r="AF34" i="34"/>
  <c r="E34" i="34" s="1"/>
  <c r="AF35" i="36"/>
  <c r="J32" i="34"/>
  <c r="H34" i="39"/>
  <c r="J34" i="39" s="1"/>
  <c r="AI35" i="33"/>
  <c r="K32" i="39"/>
  <c r="M32" i="39" s="1"/>
  <c r="M31" i="39"/>
  <c r="G31" i="39"/>
  <c r="AI37" i="33" l="1"/>
  <c r="H38" i="34"/>
  <c r="AF37" i="36"/>
  <c r="W35" i="34"/>
  <c r="Z35" i="34"/>
  <c r="AG35" i="36"/>
  <c r="J33" i="34"/>
  <c r="H35" i="39"/>
  <c r="J35" i="39" s="1"/>
  <c r="AJ35" i="33"/>
  <c r="G32" i="39"/>
  <c r="K33" i="39"/>
  <c r="AF35" i="34" l="1"/>
  <c r="E35" i="34" s="1"/>
  <c r="AJ37" i="33"/>
  <c r="H39" i="34"/>
  <c r="AG37" i="36"/>
  <c r="W36" i="34"/>
  <c r="Z36" i="34"/>
  <c r="AH35" i="36"/>
  <c r="J34" i="34"/>
  <c r="AK35" i="33"/>
  <c r="AK37" i="33" s="1"/>
  <c r="K34" i="39"/>
  <c r="M34" i="39" s="1"/>
  <c r="H36" i="39"/>
  <c r="J36" i="39" s="1"/>
  <c r="M33" i="39"/>
  <c r="G33" i="39"/>
  <c r="AF36" i="34" l="1"/>
  <c r="E36" i="34" s="1"/>
  <c r="AH37" i="36"/>
  <c r="Z37" i="34"/>
  <c r="W37" i="34"/>
  <c r="AI35" i="36"/>
  <c r="H36" i="34"/>
  <c r="J36" i="34" s="1"/>
  <c r="J35" i="34"/>
  <c r="AL35" i="33"/>
  <c r="G34" i="39"/>
  <c r="K36" i="39"/>
  <c r="M36" i="39" s="1"/>
  <c r="H37" i="39"/>
  <c r="J37" i="39" s="1"/>
  <c r="K35" i="39"/>
  <c r="AF37" i="34" l="1"/>
  <c r="E37" i="34" s="1"/>
  <c r="G36" i="34"/>
  <c r="AL37" i="33"/>
  <c r="H41" i="34"/>
  <c r="AI37" i="36"/>
  <c r="W38" i="34"/>
  <c r="Z38" i="34"/>
  <c r="AJ35" i="36"/>
  <c r="K36" i="34"/>
  <c r="M36" i="34" s="1"/>
  <c r="AM35" i="33"/>
  <c r="H38" i="39"/>
  <c r="J38" i="39" s="1"/>
  <c r="G36" i="39"/>
  <c r="M35" i="39"/>
  <c r="G35" i="39"/>
  <c r="G37" i="34" l="1"/>
  <c r="AF38" i="34"/>
  <c r="E38" i="34" s="1"/>
  <c r="AM37" i="33"/>
  <c r="H42" i="34"/>
  <c r="AJ37" i="36"/>
  <c r="W39" i="34"/>
  <c r="Z39" i="34"/>
  <c r="AK35" i="36"/>
  <c r="H37" i="34"/>
  <c r="J37" i="34" s="1"/>
  <c r="H39" i="39"/>
  <c r="J39" i="39" s="1"/>
  <c r="AN35" i="33"/>
  <c r="AN37" i="33" s="1"/>
  <c r="K37" i="39"/>
  <c r="M37" i="39" s="1"/>
  <c r="AF39" i="34" l="1"/>
  <c r="E39" i="34" s="1"/>
  <c r="AK37" i="36"/>
  <c r="W40" i="34"/>
  <c r="Z40" i="34"/>
  <c r="AL35" i="36"/>
  <c r="J38" i="34"/>
  <c r="K37" i="34"/>
  <c r="M37" i="34" s="1"/>
  <c r="H40" i="39"/>
  <c r="J40" i="39" s="1"/>
  <c r="AO35" i="33"/>
  <c r="K38" i="39"/>
  <c r="M38" i="39" s="1"/>
  <c r="G37" i="39"/>
  <c r="AO37" i="33" l="1"/>
  <c r="H44" i="34"/>
  <c r="AF40" i="34"/>
  <c r="E40" i="34" s="1"/>
  <c r="AL37" i="36"/>
  <c r="Z41" i="34"/>
  <c r="W41" i="34"/>
  <c r="AM35" i="36"/>
  <c r="J39" i="34"/>
  <c r="AP35" i="33"/>
  <c r="G38" i="39"/>
  <c r="H41" i="39"/>
  <c r="J41" i="39" s="1"/>
  <c r="K39" i="39"/>
  <c r="G40" i="34" l="1"/>
  <c r="AF41" i="34"/>
  <c r="E41" i="34" s="1"/>
  <c r="AM37" i="36"/>
  <c r="W42" i="34"/>
  <c r="Z42" i="34"/>
  <c r="AP37" i="33"/>
  <c r="H45" i="34"/>
  <c r="AN35" i="36"/>
  <c r="H40" i="34"/>
  <c r="J40" i="34" s="1"/>
  <c r="AQ35" i="33"/>
  <c r="K40" i="39"/>
  <c r="M40" i="39" s="1"/>
  <c r="H42" i="39"/>
  <c r="J42" i="39" s="1"/>
  <c r="M39" i="39"/>
  <c r="G39" i="39"/>
  <c r="AQ37" i="33" l="1"/>
  <c r="H46" i="34"/>
  <c r="AN37" i="36"/>
  <c r="W43" i="34"/>
  <c r="Z43" i="34"/>
  <c r="AF42" i="34"/>
  <c r="E42" i="34" s="1"/>
  <c r="AO35" i="36"/>
  <c r="J41" i="34"/>
  <c r="K40" i="34"/>
  <c r="M40" i="34" s="1"/>
  <c r="H43" i="39"/>
  <c r="J43" i="39" s="1"/>
  <c r="AR35" i="33"/>
  <c r="G40" i="39"/>
  <c r="K41" i="39"/>
  <c r="AF43" i="34" l="1"/>
  <c r="E43" i="34" s="1"/>
  <c r="AO37" i="36"/>
  <c r="W44" i="34"/>
  <c r="Z44" i="34"/>
  <c r="AR37" i="33"/>
  <c r="H47" i="34"/>
  <c r="AP35" i="36"/>
  <c r="J42" i="34"/>
  <c r="AS35" i="33"/>
  <c r="AS37" i="33" s="1"/>
  <c r="H44" i="39"/>
  <c r="J44" i="39" s="1"/>
  <c r="M41" i="39"/>
  <c r="G41" i="39"/>
  <c r="K42" i="39"/>
  <c r="AF44" i="34" l="1"/>
  <c r="E44" i="34" s="1"/>
  <c r="G43" i="34"/>
  <c r="AP37" i="36"/>
  <c r="Z45" i="34"/>
  <c r="W45" i="34"/>
  <c r="AQ35" i="36"/>
  <c r="H43" i="34"/>
  <c r="J43" i="34" s="1"/>
  <c r="AT35" i="33"/>
  <c r="H45" i="39"/>
  <c r="J45" i="39" s="1"/>
  <c r="G43" i="39"/>
  <c r="M42" i="39"/>
  <c r="G42" i="39"/>
  <c r="G44" i="34" l="1"/>
  <c r="AF45" i="34"/>
  <c r="E45" i="34" s="1"/>
  <c r="AQ37" i="36"/>
  <c r="W46" i="34"/>
  <c r="Z46" i="34"/>
  <c r="AT37" i="33"/>
  <c r="H49" i="34"/>
  <c r="AR35" i="36"/>
  <c r="J44" i="34"/>
  <c r="K43" i="34"/>
  <c r="M43" i="34" s="1"/>
  <c r="H46" i="39"/>
  <c r="J46" i="39" s="1"/>
  <c r="AU35" i="33"/>
  <c r="K43" i="39"/>
  <c r="M43" i="39" s="1"/>
  <c r="G44" i="39"/>
  <c r="AU37" i="33" l="1"/>
  <c r="H50" i="34"/>
  <c r="AR37" i="36"/>
  <c r="W47" i="34"/>
  <c r="Z47" i="34"/>
  <c r="AF46" i="34"/>
  <c r="E46" i="34" s="1"/>
  <c r="AS35" i="36"/>
  <c r="J45" i="34"/>
  <c r="K44" i="34"/>
  <c r="M44" i="34" s="1"/>
  <c r="AV35" i="33"/>
  <c r="H47" i="39"/>
  <c r="J47" i="39" s="1"/>
  <c r="K45" i="39"/>
  <c r="M45" i="39" s="1"/>
  <c r="K44" i="39"/>
  <c r="M44" i="39" s="1"/>
  <c r="AV37" i="33" l="1"/>
  <c r="H51" i="34"/>
  <c r="AF47" i="34"/>
  <c r="E47" i="34" s="1"/>
  <c r="AS37" i="36"/>
  <c r="W48" i="34"/>
  <c r="AF48" i="34" s="1"/>
  <c r="Z48" i="34"/>
  <c r="AT35" i="36"/>
  <c r="J47" i="34"/>
  <c r="J46" i="34"/>
  <c r="AW35" i="33"/>
  <c r="H48" i="39"/>
  <c r="J48" i="39" s="1"/>
  <c r="G45" i="39"/>
  <c r="K47" i="39"/>
  <c r="K46" i="39"/>
  <c r="E48" i="34" l="1"/>
  <c r="AW37" i="33"/>
  <c r="H52" i="34"/>
  <c r="AT37" i="36"/>
  <c r="Z49" i="34"/>
  <c r="W49" i="34"/>
  <c r="AU35" i="36"/>
  <c r="AX35" i="33"/>
  <c r="AX37" i="33" s="1"/>
  <c r="H49" i="39"/>
  <c r="J49" i="39" s="1"/>
  <c r="M46" i="39"/>
  <c r="G46" i="39"/>
  <c r="M47" i="39"/>
  <c r="G47" i="39"/>
  <c r="G48" i="34" l="1"/>
  <c r="AU37" i="36"/>
  <c r="W50" i="34"/>
  <c r="Z50" i="34"/>
  <c r="AF49" i="34"/>
  <c r="E49" i="34" s="1"/>
  <c r="AV35" i="36"/>
  <c r="H48" i="34"/>
  <c r="J48" i="34" s="1"/>
  <c r="AY35" i="33"/>
  <c r="H50" i="39"/>
  <c r="J50" i="39" s="1"/>
  <c r="K48" i="39"/>
  <c r="M48" i="39" s="1"/>
  <c r="AF50" i="34" l="1"/>
  <c r="AY37" i="33"/>
  <c r="H54" i="34"/>
  <c r="AV37" i="36"/>
  <c r="W51" i="34"/>
  <c r="Z51" i="34"/>
  <c r="AW35" i="36"/>
  <c r="J49" i="34"/>
  <c r="J50" i="34"/>
  <c r="K48" i="34"/>
  <c r="M48" i="34" s="1"/>
  <c r="H51" i="39"/>
  <c r="J51" i="39" s="1"/>
  <c r="AZ35" i="33"/>
  <c r="AZ37" i="33" s="1"/>
  <c r="G48" i="39"/>
  <c r="K50" i="39"/>
  <c r="M50" i="39" s="1"/>
  <c r="K49" i="39"/>
  <c r="E50" i="34" l="1"/>
  <c r="AF51" i="34"/>
  <c r="E51" i="34" s="1"/>
  <c r="AW37" i="36"/>
  <c r="W52" i="34"/>
  <c r="Z52" i="34"/>
  <c r="AX35" i="36"/>
  <c r="J51" i="34"/>
  <c r="H52" i="39"/>
  <c r="J52" i="39" s="1"/>
  <c r="BA35" i="33"/>
  <c r="BA37" i="33" s="1"/>
  <c r="G50" i="39"/>
  <c r="M49" i="39"/>
  <c r="G49" i="39"/>
  <c r="K51" i="39"/>
  <c r="K50" i="34" l="1"/>
  <c r="M50" i="34" s="1"/>
  <c r="G50" i="34"/>
  <c r="AF52" i="34"/>
  <c r="E52" i="34" s="1"/>
  <c r="AX37" i="36"/>
  <c r="Z53" i="34"/>
  <c r="W53" i="34"/>
  <c r="AY35" i="36"/>
  <c r="H53" i="39"/>
  <c r="J53" i="39" s="1"/>
  <c r="BB35" i="33"/>
  <c r="M51" i="39"/>
  <c r="G51" i="39"/>
  <c r="AF53" i="34" l="1"/>
  <c r="E53" i="34" s="1"/>
  <c r="BB37" i="33"/>
  <c r="H57" i="34"/>
  <c r="AY37" i="36"/>
  <c r="W54" i="34"/>
  <c r="Z54" i="34"/>
  <c r="AZ35" i="36"/>
  <c r="J52" i="34"/>
  <c r="BC35" i="33"/>
  <c r="BC37" i="33" s="1"/>
  <c r="H54" i="39"/>
  <c r="J54" i="39" s="1"/>
  <c r="K52" i="39"/>
  <c r="M52" i="39" s="1"/>
  <c r="G53" i="34" l="1"/>
  <c r="AF54" i="34"/>
  <c r="E54" i="34" s="1"/>
  <c r="AZ37" i="36"/>
  <c r="W55" i="34"/>
  <c r="Z55" i="34"/>
  <c r="BA35" i="36"/>
  <c r="H53" i="34"/>
  <c r="J53" i="34" s="1"/>
  <c r="K53" i="39"/>
  <c r="M53" i="39" s="1"/>
  <c r="BD35" i="33"/>
  <c r="G52" i="39"/>
  <c r="G53" i="39"/>
  <c r="H55" i="39"/>
  <c r="J55" i="39" s="1"/>
  <c r="AF55" i="34" l="1"/>
  <c r="E55" i="34" s="1"/>
  <c r="BD37" i="33"/>
  <c r="H59" i="34"/>
  <c r="BA37" i="36"/>
  <c r="W56" i="34"/>
  <c r="Z56" i="34"/>
  <c r="BB35" i="36"/>
  <c r="J54" i="34"/>
  <c r="K53" i="34"/>
  <c r="M53" i="34" s="1"/>
  <c r="BE35" i="33"/>
  <c r="H56" i="39"/>
  <c r="J56" i="39" s="1"/>
  <c r="K54" i="39"/>
  <c r="AF56" i="34" l="1"/>
  <c r="E56" i="34" s="1"/>
  <c r="G55" i="34"/>
  <c r="BB37" i="36"/>
  <c r="Z57" i="34"/>
  <c r="W57" i="34"/>
  <c r="BE37" i="33"/>
  <c r="H60" i="34"/>
  <c r="BC35" i="36"/>
  <c r="H55" i="34"/>
  <c r="J55" i="34" s="1"/>
  <c r="BF35" i="33"/>
  <c r="H57" i="39"/>
  <c r="J57" i="39" s="1"/>
  <c r="K55" i="39"/>
  <c r="M55" i="39" s="1"/>
  <c r="M54" i="39"/>
  <c r="G54" i="39"/>
  <c r="G56" i="34" l="1"/>
  <c r="AF57" i="34"/>
  <c r="E57" i="34" s="1"/>
  <c r="BF37" i="33"/>
  <c r="H61" i="34"/>
  <c r="BC37" i="36"/>
  <c r="W58" i="34"/>
  <c r="Z58" i="34"/>
  <c r="BD35" i="36"/>
  <c r="H56" i="34"/>
  <c r="J56" i="34" s="1"/>
  <c r="K55" i="34"/>
  <c r="M55" i="34" s="1"/>
  <c r="BG35" i="33"/>
  <c r="G55" i="39"/>
  <c r="K56" i="39"/>
  <c r="M56" i="39" s="1"/>
  <c r="H58" i="39"/>
  <c r="J58" i="39" s="1"/>
  <c r="AF58" i="34" l="1"/>
  <c r="E58" i="34" s="1"/>
  <c r="BD37" i="36"/>
  <c r="W59" i="34"/>
  <c r="Z59" i="34"/>
  <c r="BG37" i="33"/>
  <c r="H62" i="34"/>
  <c r="BE35" i="36"/>
  <c r="J57" i="34"/>
  <c r="K56" i="34"/>
  <c r="M56" i="34" s="1"/>
  <c r="BH35" i="33"/>
  <c r="G56" i="39"/>
  <c r="K57" i="39"/>
  <c r="M57" i="39" s="1"/>
  <c r="H59" i="39"/>
  <c r="J59" i="39" s="1"/>
  <c r="G58" i="34" l="1"/>
  <c r="AF59" i="34"/>
  <c r="E59" i="34" s="1"/>
  <c r="BE37" i="36"/>
  <c r="W60" i="34"/>
  <c r="Z60" i="34"/>
  <c r="BH37" i="33"/>
  <c r="H63" i="34"/>
  <c r="BF35" i="36"/>
  <c r="H58" i="34"/>
  <c r="J58" i="34" s="1"/>
  <c r="BI35" i="33"/>
  <c r="K58" i="39"/>
  <c r="M58" i="39" s="1"/>
  <c r="G57" i="39"/>
  <c r="H60" i="39"/>
  <c r="J60" i="39" s="1"/>
  <c r="BF37" i="36" l="1"/>
  <c r="Z61" i="34"/>
  <c r="W61" i="34"/>
  <c r="AF60" i="34"/>
  <c r="E60" i="34" s="1"/>
  <c r="BI37" i="33"/>
  <c r="H64" i="34"/>
  <c r="BG35" i="36"/>
  <c r="J59" i="34"/>
  <c r="K58" i="34"/>
  <c r="M58" i="34" s="1"/>
  <c r="H61" i="39"/>
  <c r="J61" i="39" s="1"/>
  <c r="G58" i="39"/>
  <c r="K59" i="39"/>
  <c r="AF61" i="34" l="1"/>
  <c r="E61" i="34" s="1"/>
  <c r="BG37" i="36"/>
  <c r="W62" i="34"/>
  <c r="Z62" i="34"/>
  <c r="BH35" i="36"/>
  <c r="J60" i="34"/>
  <c r="BK35" i="33"/>
  <c r="K60" i="39"/>
  <c r="M60" i="39" s="1"/>
  <c r="H62" i="39"/>
  <c r="J62" i="39" s="1"/>
  <c r="M59" i="39"/>
  <c r="G59" i="39"/>
  <c r="BH37" i="36" l="1"/>
  <c r="W63" i="34"/>
  <c r="Z63" i="34"/>
  <c r="AF62" i="34"/>
  <c r="E62" i="34" s="1"/>
  <c r="BK37" i="33"/>
  <c r="H66" i="34"/>
  <c r="BI35" i="36"/>
  <c r="J61" i="34"/>
  <c r="BL35" i="33"/>
  <c r="BL37" i="33" s="1"/>
  <c r="G60" i="39"/>
  <c r="G61" i="39"/>
  <c r="H63" i="39"/>
  <c r="J63" i="39" s="1"/>
  <c r="AF63" i="34" l="1"/>
  <c r="E63" i="34" s="1"/>
  <c r="BI37" i="36"/>
  <c r="W64" i="34"/>
  <c r="Z64" i="34"/>
  <c r="J62" i="34"/>
  <c r="BM35" i="33"/>
  <c r="H64" i="39"/>
  <c r="J64" i="39" s="1"/>
  <c r="K61" i="39"/>
  <c r="M61" i="39" s="1"/>
  <c r="K62" i="39"/>
  <c r="BM37" i="33" l="1"/>
  <c r="H68" i="34"/>
  <c r="AF64" i="34"/>
  <c r="E64" i="34" s="1"/>
  <c r="BK35" i="36"/>
  <c r="J63" i="34"/>
  <c r="BN35" i="33"/>
  <c r="BU35" i="33"/>
  <c r="K63" i="39"/>
  <c r="M62" i="39"/>
  <c r="G62" i="39"/>
  <c r="BN37" i="33" l="1"/>
  <c r="H69" i="34"/>
  <c r="BU37" i="33"/>
  <c r="H76" i="34"/>
  <c r="BK37" i="36"/>
  <c r="W66" i="34"/>
  <c r="Z66" i="34"/>
  <c r="BL35" i="36"/>
  <c r="J64" i="34"/>
  <c r="H66" i="39"/>
  <c r="J66" i="39" s="1"/>
  <c r="BO35" i="33"/>
  <c r="M63" i="39"/>
  <c r="G63" i="39"/>
  <c r="K64" i="39"/>
  <c r="BO37" i="33" l="1"/>
  <c r="H70" i="34"/>
  <c r="BL37" i="36"/>
  <c r="W67" i="34"/>
  <c r="AF67" i="34" s="1"/>
  <c r="Z67" i="34"/>
  <c r="AF66" i="34"/>
  <c r="E66" i="34" s="1"/>
  <c r="BM35" i="36"/>
  <c r="H67" i="39"/>
  <c r="J67" i="39" s="1"/>
  <c r="BP35" i="33"/>
  <c r="M64" i="39"/>
  <c r="G64" i="39"/>
  <c r="E67" i="34" l="1"/>
  <c r="BP37" i="33"/>
  <c r="H71" i="34"/>
  <c r="BM37" i="36"/>
  <c r="W68" i="34"/>
  <c r="Z68" i="34"/>
  <c r="BN35" i="36"/>
  <c r="J66" i="34"/>
  <c r="BQ35" i="33"/>
  <c r="H68" i="39"/>
  <c r="J68" i="39" s="1"/>
  <c r="K66" i="39"/>
  <c r="G65" i="39"/>
  <c r="G67" i="34" l="1"/>
  <c r="AF68" i="34"/>
  <c r="E68" i="34" s="1"/>
  <c r="BQ37" i="33"/>
  <c r="H72" i="34"/>
  <c r="BN37" i="36"/>
  <c r="Z69" i="34"/>
  <c r="W69" i="34"/>
  <c r="BO35" i="36"/>
  <c r="H67" i="34"/>
  <c r="J67" i="34" s="1"/>
  <c r="H69" i="39"/>
  <c r="J69" i="39" s="1"/>
  <c r="BR35" i="33"/>
  <c r="BR37" i="33" s="1"/>
  <c r="K67" i="39"/>
  <c r="M67" i="39" s="1"/>
  <c r="M66" i="39"/>
  <c r="G66" i="39"/>
  <c r="AF69" i="34" l="1"/>
  <c r="E69" i="34" s="1"/>
  <c r="BO37" i="36"/>
  <c r="W70" i="34"/>
  <c r="Z70" i="34"/>
  <c r="BP35" i="36"/>
  <c r="J68" i="34"/>
  <c r="K67" i="34"/>
  <c r="M67" i="34" s="1"/>
  <c r="H70" i="39"/>
  <c r="J70" i="39" s="1"/>
  <c r="BS35" i="33"/>
  <c r="G67" i="39"/>
  <c r="K68" i="39"/>
  <c r="BS37" i="33" l="1"/>
  <c r="H74" i="34"/>
  <c r="G69" i="34"/>
  <c r="AF70" i="34"/>
  <c r="E70" i="34" s="1"/>
  <c r="BP37" i="36"/>
  <c r="W71" i="34"/>
  <c r="Z71" i="34"/>
  <c r="BQ35" i="36"/>
  <c r="J70" i="34"/>
  <c r="J69" i="34"/>
  <c r="BT35" i="33"/>
  <c r="K70" i="39"/>
  <c r="M70" i="39" s="1"/>
  <c r="K69" i="39"/>
  <c r="M69" i="39" s="1"/>
  <c r="H71" i="39"/>
  <c r="J71" i="39" s="1"/>
  <c r="M68" i="39"/>
  <c r="G68" i="39"/>
  <c r="BT37" i="33" l="1"/>
  <c r="H75" i="34"/>
  <c r="BQ37" i="36"/>
  <c r="W72" i="34"/>
  <c r="Z72" i="34"/>
  <c r="AF71" i="34"/>
  <c r="E71" i="34" s="1"/>
  <c r="BR35" i="36"/>
  <c r="K69" i="34"/>
  <c r="M69" i="34" s="1"/>
  <c r="G69" i="39"/>
  <c r="G70" i="39"/>
  <c r="H72" i="39"/>
  <c r="J72" i="39" s="1"/>
  <c r="AF72" i="34" l="1"/>
  <c r="E72" i="34" s="1"/>
  <c r="BR37" i="36"/>
  <c r="Z73" i="34"/>
  <c r="W73" i="34"/>
  <c r="BS35" i="36"/>
  <c r="J72" i="34"/>
  <c r="J71" i="34"/>
  <c r="BV35" i="33"/>
  <c r="H73" i="39"/>
  <c r="J73" i="39" s="1"/>
  <c r="K72" i="39"/>
  <c r="K71" i="39"/>
  <c r="AF73" i="34" l="1"/>
  <c r="E73" i="34" s="1"/>
  <c r="BV37" i="33"/>
  <c r="H77" i="34"/>
  <c r="BS37" i="36"/>
  <c r="W74" i="34"/>
  <c r="Z74" i="34"/>
  <c r="BT35" i="36"/>
  <c r="BW35" i="33"/>
  <c r="H74" i="39"/>
  <c r="J74" i="39" s="1"/>
  <c r="M72" i="39"/>
  <c r="G72" i="39"/>
  <c r="M71" i="39"/>
  <c r="G71" i="39"/>
  <c r="BW37" i="33" l="1"/>
  <c r="H78" i="34"/>
  <c r="G73" i="34"/>
  <c r="AF74" i="34"/>
  <c r="BT37" i="36"/>
  <c r="W75" i="34"/>
  <c r="Z75" i="34"/>
  <c r="BU35" i="36"/>
  <c r="H73" i="34"/>
  <c r="J73" i="34" s="1"/>
  <c r="H75" i="39"/>
  <c r="J75" i="39" s="1"/>
  <c r="BX35" i="33"/>
  <c r="K73" i="39"/>
  <c r="M73" i="39" s="1"/>
  <c r="E74" i="34" l="1"/>
  <c r="BX37" i="33"/>
  <c r="H79" i="34"/>
  <c r="BU37" i="36"/>
  <c r="W76" i="34"/>
  <c r="Z76" i="34"/>
  <c r="AF75" i="34"/>
  <c r="E75" i="34" s="1"/>
  <c r="BV35" i="36"/>
  <c r="J75" i="34"/>
  <c r="K73" i="34"/>
  <c r="M73" i="34" s="1"/>
  <c r="J74" i="34"/>
  <c r="H76" i="39"/>
  <c r="J76" i="39" s="1"/>
  <c r="G73" i="39"/>
  <c r="K75" i="39"/>
  <c r="K74" i="39"/>
  <c r="G74" i="34" l="1"/>
  <c r="AF76" i="34"/>
  <c r="BV37" i="36"/>
  <c r="Z77" i="34"/>
  <c r="W77" i="34"/>
  <c r="BW35" i="36"/>
  <c r="BX35" i="36"/>
  <c r="K74" i="34"/>
  <c r="M74" i="34" s="1"/>
  <c r="H77" i="39"/>
  <c r="J77" i="39" s="1"/>
  <c r="M74" i="39"/>
  <c r="G74" i="39"/>
  <c r="M75" i="39"/>
  <c r="G75" i="39"/>
  <c r="E76" i="34" l="1"/>
  <c r="AF77" i="34"/>
  <c r="BX37" i="36"/>
  <c r="W79" i="34"/>
  <c r="Z79" i="34"/>
  <c r="BW37" i="36"/>
  <c r="W78" i="34"/>
  <c r="Z78" i="34"/>
  <c r="J76" i="34"/>
  <c r="H78" i="39"/>
  <c r="J78" i="39" s="1"/>
  <c r="H79" i="39"/>
  <c r="J79" i="39" s="1"/>
  <c r="K76" i="39"/>
  <c r="AF78" i="34" l="1"/>
  <c r="E78" i="34" s="1"/>
  <c r="E77" i="34"/>
  <c r="G76" i="34"/>
  <c r="AF79" i="34"/>
  <c r="J77" i="34"/>
  <c r="K76" i="34"/>
  <c r="M76" i="34" s="1"/>
  <c r="K77" i="39"/>
  <c r="M76" i="39"/>
  <c r="G76" i="39"/>
  <c r="G77" i="34" l="1"/>
  <c r="E79" i="34"/>
  <c r="G78" i="34"/>
  <c r="J78" i="34"/>
  <c r="J79" i="34"/>
  <c r="K77" i="34"/>
  <c r="M77" i="34" s="1"/>
  <c r="K79" i="39"/>
  <c r="M79" i="39" s="1"/>
  <c r="K78" i="39"/>
  <c r="M77" i="39"/>
  <c r="G77" i="39"/>
  <c r="G79" i="34" l="1"/>
  <c r="K79" i="34"/>
  <c r="M79" i="34" s="1"/>
  <c r="K78" i="34"/>
  <c r="M78" i="34" s="1"/>
  <c r="G79" i="39"/>
  <c r="M78" i="39"/>
  <c r="G78" i="39"/>
  <c r="G80" i="39" l="1"/>
  <c r="K22" i="34" l="1"/>
  <c r="M22" i="34" s="1"/>
  <c r="K19" i="34"/>
  <c r="M19" i="34" s="1"/>
  <c r="K47" i="34"/>
  <c r="M47" i="34" s="1"/>
  <c r="K52" i="34"/>
  <c r="M52" i="34" s="1"/>
  <c r="K51" i="34"/>
  <c r="M51" i="34" s="1"/>
  <c r="K42" i="34"/>
  <c r="M42" i="34" s="1"/>
  <c r="K39" i="34"/>
  <c r="M39" i="34" s="1"/>
  <c r="K32" i="34"/>
  <c r="M32" i="34" s="1"/>
  <c r="K16" i="34"/>
  <c r="M16" i="34" s="1"/>
  <c r="K38" i="34"/>
  <c r="M38" i="34" s="1"/>
  <c r="K29" i="34"/>
  <c r="M29" i="34" s="1"/>
  <c r="K54" i="34"/>
  <c r="M54" i="34" s="1"/>
  <c r="K45" i="34"/>
  <c r="M45" i="34" s="1"/>
  <c r="K57" i="34"/>
  <c r="M57" i="34" s="1"/>
  <c r="K68" i="34"/>
  <c r="M68" i="34" s="1"/>
  <c r="K70" i="34"/>
  <c r="M70" i="34" s="1"/>
  <c r="K30" i="34"/>
  <c r="M30" i="34" s="1"/>
  <c r="K61" i="34"/>
  <c r="M61" i="34" s="1"/>
  <c r="K21" i="34"/>
  <c r="M21" i="34" s="1"/>
  <c r="K35" i="34"/>
  <c r="M35" i="34" s="1"/>
  <c r="K64" i="34"/>
  <c r="M64" i="34" s="1"/>
  <c r="K8" i="34"/>
  <c r="M8" i="34" s="1"/>
  <c r="K62" i="34"/>
  <c r="M62" i="34" s="1"/>
  <c r="G30" i="34"/>
  <c r="G61" i="34"/>
  <c r="K49" i="34"/>
  <c r="M49" i="34" s="1"/>
  <c r="G29" i="34"/>
  <c r="G21" i="34"/>
  <c r="G72" i="34"/>
  <c r="G20" i="34"/>
  <c r="G71" i="34"/>
  <c r="G8" i="34"/>
  <c r="K34" i="34"/>
  <c r="M34" i="34" s="1"/>
  <c r="G45" i="34"/>
  <c r="K25" i="34"/>
  <c r="M25" i="34" s="1"/>
  <c r="K60" i="34"/>
  <c r="M60" i="34" s="1"/>
  <c r="G33" i="34"/>
  <c r="K72" i="34"/>
  <c r="M72" i="34" s="1"/>
  <c r="K20" i="34"/>
  <c r="M20" i="34" s="1"/>
  <c r="K66" i="34"/>
  <c r="M66" i="34" s="1"/>
  <c r="K26" i="34"/>
  <c r="M26" i="34" s="1"/>
  <c r="K23" i="34"/>
  <c r="M23" i="34" s="1"/>
  <c r="K17" i="34"/>
  <c r="M17" i="34" s="1"/>
  <c r="G54" i="34"/>
  <c r="G35" i="34"/>
  <c r="G17" i="34"/>
  <c r="G70" i="34"/>
  <c r="G38" i="34"/>
  <c r="G63" i="34"/>
  <c r="K31" i="34"/>
  <c r="M31" i="34" s="1"/>
  <c r="G31" i="34"/>
  <c r="G66" i="34"/>
  <c r="G62" i="34"/>
  <c r="G46" i="34"/>
  <c r="G26" i="34"/>
  <c r="G22" i="34"/>
  <c r="G14" i="34"/>
  <c r="K11" i="34"/>
  <c r="M11" i="34" s="1"/>
  <c r="G11" i="34"/>
  <c r="G57" i="34"/>
  <c r="G49" i="34"/>
  <c r="G41" i="34"/>
  <c r="G13" i="34"/>
  <c r="K59" i="34"/>
  <c r="M59" i="34" s="1"/>
  <c r="G59" i="34"/>
  <c r="G23" i="34"/>
  <c r="G68" i="34"/>
  <c r="G64" i="34"/>
  <c r="K28" i="34"/>
  <c r="M28" i="34" s="1"/>
  <c r="G28" i="34"/>
  <c r="K71" i="34"/>
  <c r="M71" i="34" s="1"/>
  <c r="K75" i="34"/>
  <c r="M75" i="34" s="1"/>
  <c r="G75" i="34"/>
  <c r="G19" i="34"/>
  <c r="G34" i="34"/>
  <c r="K18" i="34"/>
  <c r="M18" i="34" s="1"/>
  <c r="G18" i="34"/>
  <c r="G25" i="34"/>
  <c r="G47" i="34"/>
  <c r="G60" i="34"/>
  <c r="K24" i="34"/>
  <c r="M24" i="34" s="1"/>
  <c r="G24" i="34"/>
  <c r="K33" i="34"/>
  <c r="M33" i="34" s="1"/>
  <c r="K63" i="34"/>
  <c r="M63" i="34" s="1"/>
  <c r="K46" i="34"/>
  <c r="M46" i="34" s="1"/>
  <c r="K14" i="34"/>
  <c r="M14" i="34" s="1"/>
  <c r="K41" i="34"/>
  <c r="M41" i="34" s="1"/>
  <c r="K13" i="34"/>
  <c r="M13" i="34" s="1"/>
  <c r="G52" i="34"/>
  <c r="G51" i="34"/>
  <c r="G42" i="34"/>
  <c r="G39" i="34"/>
  <c r="G32" i="34"/>
  <c r="G16" i="34"/>
  <c r="G12" i="34"/>
  <c r="K12" i="34"/>
  <c r="M12" i="34" s="1"/>
  <c r="BL10" i="11"/>
  <c r="BL13" i="11" s="1"/>
  <c r="BJ13" i="36" s="1"/>
  <c r="BJ35" i="36" s="1"/>
  <c r="W65" i="34" l="1"/>
  <c r="Z65" i="34"/>
  <c r="H65" i="39"/>
  <c r="BJ37" i="36"/>
  <c r="BJ13" i="33"/>
  <c r="BJ35" i="33" s="1"/>
  <c r="BL15" i="11"/>
  <c r="AF65" i="34" l="1"/>
  <c r="E65" i="34" s="1"/>
  <c r="G65" i="34" s="1"/>
  <c r="BY13" i="33"/>
  <c r="BY37" i="33" s="1"/>
  <c r="C15" i="11"/>
  <c r="A17" i="11"/>
  <c r="K65" i="39"/>
  <c r="M65" i="39" s="1"/>
  <c r="J65" i="39"/>
  <c r="BJ37" i="33"/>
  <c r="H65" i="34"/>
  <c r="J65" i="34" s="1"/>
  <c r="C16" i="11" l="1"/>
  <c r="BY13" i="36"/>
  <c r="BY37" i="36" s="1"/>
  <c r="P41" i="36" s="1"/>
  <c r="Q41" i="36" s="1"/>
  <c r="S41" i="36" s="1"/>
  <c r="L30" i="36" s="1"/>
  <c r="L35" i="36" s="1"/>
  <c r="P41" i="33"/>
  <c r="Q41" i="33" s="1"/>
  <c r="S41" i="33" s="1"/>
  <c r="L30" i="33" s="1"/>
  <c r="L35" i="33" s="1"/>
  <c r="K65" i="34"/>
  <c r="M65" i="34" s="1"/>
  <c r="Z15" i="34" l="1"/>
  <c r="H15" i="39"/>
  <c r="L37" i="36"/>
  <c r="D38" i="36" s="1"/>
  <c r="J40" i="36" s="1"/>
  <c r="W15" i="34"/>
  <c r="H15" i="34"/>
  <c r="J15" i="34" s="1"/>
  <c r="J80" i="34" s="1"/>
  <c r="L37" i="33"/>
  <c r="D38" i="33" s="1"/>
  <c r="J40" i="33" s="1"/>
  <c r="AF15" i="34" l="1"/>
  <c r="E15" i="34" s="1"/>
  <c r="K15" i="34" s="1"/>
  <c r="M15" i="34" s="1"/>
  <c r="M80" i="34" s="1"/>
  <c r="K15" i="39"/>
  <c r="M15" i="39" s="1"/>
  <c r="M80" i="39" s="1"/>
  <c r="J15" i="39"/>
  <c r="J80" i="39" s="1"/>
  <c r="G15" i="34" l="1"/>
  <c r="G80" i="34" s="1"/>
  <c r="G81" i="34"/>
</calcChain>
</file>

<file path=xl/sharedStrings.xml><?xml version="1.0" encoding="utf-8"?>
<sst xmlns="http://schemas.openxmlformats.org/spreadsheetml/2006/main" count="2362" uniqueCount="436">
  <si>
    <t>Вермишель</t>
  </si>
  <si>
    <t>Люля полуфаб-т (шт)</t>
  </si>
  <si>
    <t>Какао (Фунтик) (шт)</t>
  </si>
  <si>
    <t>Какао порошок</t>
  </si>
  <si>
    <t>Кисель фруктовый</t>
  </si>
  <si>
    <t>Макароны</t>
  </si>
  <si>
    <t>Тефтели полуф-т (шт)</t>
  </si>
  <si>
    <t>Масло растительное</t>
  </si>
  <si>
    <t>Сахар</t>
  </si>
  <si>
    <t>Соль иодир.</t>
  </si>
  <si>
    <t>Сухофрукты</t>
  </si>
  <si>
    <t>Чай</t>
  </si>
  <si>
    <t>Яйцо куриное (штук)</t>
  </si>
  <si>
    <t>Вафли</t>
  </si>
  <si>
    <t>Кексы бездрожжевые (шт)</t>
  </si>
  <si>
    <t>Печенье</t>
  </si>
  <si>
    <t>Пряники</t>
  </si>
  <si>
    <t>Горошек зеленый 0,7 кг.</t>
  </si>
  <si>
    <t>Огурцы маринованые</t>
  </si>
  <si>
    <t>Мука высшего сорт</t>
  </si>
  <si>
    <t>Сок фруктовый светлый</t>
  </si>
  <si>
    <t>Сок фруктовый с мякотью</t>
  </si>
  <si>
    <t>Томатная паста</t>
  </si>
  <si>
    <t>Крупа гороховая</t>
  </si>
  <si>
    <t>Крупа гречневая</t>
  </si>
  <si>
    <t>Крупа кукурузная</t>
  </si>
  <si>
    <t>Крупа манная</t>
  </si>
  <si>
    <t>Крупа овсяная</t>
  </si>
  <si>
    <t>Крупа перловая</t>
  </si>
  <si>
    <t>Крупа пшеничная</t>
  </si>
  <si>
    <t>Крупа пшено шлифованное</t>
  </si>
  <si>
    <t>Крупа рисовая</t>
  </si>
  <si>
    <t>Крупа ячневая</t>
  </si>
  <si>
    <t>Чечевица</t>
  </si>
  <si>
    <t>Йогурт</t>
  </si>
  <si>
    <t>Кефир</t>
  </si>
  <si>
    <t>Масло сливочное</t>
  </si>
  <si>
    <t>Молоко разливное</t>
  </si>
  <si>
    <t>Молоко вупаковке пастер</t>
  </si>
  <si>
    <t>Сметана</t>
  </si>
  <si>
    <t>Сыр Российский</t>
  </si>
  <si>
    <t>Творог</t>
  </si>
  <si>
    <t>Куры охлажденные</t>
  </si>
  <si>
    <t>Мясо говядины в/с</t>
  </si>
  <si>
    <t>Фарш говяжий</t>
  </si>
  <si>
    <t>Сосиски</t>
  </si>
  <si>
    <t>Рыба свежая</t>
  </si>
  <si>
    <t>Рыба мороженая</t>
  </si>
  <si>
    <t>Капуста</t>
  </si>
  <si>
    <t>Картофель</t>
  </si>
  <si>
    <t>Лук репчатый</t>
  </si>
  <si>
    <t>Морковь</t>
  </si>
  <si>
    <t>Огурцы свежие</t>
  </si>
  <si>
    <t>Помидоры свежие</t>
  </si>
  <si>
    <t>Свекла столовая</t>
  </si>
  <si>
    <t>Апельсины</t>
  </si>
  <si>
    <t>Бананы</t>
  </si>
  <si>
    <t>Груши</t>
  </si>
  <si>
    <t>Лимон (кг.)</t>
  </si>
  <si>
    <t>Мандарины</t>
  </si>
  <si>
    <t>Яблоки</t>
  </si>
  <si>
    <t>Хлеб</t>
  </si>
  <si>
    <t>Изюм</t>
  </si>
  <si>
    <t>Зефир в шоколаде (шт.)</t>
  </si>
  <si>
    <t>Цена (руб.)</t>
  </si>
  <si>
    <t>МЕНЮ-ТРЕБОВАНИЕ</t>
  </si>
  <si>
    <t>на выдачу продуктов питания</t>
  </si>
  <si>
    <t>Четверг</t>
  </si>
  <si>
    <t>Наименование блюда</t>
  </si>
  <si>
    <t>Количество продуктов питания, подлежащих закладке на одного человека (гр. шт.)</t>
  </si>
  <si>
    <t>Рассольник</t>
  </si>
  <si>
    <t>Плов с курицей</t>
  </si>
  <si>
    <t xml:space="preserve">Компот из сухофруктов </t>
  </si>
  <si>
    <t>Кексы</t>
  </si>
  <si>
    <t>Количество детей</t>
  </si>
  <si>
    <t>Итого  к выдаче</t>
  </si>
  <si>
    <t>На сумму (руб.)</t>
  </si>
  <si>
    <t>Итого на 1 чел. (руб.)</t>
  </si>
  <si>
    <t>Продукты выдал кладовщик _________________</t>
  </si>
  <si>
    <t>Продукты принял повар ___________________</t>
  </si>
  <si>
    <t>Пятница</t>
  </si>
  <si>
    <t>Суп с макаронами и курицей</t>
  </si>
  <si>
    <t>Яйцо отварное</t>
  </si>
  <si>
    <t xml:space="preserve">Сок осветленный </t>
  </si>
  <si>
    <t>Суббота</t>
  </si>
  <si>
    <t>Суп молочный с рисом</t>
  </si>
  <si>
    <t xml:space="preserve">Хлеб </t>
  </si>
  <si>
    <t xml:space="preserve">Каша кукурузная с тефтелями </t>
  </si>
  <si>
    <t xml:space="preserve">Чай с сахаром </t>
  </si>
  <si>
    <t>Воскресенье</t>
  </si>
  <si>
    <t>Понедельник</t>
  </si>
  <si>
    <t xml:space="preserve">Борщ с капустой и картофелем </t>
  </si>
  <si>
    <t>Каша гречневая с люля</t>
  </si>
  <si>
    <t>Сок с мякотью</t>
  </si>
  <si>
    <t>Вторник</t>
  </si>
  <si>
    <t>Суп гороховый с курицей</t>
  </si>
  <si>
    <t>Макароны с котлетой</t>
  </si>
  <si>
    <t>Салат свекольный</t>
  </si>
  <si>
    <t>Яблоко</t>
  </si>
  <si>
    <t>Какао</t>
  </si>
  <si>
    <t>Среда</t>
  </si>
  <si>
    <t>Суп картофельный с курицей</t>
  </si>
  <si>
    <t>Каша пшеничная с сосиской</t>
  </si>
  <si>
    <t>Салат с капустой</t>
  </si>
  <si>
    <t>Суп рыбный</t>
  </si>
  <si>
    <t xml:space="preserve">Омлет натуральный с сосиской </t>
  </si>
  <si>
    <t xml:space="preserve">Печенье </t>
  </si>
  <si>
    <t>Суп крестьянский с ячневой крупой</t>
  </si>
  <si>
    <t>Рис рыссыпчатый с тефтелями</t>
  </si>
  <si>
    <t xml:space="preserve">Соус сметанно-томатный </t>
  </si>
  <si>
    <t xml:space="preserve">Винегрет овощной </t>
  </si>
  <si>
    <t xml:space="preserve">Пряник </t>
  </si>
  <si>
    <t>Суп молочный с вермешелью</t>
  </si>
  <si>
    <t>Кефир с сахаром</t>
  </si>
  <si>
    <t>Зефир</t>
  </si>
  <si>
    <t xml:space="preserve">Груша </t>
  </si>
  <si>
    <t>Суп харчо с курицей</t>
  </si>
  <si>
    <t xml:space="preserve">Салат морковно-яблочный со сметаной </t>
  </si>
  <si>
    <t>Суп картофельный с макаронами</t>
  </si>
  <si>
    <t xml:space="preserve">Салат из свеклы с зеленым горошком </t>
  </si>
  <si>
    <t xml:space="preserve">Макароны с сыром </t>
  </si>
  <si>
    <t>Дни месяца</t>
  </si>
  <si>
    <t>Сумма в день</t>
  </si>
  <si>
    <t>Кол-во</t>
  </si>
  <si>
    <t>Сумма за месяц</t>
  </si>
  <si>
    <t>ИТОГО:</t>
  </si>
  <si>
    <t>Детодней:</t>
  </si>
  <si>
    <t>Сумма на 1 ребенка в день:</t>
  </si>
  <si>
    <t>Сальдо на начало месяца</t>
  </si>
  <si>
    <t>Приход за месяц</t>
  </si>
  <si>
    <t>Расход за месяц</t>
  </si>
  <si>
    <t>Сальдо на конец месяца</t>
  </si>
  <si>
    <t>Цена</t>
  </si>
  <si>
    <t>Сумма</t>
  </si>
  <si>
    <t xml:space="preserve">Детей обычно </t>
  </si>
  <si>
    <t>Детей в субботу</t>
  </si>
  <si>
    <t xml:space="preserve">Вводя значения в эти столбы вы изменяете число детей на все дни </t>
  </si>
  <si>
    <t>←</t>
  </si>
  <si>
    <t>Количество детей фактически</t>
  </si>
  <si>
    <t>Факстически</t>
  </si>
  <si>
    <t>Затребовано</t>
  </si>
  <si>
    <t xml:space="preserve">ОТЧЕТ о движении материальных ценностей за октябрь 2020 года </t>
  </si>
  <si>
    <t xml:space="preserve">Зелень разная </t>
  </si>
  <si>
    <t xml:space="preserve">Пюре с рыбной котлетой </t>
  </si>
  <si>
    <t>Котлета рыбная полуф-т (шт)</t>
  </si>
  <si>
    <t>Апельсин</t>
  </si>
  <si>
    <t>Соус томатный</t>
  </si>
  <si>
    <t xml:space="preserve">Вафли </t>
  </si>
  <si>
    <t>Сырник полуф-т (шт)</t>
  </si>
  <si>
    <t xml:space="preserve">Сырник </t>
  </si>
  <si>
    <t>Фрикадельки рыбные  полуф-т (шт)</t>
  </si>
  <si>
    <t>Общее количество учащихся</t>
  </si>
  <si>
    <t>№'2 Итог.вед.(РАСХОД)'!B35</t>
  </si>
  <si>
    <t>№'2 Итог.вед.(РАСХОД)'!C35</t>
  </si>
  <si>
    <t>№'2 Итог.вед.(РАСХОД)'!D35</t>
  </si>
  <si>
    <t>№'2 Итог.вед.(РАСХОД)'!E35</t>
  </si>
  <si>
    <t>№'2 Итог.вед.(РАСХОД)'!F35</t>
  </si>
  <si>
    <t>№'2 Итог.вед.(РАСХОД)'!G35</t>
  </si>
  <si>
    <t>№'2 Итог.вед.(РАСХОД)'!H35</t>
  </si>
  <si>
    <t>№'2 Итог.вед.(РАСХОД)'!I35</t>
  </si>
  <si>
    <t>№'2 Итог.вед.(РАСХОД)'!J35</t>
  </si>
  <si>
    <t>№'2 Итог.вед.(РАСХОД)'!K35</t>
  </si>
  <si>
    <t>№'2 Итог.вед.(РАСХОД)'!L35</t>
  </si>
  <si>
    <t>№'2 Итог.вед.(РАСХОД)'!M35</t>
  </si>
  <si>
    <t>№'2 Итог.вед.(РАСХОД)'!N35</t>
  </si>
  <si>
    <t>№'2 Итог.вед.(РАСХОД)'!O35</t>
  </si>
  <si>
    <t>№'2 Итог.вед.(РАСХОД)'!P35</t>
  </si>
  <si>
    <t>№'2 Итог.вед.(РАСХОД)'!Q35</t>
  </si>
  <si>
    <t>№'2 Итог.вед.(РАСХОД)'!R35</t>
  </si>
  <si>
    <t>№'2 Итог.вед.(РАСХОД)'!S35</t>
  </si>
  <si>
    <t>№'2 Итог.вед.(РАСХОД)'!T35</t>
  </si>
  <si>
    <t>№'2 Итог.вед.(РАСХОД)'!U35</t>
  </si>
  <si>
    <t>№'2 Итог.вед.(РАСХОД)'!V35</t>
  </si>
  <si>
    <t>№'2 Итог.вед.(РАСХОД)'!W35</t>
  </si>
  <si>
    <t>№'2 Итог.вед.(РАСХОД)'!X35</t>
  </si>
  <si>
    <t>№'2 Итог.вед.(РАСХОД)'!Y35</t>
  </si>
  <si>
    <t>№'2 Итог.вед.(РАСХОД)'!Z35</t>
  </si>
  <si>
    <t>№'2 Итог.вед.(РАСХОД)'!AA35</t>
  </si>
  <si>
    <t>№'2 Итог.вед.(РАСХОД)'!AB35</t>
  </si>
  <si>
    <t>№'2 Итог.вед.(РАСХОД)'!AC35</t>
  </si>
  <si>
    <t>№'2 Итог.вед.(РАСХОД)'!AD35</t>
  </si>
  <si>
    <t>№'2 Итог.вед.(РАСХОД)'!AE35</t>
  </si>
  <si>
    <t>№'2 Итог.вед.(РАСХОД)'!AF35</t>
  </si>
  <si>
    <t>№'2 Итог.вед.(РАСХОД)'!AG35</t>
  </si>
  <si>
    <t>№'2 Итог.вед.(РАСХОД)'!AH35</t>
  </si>
  <si>
    <t>№'2 Итог.вед.(РАСХОД)'!AI35</t>
  </si>
  <si>
    <t>№'2 Итог.вед.(РАСХОД)'!AJ35</t>
  </si>
  <si>
    <t>№'2 Итог.вед.(РАСХОД)'!AK35</t>
  </si>
  <si>
    <t>№'2 Итог.вед.(РАСХОД)'!AL35</t>
  </si>
  <si>
    <t>№'2 Итог.вед.(РАСХОД)'!AM35</t>
  </si>
  <si>
    <t>№'2 Итог.вед.(РАСХОД)'!AN35</t>
  </si>
  <si>
    <t>№'2 Итог.вед.(РАСХОД)'!AO35</t>
  </si>
  <si>
    <t>№'2 Итог.вед.(РАСХОД)'!AP35</t>
  </si>
  <si>
    <t>№'2 Итог.вед.(РАСХОД)'!AQ35</t>
  </si>
  <si>
    <t>№'2 Итог.вед.(РАСХОД)'!AR35</t>
  </si>
  <si>
    <t>№'2 Итог.вед.(РАСХОД)'!AS35</t>
  </si>
  <si>
    <t>№'2 Итог.вед.(РАСХОД)'!AT35</t>
  </si>
  <si>
    <t>№'2 Итог.вед.(РАСХОД)'!AU35</t>
  </si>
  <si>
    <t>№'2 Итог.вед.(РАСХОД)'!AV35</t>
  </si>
  <si>
    <t>№'2 Итог.вед.(РАСХОД)'!AW35</t>
  </si>
  <si>
    <t>№'2 Итог.вед.(РАСХОД)'!AX35</t>
  </si>
  <si>
    <t>№'2 Итог.вед.(РАСХОД)'!AY35</t>
  </si>
  <si>
    <t>№'2 Итог.вед.(РАСХОД)'!AZ35</t>
  </si>
  <si>
    <t>№'2 Итог.вед.(РАСХОД)'!BA35</t>
  </si>
  <si>
    <t>№'2 Итог.вед.(РАСХОД)'!BB35</t>
  </si>
  <si>
    <t>№'2 Итог.вед.(РАСХОД)'!BC35</t>
  </si>
  <si>
    <t>№'2 Итог.вед.(РАСХОД)'!BD35</t>
  </si>
  <si>
    <t>№'2 Итог.вед.(РАСХОД)'!BE35</t>
  </si>
  <si>
    <t>№'2 Итог.вед.(РАСХОД)'!BF35</t>
  </si>
  <si>
    <t>№'2 Итог.вед.(РАСХОД)'!BG35</t>
  </si>
  <si>
    <t>№'2 Итог.вед.(РАСХОД)'!BH35</t>
  </si>
  <si>
    <t>№'2 Итог.вед.(РАСХОД)'!BI35</t>
  </si>
  <si>
    <t>№'2 Итог.вед.(РАСХОД)'!BJ35</t>
  </si>
  <si>
    <t>№'2 Итог.вед.(РАСХОД)'!BK35</t>
  </si>
  <si>
    <t>№'2 Итог.вед.(РАСХОД)'!BL35</t>
  </si>
  <si>
    <t>№'2 Итог.вед.(РАСХОД)'!BM35</t>
  </si>
  <si>
    <t>№'2 Итог.вед.(РАСХОД)'!BN35</t>
  </si>
  <si>
    <t>№'2 Итог.вед.(РАСХОД)'!BO35</t>
  </si>
  <si>
    <t>№'2 Итог.вед.(РАСХОД)'!BP35</t>
  </si>
  <si>
    <t>№'2 Итог.вед.(РАСХОД)'!BQ35</t>
  </si>
  <si>
    <t>№'2 Итог.вед.(РАСХОД)'!BR35</t>
  </si>
  <si>
    <t>№'2 Итог.вед.(РАСХОД)'!BS35</t>
  </si>
  <si>
    <t>№'2 Итог.вед.(РАСХОД)'!BT35</t>
  </si>
  <si>
    <t>№'2 Итог.вед.(РАСХОД)'!BU35</t>
  </si>
  <si>
    <t>№'2 Итог.вед.(РАСХОД)'!BV35</t>
  </si>
  <si>
    <t>№'2 Итог.вед.(РАСХОД)'!BW35</t>
  </si>
  <si>
    <t>№'2 Итог.вед.(РАСХОД)'!BX35</t>
  </si>
  <si>
    <r>
      <t xml:space="preserve">Для изменения количества детей за все дни  (за исключением субботы ) - введите значение в левый столбец(" детей обычно") . Для изменения количества детей в субботу введите значение в правый столбец("детей в субботу") . </t>
    </r>
    <r>
      <rPr>
        <b/>
        <sz val="14"/>
        <color theme="1"/>
        <rFont val="Calibri"/>
        <family val="2"/>
        <charset val="204"/>
        <scheme val="minor"/>
      </rPr>
      <t xml:space="preserve">Внимание !  </t>
    </r>
    <r>
      <rPr>
        <b/>
        <u/>
        <sz val="14"/>
        <color rgb="FFFF0000"/>
        <rFont val="Calibri"/>
        <family val="2"/>
        <charset val="204"/>
        <scheme val="minor"/>
      </rPr>
      <t>Для вычисления количества остатков по причине отстутсвия ребенка - введите значения в ПРАВЫЙ столбик ("фактически присутствующих").</t>
    </r>
  </si>
  <si>
    <t>Фактически присутствующих</t>
  </si>
  <si>
    <t>№'2 Итог.вед.(РАСХОД)'!B35-B5</t>
  </si>
  <si>
    <t>№'2 Итог.вед.(РАСХОД)'!C35-B6</t>
  </si>
  <si>
    <t>№'2 Итог.вед.(РАСХОД)'!D35-B7</t>
  </si>
  <si>
    <t>№'2 Итог.вед.(РАСХОД)'!E35-B8</t>
  </si>
  <si>
    <t>№'2 Итог.вед.(РАСХОД)'!F35-B9</t>
  </si>
  <si>
    <t>№'2 Итог.вед.(РАСХОД)'!G35-B10</t>
  </si>
  <si>
    <t>№'2 Итог.вед.(РАСХОД)'!H35-B11</t>
  </si>
  <si>
    <t>№'2 Итог.вед.(РАСХОД)'!I35-B12</t>
  </si>
  <si>
    <t>№'2 Итог.вед.(РАСХОД)'!J35-B13</t>
  </si>
  <si>
    <t>№'2 Итог.вед.(РАСХОД)'!K35-B14</t>
  </si>
  <si>
    <t>№'2 Итог.вед.(РАСХОД)'!L35-B15</t>
  </si>
  <si>
    <t>№'2 Итог.вед.(РАСХОД)'!M35-B16</t>
  </si>
  <si>
    <t>№'2 Итог.вед.(РАСХОД)'!N35-B17</t>
  </si>
  <si>
    <t>№'2 Итог.вед.(РАСХОД)'!O35-B18</t>
  </si>
  <si>
    <t>№'2 Итог.вед.(РАСХОД)'!P35-B19</t>
  </si>
  <si>
    <t>№'2 Итог.вед.(РАСХОД)'!Q35-B20</t>
  </si>
  <si>
    <t>№'2 Итог.вед.(РАСХОД)'!R35-B21</t>
  </si>
  <si>
    <t>№'2 Итог.вед.(РАСХОД)'!S35-B22</t>
  </si>
  <si>
    <t>№'2 Итог.вед.(РАСХОД)'!T35-B23</t>
  </si>
  <si>
    <t>№'2 Итог.вед.(РАСХОД)'!U35-B24</t>
  </si>
  <si>
    <t>№'2 Итог.вед.(РАСХОД)'!V35-B25</t>
  </si>
  <si>
    <t>№'2 Итог.вед.(РАСХОД)'!W35-B26</t>
  </si>
  <si>
    <t>№'2 Итог.вед.(РАСХОД)'!X35-B27</t>
  </si>
  <si>
    <t>№'2 Итог.вед.(РАСХОД)'!Y35-B28</t>
  </si>
  <si>
    <t>№'2 Итог.вед.(РАСХОД)'!Z35-B29</t>
  </si>
  <si>
    <t>№'2 Итог.вед.(РАСХОД)'!AA35-B30</t>
  </si>
  <si>
    <t>№'2 Итог.вед.(РАСХОД)'!AB35-B31</t>
  </si>
  <si>
    <t>№'2 Итог.вед.(РАСХОД)'!AC35-B32</t>
  </si>
  <si>
    <t>№'2 Итог.вед.(РАСХОД)'!AD35-B33</t>
  </si>
  <si>
    <t>№'2 Итог.вед.(РАСХОД)'!AE35-B34</t>
  </si>
  <si>
    <t>№'2 Итог.вед.(РАСХОД)'!AF35-B35</t>
  </si>
  <si>
    <t>№'2 Итог.вед.(РАСХОД)'!AG35-B36</t>
  </si>
  <si>
    <t>№'2 Итог.вед.(РАСХОД)'!AH35-B37</t>
  </si>
  <si>
    <t>№'2 Итог.вед.(РАСХОД)'!AI35-B38</t>
  </si>
  <si>
    <t>№'2 Итог.вед.(РАСХОД)'!AJ35-B39</t>
  </si>
  <si>
    <t>№'2 Итог.вед.(РАСХОД)'!AK35-B40</t>
  </si>
  <si>
    <t>№'2 Итог.вед.(РАСХОД)'!AL35-B41</t>
  </si>
  <si>
    <t>№'2 Итог.вед.(РАСХОД)'!AM35-B42</t>
  </si>
  <si>
    <t>№'2 Итог.вед.(РАСХОД)'!AN35-B43</t>
  </si>
  <si>
    <t>№'2 Итог.вед.(РАСХОД)'!AO35-B44</t>
  </si>
  <si>
    <t>№'2 Итог.вед.(РАСХОД)'!AP35-B45</t>
  </si>
  <si>
    <t>№'2 Итог.вед.(РАСХОД)'!AQ35-B46</t>
  </si>
  <si>
    <t>№'2 Итог.вед.(РАСХОД)'!AR35-B47</t>
  </si>
  <si>
    <t>№'2 Итог.вед.(РАСХОД)'!AS35-B48</t>
  </si>
  <si>
    <t>№'2 Итог.вед.(РАСХОД)'!AT35-B49</t>
  </si>
  <si>
    <t>№'2 Итог.вед.(РАСХОД)'!AU35-B50</t>
  </si>
  <si>
    <t>№'2 Итог.вед.(РАСХОД)'!AV35-B51</t>
  </si>
  <si>
    <t>№'2 Итог.вед.(РАСХОД)'!AW35-B52</t>
  </si>
  <si>
    <t>№'2 Итог.вед.(РАСХОД)'!AX35-B53</t>
  </si>
  <si>
    <t>№'2 Итог.вед.(РАСХОД)'!AY35-B54</t>
  </si>
  <si>
    <t>№'2 Итог.вед.(РАСХОД)'!AZ35-B55</t>
  </si>
  <si>
    <t>№'2 Итог.вед.(РАСХОД)'!BA35-B56</t>
  </si>
  <si>
    <t>№'2 Итог.вед.(РАСХОД)'!BB35-B57</t>
  </si>
  <si>
    <t>№'2 Итог.вед.(РАСХОД)'!BC35-B58</t>
  </si>
  <si>
    <t>№'2 Итог.вед.(РАСХОД)'!BD35-B59</t>
  </si>
  <si>
    <t>№'2 Итог.вед.(РАСХОД)'!BE35-B60</t>
  </si>
  <si>
    <t>№'2 Итог.вед.(РАСХОД)'!BF35-B61</t>
  </si>
  <si>
    <t>№'2 Итог.вед.(РАСХОД)'!BG35-B62</t>
  </si>
  <si>
    <t>№'2 Итог.вед.(РАСХОД)'!BH35-B63</t>
  </si>
  <si>
    <t>№'2 Итог.вед.(РАСХОД)'!BI35-B64</t>
  </si>
  <si>
    <t>№'2 Итог.вед.(РАСХОД)'!BJ35-B65</t>
  </si>
  <si>
    <t>№'2 Итог.вед.(РАСХОД)'!BK35-B66</t>
  </si>
  <si>
    <t>№'2 Итог.вед.(РАСХОД)'!BL35-B67</t>
  </si>
  <si>
    <t>№'2 Итог.вед.(РАСХОД)'!BM35-B68</t>
  </si>
  <si>
    <t>№'2 Итог.вед.(РАСХОД)'!BN35-B69</t>
  </si>
  <si>
    <t>№'2 Итог.вед.(РАСХОД)'!BO35-B70</t>
  </si>
  <si>
    <t>№'2 Итог.вед.(РАСХОД)'!BP35-B71</t>
  </si>
  <si>
    <t>№'2 Итог.вед.(РАСХОД)'!BQ35-B72</t>
  </si>
  <si>
    <t>№'2 Итог.вед.(РАСХОД)'!BR35-B73</t>
  </si>
  <si>
    <t>№'2 Итог.вед.(РАСХОД)'!BS35-B74</t>
  </si>
  <si>
    <t>№'2 Итог.вед.(РАСХОД)'!BT35-B75</t>
  </si>
  <si>
    <t>№'2 Итог.вед.(РАСХОД)'!BU35-B76</t>
  </si>
  <si>
    <t>№'2 Итог.вед.(РАСХОД)'!BV35-B77</t>
  </si>
  <si>
    <t>№'2 Итог.вед.(РАСХОД)'!BW35-B78</t>
  </si>
  <si>
    <t>№'2 Итог.вед.(РАСХОД)'!BX35-B79</t>
  </si>
  <si>
    <t>об организации ежедневного горячего питания по</t>
  </si>
  <si>
    <t>№</t>
  </si>
  <si>
    <t>Кол-во детей</t>
  </si>
  <si>
    <t>Итого</t>
  </si>
  <si>
    <t>ВСЕГО:</t>
  </si>
  <si>
    <t>Заказчик</t>
  </si>
  <si>
    <t>Поставщик</t>
  </si>
  <si>
    <t>ИП Гандалов И.А.
______________ Гандалов И.А.</t>
  </si>
  <si>
    <t xml:space="preserve">Соус томатный </t>
  </si>
  <si>
    <t xml:space="preserve">Салат морковный с яблком </t>
  </si>
  <si>
    <t>АКТ № 4</t>
  </si>
  <si>
    <t>АКТ № 5</t>
  </si>
  <si>
    <t>АКТ № 6</t>
  </si>
  <si>
    <t>АКТ № 7</t>
  </si>
  <si>
    <t>АКТ № 8</t>
  </si>
  <si>
    <t>АКТ № 9</t>
  </si>
  <si>
    <t>АКТ № 10</t>
  </si>
  <si>
    <t>АКТ № 11</t>
  </si>
  <si>
    <t>АКТ № 12</t>
  </si>
  <si>
    <t xml:space="preserve">об организации ежедневного горячего питания по
</t>
  </si>
  <si>
    <t>АКТ № 14</t>
  </si>
  <si>
    <t>АКТ № 15</t>
  </si>
  <si>
    <t>АКТ № 16</t>
  </si>
  <si>
    <t>АКТ № 17</t>
  </si>
  <si>
    <t>АКТ № 18</t>
  </si>
  <si>
    <t>Реестр актов №1</t>
  </si>
  <si>
    <t>Наименование документа</t>
  </si>
  <si>
    <t>Дата документа</t>
  </si>
  <si>
    <t>Акт №1</t>
  </si>
  <si>
    <t>Акт №2</t>
  </si>
  <si>
    <t>Акт №3</t>
  </si>
  <si>
    <t>Акт №4</t>
  </si>
  <si>
    <t>Акт №5</t>
  </si>
  <si>
    <t>Акт №6</t>
  </si>
  <si>
    <t>Акт №7</t>
  </si>
  <si>
    <t>Акт №8</t>
  </si>
  <si>
    <t>Акт №9</t>
  </si>
  <si>
    <t>Акт №10</t>
  </si>
  <si>
    <t>Акт №11</t>
  </si>
  <si>
    <t>Акт №12</t>
  </si>
  <si>
    <t>Акт №13</t>
  </si>
  <si>
    <t>Акт №14</t>
  </si>
  <si>
    <t>Акт №15</t>
  </si>
  <si>
    <t>Акт №16</t>
  </si>
  <si>
    <t>Акт №17</t>
  </si>
  <si>
    <t>Акт №18</t>
  </si>
  <si>
    <t>Акт №19</t>
  </si>
  <si>
    <t>Акт №20</t>
  </si>
  <si>
    <t>Акт №21</t>
  </si>
  <si>
    <t>Акт №22</t>
  </si>
  <si>
    <t>Акт №23</t>
  </si>
  <si>
    <t>Акт №24</t>
  </si>
  <si>
    <t>Акт №25</t>
  </si>
  <si>
    <t>В среднем сумма на 1 ребенка</t>
  </si>
  <si>
    <t>Реестр актов №2</t>
  </si>
  <si>
    <t>Акт №26</t>
  </si>
  <si>
    <t>АКТ № 3</t>
  </si>
  <si>
    <t>АКТ № 2</t>
  </si>
  <si>
    <t>Кукуруза консервы</t>
  </si>
  <si>
    <t xml:space="preserve">Сыр порционно </t>
  </si>
  <si>
    <t>Хлеб с маслом</t>
  </si>
  <si>
    <t>Чай с сахаром</t>
  </si>
  <si>
    <t>Повидло</t>
  </si>
  <si>
    <t xml:space="preserve">Гречка рассыпчатая с маслом </t>
  </si>
  <si>
    <t>Тефтеля</t>
  </si>
  <si>
    <t xml:space="preserve">Сок с мякотью </t>
  </si>
  <si>
    <t>Банан</t>
  </si>
  <si>
    <t>Салат из зелёного горошка</t>
  </si>
  <si>
    <t xml:space="preserve">Плов с курицей </t>
  </si>
  <si>
    <t xml:space="preserve">Салат свекольный </t>
  </si>
  <si>
    <t>Кекс</t>
  </si>
  <si>
    <t>Мандарин</t>
  </si>
  <si>
    <t>Сырник со сгущенкой</t>
  </si>
  <si>
    <t>Макароны с сыром</t>
  </si>
  <si>
    <t>Груша</t>
  </si>
  <si>
    <t>Компот из сухофруктов</t>
  </si>
  <si>
    <t>Пряник</t>
  </si>
  <si>
    <t xml:space="preserve">Ленивые вареники со сметаной </t>
  </si>
  <si>
    <t xml:space="preserve">Хлеб с повидлом </t>
  </si>
  <si>
    <t xml:space="preserve"> Яйцо вареное </t>
  </si>
  <si>
    <t xml:space="preserve">Каша пшеничная с котлетой </t>
  </si>
  <si>
    <t>Макароны с люля</t>
  </si>
  <si>
    <t>Салат морковный с яблоком</t>
  </si>
  <si>
    <t xml:space="preserve">Зефир </t>
  </si>
  <si>
    <t xml:space="preserve"> </t>
  </si>
  <si>
    <t>Каша рисовая с фруктами</t>
  </si>
  <si>
    <t xml:space="preserve">Кисель фруктовый </t>
  </si>
  <si>
    <t>Курага сушеная</t>
  </si>
  <si>
    <t>Омлет натуральный с сосисками</t>
  </si>
  <si>
    <t xml:space="preserve">Кукуруза консервированая </t>
  </si>
  <si>
    <t xml:space="preserve">Сырник со сгущенкой </t>
  </si>
  <si>
    <t>Сыр порционно</t>
  </si>
  <si>
    <t>АКТ №1</t>
  </si>
  <si>
    <t>Завтрак</t>
  </si>
  <si>
    <t>ОБЕД</t>
  </si>
  <si>
    <t>Обед</t>
  </si>
  <si>
    <t xml:space="preserve">Салат морковный с яблоком </t>
  </si>
  <si>
    <t xml:space="preserve">Кукуруза </t>
  </si>
  <si>
    <t>завтрак</t>
  </si>
  <si>
    <t>АКТ №13</t>
  </si>
  <si>
    <t>Впишите сюда инициалы. Они автоматически разместятся их на всех страницах .</t>
  </si>
  <si>
    <t>Сгущенное молоко</t>
  </si>
  <si>
    <t xml:space="preserve">Кукуруза консервированная </t>
  </si>
  <si>
    <t>АКТ № 20</t>
  </si>
  <si>
    <t>АКТ № 21</t>
  </si>
  <si>
    <t>АКТ № 22</t>
  </si>
  <si>
    <t>АКТ № 23</t>
  </si>
  <si>
    <t>АКТ № 24</t>
  </si>
  <si>
    <t>13.02.2021 г.</t>
  </si>
  <si>
    <t>Акт №27</t>
  </si>
  <si>
    <t>27.02.2021 г.</t>
  </si>
  <si>
    <t>.02.2021 г.</t>
  </si>
  <si>
    <t>Котлета куриная полуфаб-т (шт)</t>
  </si>
  <si>
    <t>Котлета говяжья полуф-т (шт)</t>
  </si>
  <si>
    <t>Вареники полуфаб-т (шт)</t>
  </si>
  <si>
    <t xml:space="preserve">Каша кукурузная с куриной котлетой </t>
  </si>
  <si>
    <t>Куриная котлета с пшеничной крупой</t>
  </si>
  <si>
    <t xml:space="preserve">Куриная котлета с пшеничной крупой </t>
  </si>
  <si>
    <t>Каша кукурузная с куриной котлетой</t>
  </si>
  <si>
    <t xml:space="preserve">Каша кукурузная с куриной котлетой  </t>
  </si>
  <si>
    <t xml:space="preserve">Котлета куриная с пшеничной крупой </t>
  </si>
  <si>
    <t>АКТ № 19</t>
  </si>
  <si>
    <t>АКТ № 25</t>
  </si>
  <si>
    <t>АКТ № 26</t>
  </si>
  <si>
    <t>АКТ № 27</t>
  </si>
  <si>
    <t>30.03.2021 г.</t>
  </si>
  <si>
    <t>Март 2021 г.</t>
  </si>
  <si>
    <r>
      <t xml:space="preserve">Накопительная ведомость 
за </t>
    </r>
    <r>
      <rPr>
        <b/>
        <sz val="18"/>
        <color rgb="FFC00000"/>
        <rFont val="Arial"/>
        <family val="2"/>
        <charset val="204"/>
      </rPr>
      <t>март</t>
    </r>
    <r>
      <rPr>
        <b/>
        <sz val="18"/>
        <color theme="1"/>
        <rFont val="Arial"/>
        <family val="2"/>
        <charset val="204"/>
      </rPr>
      <t xml:space="preserve"> 2021 года </t>
    </r>
  </si>
  <si>
    <r>
      <t xml:space="preserve">ОТЧЕТ о движении материальных ценностей за </t>
    </r>
    <r>
      <rPr>
        <b/>
        <sz val="14"/>
        <color rgb="FFC00000"/>
        <rFont val="Arial"/>
        <family val="2"/>
        <charset val="204"/>
      </rPr>
      <t>март</t>
    </r>
    <r>
      <rPr>
        <b/>
        <sz val="14"/>
        <color theme="1"/>
        <rFont val="Arial"/>
        <family val="2"/>
        <charset val="204"/>
      </rPr>
      <t xml:space="preserve"> 2021 года </t>
    </r>
  </si>
  <si>
    <t xml:space="preserve">Кукуруза консериврованная </t>
  </si>
  <si>
    <t xml:space="preserve">Утверждаю.
Директор школы                                                  Мансурова Т. М.
</t>
  </si>
  <si>
    <t>МКОУ " Новокрестьяновская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</si>
</sst>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#,##0.00\ &quot;₽&quot;"/>
    <numFmt numFmtId="165" formatCode="0.000"/>
    <numFmt numFmtId="166" formatCode="0.0000"/>
    <numFmt numFmtId="167" formatCode="[$-419]d\ mmm"/>
    <numFmt numFmtId="168" formatCode="#,##0.000\ &quot;₽&quot;"/>
    <numFmt numFmtId="169" formatCode="_-* #,##0.000\ &quot;₽&quot;_-;\-* #,##0.000\ &quot;₽&quot;_-;_-* &quot;-&quot;??\ &quot;₽&quot;_-;_-@"/>
    <numFmt numFmtId="170" formatCode="_-* #,##0.00\ &quot;₽&quot;_-;\-* #,##0.00\ &quot;₽&quot;_-;_-* &quot;-&quot;??\ &quot;₽&quot;_-;_-@"/>
    <numFmt numFmtId="171" formatCode="#,##0.0\ &quot;₽&quot;"/>
    <numFmt numFmtId="172" formatCode="0.0"/>
  </numFmts>
  <fonts count="77">
    <font>
      <sz val="11"/>
      <color theme="1"/>
      <name val="Arial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5"/>
      <color rgb="FF1F497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b/>
      <u/>
      <sz val="12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</font>
    <font>
      <b/>
      <sz val="18"/>
      <color theme="1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1"/>
      <color rgb="FFC00000"/>
      <name val="Calibri"/>
      <family val="2"/>
      <charset val="204"/>
    </font>
    <font>
      <sz val="11"/>
      <color rgb="FFC00000"/>
      <name val="Calibri"/>
      <family val="2"/>
      <charset val="204"/>
    </font>
    <font>
      <b/>
      <sz val="12"/>
      <color rgb="FFFF0000"/>
      <name val="Times New Roman"/>
      <family val="1"/>
      <charset val="204"/>
    </font>
    <font>
      <b/>
      <sz val="16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u/>
      <sz val="18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rgb="FF00B050"/>
      <name val="Arial"/>
      <family val="2"/>
      <charset val="204"/>
    </font>
    <font>
      <b/>
      <sz val="14"/>
      <color theme="1"/>
      <name val="Calibri"/>
      <family val="2"/>
      <charset val="204"/>
    </font>
    <font>
      <b/>
      <sz val="14"/>
      <color theme="1"/>
      <name val="Arial"/>
      <family val="2"/>
      <charset val="204"/>
    </font>
    <font>
      <b/>
      <sz val="14"/>
      <color rgb="FFC00000"/>
      <name val="Arial"/>
      <family val="2"/>
      <charset val="204"/>
    </font>
    <font>
      <sz val="14"/>
      <color theme="1"/>
      <name val="Arial"/>
      <family val="2"/>
      <charset val="204"/>
    </font>
    <font>
      <b/>
      <sz val="18"/>
      <color theme="1"/>
      <name val="Arial"/>
      <family val="2"/>
      <charset val="204"/>
    </font>
    <font>
      <b/>
      <sz val="18"/>
      <color rgb="FFC00000"/>
      <name val="Arial"/>
      <family val="2"/>
      <charset val="204"/>
    </font>
    <font>
      <b/>
      <sz val="16"/>
      <color theme="1"/>
      <name val="Calibri"/>
      <family val="2"/>
      <charset val="204"/>
    </font>
    <font>
      <sz val="16"/>
      <color theme="1"/>
      <name val="Arial"/>
      <family val="2"/>
      <charset val="204"/>
    </font>
    <font>
      <b/>
      <i/>
      <sz val="13"/>
      <color rgb="FFC0000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name val="Arial"/>
      <family val="2"/>
      <charset val="204"/>
    </font>
    <font>
      <b/>
      <sz val="16"/>
      <color rgb="FFFF0000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28"/>
      <color theme="1"/>
      <name val="Arial"/>
      <family val="2"/>
      <charset val="204"/>
    </font>
    <font>
      <b/>
      <sz val="16"/>
      <color rgb="FFFA7D00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8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u/>
      <sz val="14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</font>
    <font>
      <b/>
      <sz val="11"/>
      <color rgb="FFC00000"/>
      <name val="Calibri"/>
      <family val="2"/>
      <charset val="204"/>
    </font>
    <font>
      <b/>
      <sz val="14"/>
      <color rgb="FFFF0000"/>
      <name val="Verdana"/>
      <family val="2"/>
      <charset val="204"/>
    </font>
    <font>
      <b/>
      <sz val="14"/>
      <color rgb="FF00B050"/>
      <name val="Verdana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ajor"/>
    </font>
    <font>
      <b/>
      <sz val="16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5"/>
      <color rgb="FF1F497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24"/>
      <color theme="1"/>
      <name val="Arial"/>
      <family val="2"/>
      <charset val="204"/>
    </font>
    <font>
      <b/>
      <sz val="24"/>
      <color rgb="FFFF0000"/>
      <name val="Bahnschrift SemiLight"/>
      <family val="2"/>
      <charset val="204"/>
    </font>
    <font>
      <b/>
      <sz val="18"/>
      <color theme="1"/>
      <name val="Calibri"/>
      <family val="2"/>
      <charset val="204"/>
    </font>
    <font>
      <b/>
      <sz val="18"/>
      <color theme="1"/>
      <name val="Times New Roman"/>
      <family val="1"/>
      <charset val="204"/>
    </font>
    <font>
      <b/>
      <sz val="20"/>
      <color theme="9" tint="0.79998168889431442"/>
      <name val="Arial"/>
      <family val="2"/>
      <charset val="204"/>
    </font>
    <font>
      <sz val="8"/>
      <name val="Arial"/>
      <family val="2"/>
      <charset val="204"/>
    </font>
    <font>
      <sz val="11"/>
      <color theme="1"/>
      <name val="Calibri"/>
      <family val="2"/>
      <charset val="204"/>
      <scheme val="major"/>
    </font>
    <font>
      <b/>
      <sz val="14"/>
      <name val="Calibri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00B050"/>
        <bgColor rgb="FFFFFF00"/>
      </patternFill>
    </fill>
    <fill>
      <patternFill patternType="solid">
        <fgColor rgb="FFFFFF00"/>
        <bgColor rgb="FFFFC000"/>
      </patternFill>
    </fill>
    <fill>
      <patternFill patternType="solid">
        <fgColor rgb="FFFFC000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5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6">
    <xf numFmtId="0" fontId="0" fillId="0" borderId="0"/>
    <xf numFmtId="43" fontId="39" fillId="0" borderId="0" applyFont="0" applyFill="0" applyBorder="0" applyAlignment="0" applyProtection="0"/>
    <xf numFmtId="0" fontId="45" fillId="8" borderId="36" applyNumberFormat="0" applyAlignment="0" applyProtection="0"/>
    <xf numFmtId="0" fontId="46" fillId="9" borderId="37" applyNumberFormat="0" applyAlignment="0" applyProtection="0"/>
    <xf numFmtId="0" fontId="39" fillId="0" borderId="2"/>
    <xf numFmtId="43" fontId="39" fillId="0" borderId="2" applyFont="0" applyFill="0" applyBorder="0" applyAlignment="0" applyProtection="0"/>
    <xf numFmtId="0" fontId="39" fillId="0" borderId="2"/>
    <xf numFmtId="0" fontId="39" fillId="0" borderId="2"/>
    <xf numFmtId="0" fontId="39" fillId="0" borderId="2"/>
    <xf numFmtId="0" fontId="39" fillId="0" borderId="2"/>
    <xf numFmtId="0" fontId="39" fillId="0" borderId="2"/>
    <xf numFmtId="43" fontId="39" fillId="0" borderId="2" applyFont="0" applyFill="0" applyBorder="0" applyAlignment="0" applyProtection="0"/>
    <xf numFmtId="0" fontId="39" fillId="0" borderId="2"/>
    <xf numFmtId="43" fontId="39" fillId="0" borderId="2" applyFont="0" applyFill="0" applyBorder="0" applyAlignment="0" applyProtection="0"/>
    <xf numFmtId="0" fontId="39" fillId="0" borderId="2"/>
    <xf numFmtId="43" fontId="39" fillId="0" borderId="2" applyFont="0" applyFill="0" applyBorder="0" applyAlignment="0" applyProtection="0"/>
    <xf numFmtId="0" fontId="39" fillId="0" borderId="2"/>
    <xf numFmtId="43" fontId="39" fillId="0" borderId="2" applyFont="0" applyFill="0" applyBorder="0" applyAlignment="0" applyProtection="0"/>
    <xf numFmtId="0" fontId="39" fillId="0" borderId="2"/>
    <xf numFmtId="43" fontId="39" fillId="0" borderId="2" applyFont="0" applyFill="0" applyBorder="0" applyAlignment="0" applyProtection="0"/>
    <xf numFmtId="0" fontId="39" fillId="0" borderId="2"/>
    <xf numFmtId="43" fontId="39" fillId="0" borderId="2" applyFont="0" applyFill="0" applyBorder="0" applyAlignment="0" applyProtection="0"/>
    <xf numFmtId="0" fontId="39" fillId="0" borderId="2"/>
    <xf numFmtId="43" fontId="39" fillId="0" borderId="2" applyFont="0" applyFill="0" applyBorder="0" applyAlignment="0" applyProtection="0"/>
    <xf numFmtId="0" fontId="39" fillId="0" borderId="2"/>
    <xf numFmtId="43" fontId="39" fillId="0" borderId="2" applyFont="0" applyFill="0" applyBorder="0" applyAlignment="0" applyProtection="0"/>
    <xf numFmtId="0" fontId="39" fillId="0" borderId="2"/>
    <xf numFmtId="43" fontId="39" fillId="0" borderId="2" applyFont="0" applyFill="0" applyBorder="0" applyAlignment="0" applyProtection="0"/>
    <xf numFmtId="0" fontId="39" fillId="0" borderId="2"/>
    <xf numFmtId="43" fontId="39" fillId="0" borderId="2" applyFont="0" applyFill="0" applyBorder="0" applyAlignment="0" applyProtection="0"/>
    <xf numFmtId="0" fontId="39" fillId="0" borderId="2"/>
    <xf numFmtId="43" fontId="39" fillId="0" borderId="2" applyFont="0" applyFill="0" applyBorder="0" applyAlignment="0" applyProtection="0"/>
    <xf numFmtId="44" fontId="39" fillId="0" borderId="2" applyFont="0" applyFill="0" applyBorder="0" applyAlignment="0" applyProtection="0"/>
    <xf numFmtId="44" fontId="39" fillId="0" borderId="0" applyFont="0" applyFill="0" applyBorder="0" applyAlignment="0" applyProtection="0"/>
    <xf numFmtId="0" fontId="28" fillId="0" borderId="2"/>
    <xf numFmtId="43" fontId="28" fillId="0" borderId="2" applyFont="0" applyFill="0" applyBorder="0" applyAlignment="0" applyProtection="0"/>
  </cellStyleXfs>
  <cellXfs count="482">
    <xf numFmtId="0" fontId="0" fillId="0" borderId="0" xfId="0" applyFont="1" applyAlignment="1"/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textRotation="90"/>
    </xf>
    <xf numFmtId="0" fontId="3" fillId="3" borderId="1" xfId="0" applyFont="1" applyFill="1" applyBorder="1" applyAlignment="1">
      <alignment textRotation="90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textRotation="90"/>
    </xf>
    <xf numFmtId="0" fontId="2" fillId="0" borderId="0" xfId="0" applyFont="1"/>
    <xf numFmtId="0" fontId="2" fillId="3" borderId="2" xfId="0" applyFont="1" applyFill="1" applyBorder="1"/>
    <xf numFmtId="0" fontId="5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textRotation="90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9" fillId="0" borderId="0" xfId="0" applyFont="1"/>
    <xf numFmtId="0" fontId="1" fillId="0" borderId="1" xfId="0" applyFont="1" applyBorder="1" applyAlignment="1">
      <alignment horizontal="left"/>
    </xf>
    <xf numFmtId="0" fontId="10" fillId="0" borderId="10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165" fontId="1" fillId="0" borderId="1" xfId="0" applyNumberFormat="1" applyFont="1" applyBorder="1"/>
    <xf numFmtId="165" fontId="1" fillId="3" borderId="1" xfId="0" applyNumberFormat="1" applyFont="1" applyFill="1" applyBorder="1"/>
    <xf numFmtId="166" fontId="1" fillId="3" borderId="1" xfId="0" applyNumberFormat="1" applyFont="1" applyFill="1" applyBorder="1"/>
    <xf numFmtId="164" fontId="11" fillId="3" borderId="1" xfId="0" applyNumberFormat="1" applyFont="1" applyFill="1" applyBorder="1"/>
    <xf numFmtId="2" fontId="7" fillId="3" borderId="1" xfId="0" applyNumberFormat="1" applyFont="1" applyFill="1" applyBorder="1" applyAlignment="1">
      <alignment horizontal="left"/>
    </xf>
    <xf numFmtId="2" fontId="1" fillId="0" borderId="1" xfId="0" applyNumberFormat="1" applyFont="1" applyBorder="1"/>
    <xf numFmtId="2" fontId="1" fillId="3" borderId="1" xfId="0" applyNumberFormat="1" applyFont="1" applyFill="1" applyBorder="1"/>
    <xf numFmtId="2" fontId="7" fillId="3" borderId="2" xfId="0" applyNumberFormat="1" applyFont="1" applyFill="1" applyBorder="1" applyAlignment="1">
      <alignment horizontal="left"/>
    </xf>
    <xf numFmtId="0" fontId="12" fillId="0" borderId="0" xfId="0" applyFont="1"/>
    <xf numFmtId="0" fontId="1" fillId="0" borderId="0" xfId="0" applyFont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1" xfId="0" applyFont="1" applyBorder="1" applyAlignment="1">
      <alignment horizontal="center" textRotation="90" wrapText="1"/>
    </xf>
    <xf numFmtId="166" fontId="1" fillId="0" borderId="1" xfId="0" applyNumberFormat="1" applyFont="1" applyBorder="1"/>
    <xf numFmtId="0" fontId="7" fillId="0" borderId="9" xfId="0" applyFont="1" applyBorder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right"/>
    </xf>
    <xf numFmtId="0" fontId="15" fillId="0" borderId="0" xfId="0" applyFont="1"/>
    <xf numFmtId="0" fontId="17" fillId="0" borderId="0" xfId="0" applyFont="1"/>
    <xf numFmtId="0" fontId="9" fillId="0" borderId="1" xfId="0" applyFont="1" applyBorder="1" applyAlignment="1">
      <alignment horizontal="center" wrapText="1"/>
    </xf>
    <xf numFmtId="0" fontId="9" fillId="0" borderId="1" xfId="0" applyFont="1" applyBorder="1"/>
    <xf numFmtId="0" fontId="9" fillId="0" borderId="1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165" fontId="9" fillId="0" borderId="1" xfId="0" applyNumberFormat="1" applyFont="1" applyBorder="1"/>
    <xf numFmtId="165" fontId="9" fillId="3" borderId="1" xfId="0" applyNumberFormat="1" applyFont="1" applyFill="1" applyBorder="1"/>
    <xf numFmtId="166" fontId="9" fillId="3" borderId="1" xfId="0" applyNumberFormat="1" applyFont="1" applyFill="1" applyBorder="1"/>
    <xf numFmtId="164" fontId="18" fillId="3" borderId="1" xfId="0" applyNumberFormat="1" applyFont="1" applyFill="1" applyBorder="1"/>
    <xf numFmtId="2" fontId="17" fillId="3" borderId="1" xfId="0" applyNumberFormat="1" applyFont="1" applyFill="1" applyBorder="1" applyAlignment="1">
      <alignment horizontal="left"/>
    </xf>
    <xf numFmtId="2" fontId="9" fillId="0" borderId="1" xfId="0" applyNumberFormat="1" applyFont="1" applyBorder="1"/>
    <xf numFmtId="2" fontId="9" fillId="3" borderId="1" xfId="0" applyNumberFormat="1" applyFont="1" applyFill="1" applyBorder="1"/>
    <xf numFmtId="2" fontId="17" fillId="3" borderId="2" xfId="0" applyNumberFormat="1" applyFont="1" applyFill="1" applyBorder="1" applyAlignment="1">
      <alignment horizontal="left"/>
    </xf>
    <xf numFmtId="0" fontId="17" fillId="0" borderId="9" xfId="0" applyFont="1" applyBorder="1" applyAlignment="1">
      <alignment vertical="center"/>
    </xf>
    <xf numFmtId="0" fontId="16" fillId="0" borderId="0" xfId="0" applyFont="1"/>
    <xf numFmtId="166" fontId="9" fillId="0" borderId="1" xfId="0" applyNumberFormat="1" applyFont="1" applyBorder="1"/>
    <xf numFmtId="0" fontId="16" fillId="0" borderId="0" xfId="0" applyFont="1" applyAlignment="1">
      <alignment horizontal="left" vertical="center"/>
    </xf>
    <xf numFmtId="0" fontId="20" fillId="0" borderId="1" xfId="0" applyFont="1" applyBorder="1"/>
    <xf numFmtId="0" fontId="3" fillId="0" borderId="1" xfId="0" applyFont="1" applyBorder="1" applyAlignment="1">
      <alignment horizontal="center" textRotation="90" wrapText="1"/>
    </xf>
    <xf numFmtId="2" fontId="21" fillId="0" borderId="1" xfId="0" applyNumberFormat="1" applyFont="1" applyBorder="1"/>
    <xf numFmtId="2" fontId="17" fillId="0" borderId="1" xfId="0" applyNumberFormat="1" applyFont="1" applyBorder="1"/>
    <xf numFmtId="0" fontId="22" fillId="0" borderId="1" xfId="0" applyFont="1" applyBorder="1"/>
    <xf numFmtId="4" fontId="24" fillId="0" borderId="0" xfId="0" applyNumberFormat="1" applyFont="1"/>
    <xf numFmtId="0" fontId="14" fillId="0" borderId="11" xfId="0" applyFont="1" applyBorder="1" applyAlignment="1">
      <alignment vertical="center"/>
    </xf>
    <xf numFmtId="164" fontId="13" fillId="0" borderId="11" xfId="0" applyNumberFormat="1" applyFont="1" applyBorder="1" applyAlignment="1">
      <alignment vertical="center"/>
    </xf>
    <xf numFmtId="0" fontId="25" fillId="0" borderId="0" xfId="0" applyFont="1"/>
    <xf numFmtId="0" fontId="9" fillId="3" borderId="1" xfId="0" applyFont="1" applyFill="1" applyBorder="1"/>
    <xf numFmtId="0" fontId="14" fillId="0" borderId="1" xfId="0" applyFont="1" applyBorder="1"/>
    <xf numFmtId="164" fontId="9" fillId="3" borderId="1" xfId="0" applyNumberFormat="1" applyFont="1" applyFill="1" applyBorder="1"/>
    <xf numFmtId="168" fontId="9" fillId="3" borderId="1" xfId="0" applyNumberFormat="1" applyFont="1" applyFill="1" applyBorder="1"/>
    <xf numFmtId="164" fontId="14" fillId="4" borderId="1" xfId="0" applyNumberFormat="1" applyFont="1" applyFill="1" applyBorder="1"/>
    <xf numFmtId="0" fontId="0" fillId="0" borderId="2" xfId="0" applyBorder="1"/>
    <xf numFmtId="0" fontId="9" fillId="5" borderId="1" xfId="0" applyFont="1" applyFill="1" applyBorder="1"/>
    <xf numFmtId="164" fontId="9" fillId="5" borderId="1" xfId="0" applyNumberFormat="1" applyFont="1" applyFill="1" applyBorder="1"/>
    <xf numFmtId="168" fontId="9" fillId="5" borderId="1" xfId="0" applyNumberFormat="1" applyFont="1" applyFill="1" applyBorder="1"/>
    <xf numFmtId="0" fontId="0" fillId="0" borderId="0" xfId="0" applyFont="1" applyAlignment="1"/>
    <xf numFmtId="0" fontId="0" fillId="0" borderId="2" xfId="0" applyBorder="1" applyAlignment="1"/>
    <xf numFmtId="0" fontId="0" fillId="6" borderId="23" xfId="0" applyFill="1" applyBorder="1"/>
    <xf numFmtId="0" fontId="0" fillId="6" borderId="24" xfId="0" applyFill="1" applyBorder="1"/>
    <xf numFmtId="0" fontId="0" fillId="6" borderId="25" xfId="0" applyFill="1" applyBorder="1"/>
    <xf numFmtId="0" fontId="0" fillId="6" borderId="26" xfId="0" applyFill="1" applyBorder="1"/>
    <xf numFmtId="0" fontId="0" fillId="6" borderId="27" xfId="0" applyFill="1" applyBorder="1"/>
    <xf numFmtId="0" fontId="0" fillId="6" borderId="32" xfId="0" applyFill="1" applyBorder="1"/>
    <xf numFmtId="0" fontId="9" fillId="0" borderId="33" xfId="0" applyFont="1" applyBorder="1"/>
    <xf numFmtId="0" fontId="30" fillId="0" borderId="1" xfId="0" applyFont="1" applyBorder="1" applyAlignment="1">
      <alignment textRotation="90" wrapText="1"/>
    </xf>
    <xf numFmtId="0" fontId="0" fillId="0" borderId="2" xfId="0" applyBorder="1" applyAlignment="1">
      <alignment vertical="center"/>
    </xf>
    <xf numFmtId="0" fontId="0" fillId="0" borderId="13" xfId="0" applyBorder="1"/>
    <xf numFmtId="0" fontId="0" fillId="0" borderId="19" xfId="0" applyBorder="1"/>
    <xf numFmtId="0" fontId="0" fillId="0" borderId="14" xfId="0" applyBorder="1"/>
    <xf numFmtId="0" fontId="0" fillId="0" borderId="21" xfId="0" applyBorder="1"/>
    <xf numFmtId="0" fontId="0" fillId="0" borderId="20" xfId="0" applyBorder="1" applyAlignment="1"/>
    <xf numFmtId="0" fontId="0" fillId="0" borderId="22" xfId="0" applyBorder="1" applyAlignment="1">
      <alignment vertical="center"/>
    </xf>
    <xf numFmtId="0" fontId="0" fillId="0" borderId="22" xfId="0" applyBorder="1"/>
    <xf numFmtId="0" fontId="0" fillId="0" borderId="16" xfId="0" applyBorder="1"/>
    <xf numFmtId="0" fontId="0" fillId="0" borderId="0" xfId="0" applyFont="1" applyAlignment="1"/>
    <xf numFmtId="0" fontId="0" fillId="0" borderId="0" xfId="0" applyFont="1" applyAlignment="1"/>
    <xf numFmtId="2" fontId="7" fillId="3" borderId="35" xfId="0" applyNumberFormat="1" applyFont="1" applyFill="1" applyBorder="1" applyAlignment="1">
      <alignment horizontal="left"/>
    </xf>
    <xf numFmtId="2" fontId="7" fillId="3" borderId="23" xfId="0" applyNumberFormat="1" applyFont="1" applyFill="1" applyBorder="1" applyAlignment="1">
      <alignment horizontal="left"/>
    </xf>
    <xf numFmtId="0" fontId="1" fillId="0" borderId="35" xfId="0" applyFont="1" applyBorder="1" applyAlignment="1">
      <alignment horizontal="center"/>
    </xf>
    <xf numFmtId="165" fontId="1" fillId="0" borderId="33" xfId="0" applyNumberFormat="1" applyFont="1" applyBorder="1"/>
    <xf numFmtId="0" fontId="42" fillId="0" borderId="10" xfId="0" applyFont="1" applyBorder="1" applyAlignment="1">
      <alignment horizontal="center" vertical="center"/>
    </xf>
    <xf numFmtId="0" fontId="0" fillId="0" borderId="0" xfId="0" applyFont="1" applyAlignment="1"/>
    <xf numFmtId="164" fontId="17" fillId="10" borderId="1" xfId="0" applyNumberFormat="1" applyFont="1" applyFill="1" applyBorder="1"/>
    <xf numFmtId="164" fontId="44" fillId="10" borderId="1" xfId="0" applyNumberFormat="1" applyFont="1" applyFill="1" applyBorder="1"/>
    <xf numFmtId="0" fontId="14" fillId="0" borderId="1" xfId="0" applyFont="1" applyFill="1" applyBorder="1"/>
    <xf numFmtId="166" fontId="43" fillId="0" borderId="1" xfId="1" applyNumberFormat="1" applyFont="1" applyBorder="1"/>
    <xf numFmtId="166" fontId="9" fillId="0" borderId="1" xfId="1" applyNumberFormat="1" applyFont="1" applyBorder="1"/>
    <xf numFmtId="166" fontId="9" fillId="0" borderId="1" xfId="1" applyNumberFormat="1" applyFont="1" applyFill="1" applyBorder="1"/>
    <xf numFmtId="166" fontId="9" fillId="0" borderId="2" xfId="0" applyNumberFormat="1" applyFont="1" applyBorder="1"/>
    <xf numFmtId="164" fontId="14" fillId="4" borderId="8" xfId="0" applyNumberFormat="1" applyFont="1" applyFill="1" applyBorder="1"/>
    <xf numFmtId="164" fontId="17" fillId="3" borderId="9" xfId="0" applyNumberFormat="1" applyFont="1" applyFill="1" applyBorder="1"/>
    <xf numFmtId="166" fontId="9" fillId="0" borderId="23" xfId="0" applyNumberFormat="1" applyFont="1" applyBorder="1"/>
    <xf numFmtId="166" fontId="1" fillId="0" borderId="33" xfId="0" applyNumberFormat="1" applyFont="1" applyBorder="1"/>
    <xf numFmtId="166" fontId="1" fillId="0" borderId="1" xfId="1" applyNumberFormat="1" applyFont="1" applyBorder="1" applyAlignment="1"/>
    <xf numFmtId="0" fontId="1" fillId="0" borderId="9" xfId="0" applyFont="1" applyBorder="1"/>
    <xf numFmtId="0" fontId="1" fillId="0" borderId="23" xfId="0" applyFont="1" applyBorder="1" applyAlignment="1">
      <alignment horizontal="center"/>
    </xf>
    <xf numFmtId="166" fontId="9" fillId="0" borderId="1" xfId="0" applyNumberFormat="1" applyFont="1" applyBorder="1" applyAlignment="1">
      <alignment horizontal="center" vertical="center"/>
    </xf>
    <xf numFmtId="0" fontId="0" fillId="0" borderId="2" xfId="0" applyFill="1" applyBorder="1"/>
    <xf numFmtId="0" fontId="0" fillId="0" borderId="2" xfId="0" applyFill="1" applyBorder="1" applyAlignment="1">
      <alignment vertical="center" wrapText="1"/>
    </xf>
    <xf numFmtId="0" fontId="28" fillId="0" borderId="2" xfId="0" applyFont="1" applyFill="1" applyBorder="1" applyAlignment="1">
      <alignment vertical="center" wrapText="1"/>
    </xf>
    <xf numFmtId="0" fontId="0" fillId="0" borderId="2" xfId="0" applyFill="1" applyBorder="1" applyAlignment="1">
      <alignment wrapText="1"/>
    </xf>
    <xf numFmtId="0" fontId="49" fillId="0" borderId="23" xfId="0" applyFont="1" applyFill="1" applyBorder="1" applyAlignment="1">
      <alignment horizontal="center" vertical="center"/>
    </xf>
    <xf numFmtId="0" fontId="46" fillId="9" borderId="23" xfId="3" applyBorder="1" applyAlignment="1">
      <alignment horizontal="center" vertical="center"/>
    </xf>
    <xf numFmtId="0" fontId="48" fillId="8" borderId="23" xfId="2" applyFont="1" applyBorder="1" applyAlignment="1">
      <alignment horizontal="center" vertical="center"/>
    </xf>
    <xf numFmtId="166" fontId="9" fillId="0" borderId="1" xfId="0" applyNumberFormat="1" applyFont="1" applyFill="1" applyBorder="1"/>
    <xf numFmtId="167" fontId="9" fillId="0" borderId="8" xfId="0" applyNumberFormat="1" applyFont="1" applyBorder="1" applyAlignment="1">
      <alignment horizontal="center" vertical="center"/>
    </xf>
    <xf numFmtId="166" fontId="0" fillId="0" borderId="0" xfId="0" applyNumberFormat="1" applyFont="1" applyAlignment="1"/>
    <xf numFmtId="0" fontId="3" fillId="11" borderId="1" xfId="0" applyFont="1" applyFill="1" applyBorder="1" applyAlignment="1">
      <alignment textRotation="90"/>
    </xf>
    <xf numFmtId="2" fontId="18" fillId="3" borderId="1" xfId="0" applyNumberFormat="1" applyFont="1" applyFill="1" applyBorder="1"/>
    <xf numFmtId="165" fontId="9" fillId="0" borderId="1" xfId="0" applyNumberFormat="1" applyFont="1" applyFill="1" applyBorder="1"/>
    <xf numFmtId="165" fontId="22" fillId="0" borderId="1" xfId="0" applyNumberFormat="1" applyFont="1" applyBorder="1"/>
    <xf numFmtId="2" fontId="53" fillId="0" borderId="1" xfId="0" applyNumberFormat="1" applyFont="1" applyBorder="1"/>
    <xf numFmtId="2" fontId="54" fillId="0" borderId="1" xfId="0" applyNumberFormat="1" applyFont="1" applyBorder="1"/>
    <xf numFmtId="0" fontId="21" fillId="0" borderId="8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1" xfId="0" applyFont="1" applyBorder="1" applyAlignment="1">
      <alignment horizontal="center" vertical="top" wrapText="1"/>
    </xf>
    <xf numFmtId="0" fontId="0" fillId="0" borderId="0" xfId="0" applyFont="1" applyAlignment="1">
      <alignment horizontal="center"/>
    </xf>
    <xf numFmtId="0" fontId="0" fillId="0" borderId="2" xfId="16" applyFont="1"/>
    <xf numFmtId="0" fontId="1" fillId="0" borderId="2" xfId="16" applyFont="1"/>
    <xf numFmtId="0" fontId="1" fillId="0" borderId="1" xfId="16" applyFont="1" applyBorder="1"/>
    <xf numFmtId="0" fontId="57" fillId="0" borderId="1" xfId="16" applyFont="1" applyBorder="1"/>
    <xf numFmtId="0" fontId="57" fillId="0" borderId="17" xfId="16" applyFont="1" applyBorder="1" applyAlignment="1">
      <alignment vertical="center"/>
    </xf>
    <xf numFmtId="168" fontId="1" fillId="0" borderId="1" xfId="16" applyNumberFormat="1" applyFont="1" applyBorder="1"/>
    <xf numFmtId="164" fontId="1" fillId="0" borderId="1" xfId="16" applyNumberFormat="1" applyFont="1" applyBorder="1"/>
    <xf numFmtId="0" fontId="57" fillId="0" borderId="39" xfId="16" applyFont="1" applyBorder="1" applyAlignment="1">
      <alignment vertical="center"/>
    </xf>
    <xf numFmtId="0" fontId="57" fillId="0" borderId="8" xfId="16" applyFont="1" applyBorder="1" applyAlignment="1">
      <alignment vertical="center"/>
    </xf>
    <xf numFmtId="0" fontId="57" fillId="0" borderId="1" xfId="16" applyFont="1" applyBorder="1" applyAlignment="1">
      <alignment horizontal="left"/>
    </xf>
    <xf numFmtId="168" fontId="57" fillId="0" borderId="1" xfId="16" applyNumberFormat="1" applyFont="1" applyBorder="1"/>
    <xf numFmtId="0" fontId="1" fillId="0" borderId="1" xfId="16" applyFont="1" applyBorder="1" applyAlignment="1">
      <alignment horizontal="right"/>
    </xf>
    <xf numFmtId="164" fontId="7" fillId="0" borderId="1" xfId="16" applyNumberFormat="1" applyFont="1" applyBorder="1"/>
    <xf numFmtId="0" fontId="7" fillId="0" borderId="1" xfId="16" applyFont="1" applyBorder="1" applyAlignment="1">
      <alignment horizontal="center"/>
    </xf>
    <xf numFmtId="0" fontId="7" fillId="0" borderId="1" xfId="16" applyFont="1" applyBorder="1"/>
    <xf numFmtId="0" fontId="1" fillId="0" borderId="2" xfId="16" applyFont="1" applyAlignment="1">
      <alignment vertical="center" wrapText="1"/>
    </xf>
    <xf numFmtId="0" fontId="58" fillId="0" borderId="2" xfId="16" applyFont="1" applyAlignment="1">
      <alignment horizontal="center"/>
    </xf>
    <xf numFmtId="169" fontId="1" fillId="0" borderId="1" xfId="16" applyNumberFormat="1" applyFont="1" applyBorder="1"/>
    <xf numFmtId="170" fontId="1" fillId="0" borderId="1" xfId="16" applyNumberFormat="1" applyFont="1" applyBorder="1"/>
    <xf numFmtId="164" fontId="57" fillId="0" borderId="1" xfId="16" applyNumberFormat="1" applyFont="1" applyBorder="1"/>
    <xf numFmtId="0" fontId="57" fillId="0" borderId="1" xfId="16" applyFont="1" applyBorder="1" applyAlignment="1">
      <alignment horizontal="right"/>
    </xf>
    <xf numFmtId="0" fontId="57" fillId="0" borderId="2" xfId="16" applyFont="1"/>
    <xf numFmtId="169" fontId="57" fillId="0" borderId="1" xfId="16" applyNumberFormat="1" applyFont="1" applyBorder="1"/>
    <xf numFmtId="170" fontId="57" fillId="0" borderId="1" xfId="16" applyNumberFormat="1" applyFont="1" applyBorder="1"/>
    <xf numFmtId="171" fontId="57" fillId="0" borderId="1" xfId="16" applyNumberFormat="1" applyFont="1" applyBorder="1"/>
    <xf numFmtId="0" fontId="43" fillId="0" borderId="8" xfId="16" applyFont="1" applyBorder="1" applyAlignment="1">
      <alignment vertical="center"/>
    </xf>
    <xf numFmtId="44" fontId="1" fillId="0" borderId="1" xfId="32" applyFont="1" applyBorder="1"/>
    <xf numFmtId="0" fontId="1" fillId="0" borderId="1" xfId="16" applyFont="1" applyBorder="1" applyAlignment="1">
      <alignment horizontal="left"/>
    </xf>
    <xf numFmtId="170" fontId="7" fillId="0" borderId="1" xfId="16" applyNumberFormat="1" applyFont="1" applyBorder="1"/>
    <xf numFmtId="169" fontId="1" fillId="0" borderId="1" xfId="16" applyNumberFormat="1" applyFont="1" applyBorder="1" applyAlignment="1">
      <alignment horizontal="right"/>
    </xf>
    <xf numFmtId="170" fontId="1" fillId="0" borderId="1" xfId="16" applyNumberFormat="1" applyFont="1" applyBorder="1" applyAlignment="1">
      <alignment horizontal="right"/>
    </xf>
    <xf numFmtId="0" fontId="43" fillId="0" borderId="8" xfId="16" applyFont="1" applyBorder="1" applyAlignment="1">
      <alignment vertical="top"/>
    </xf>
    <xf numFmtId="169" fontId="7" fillId="0" borderId="1" xfId="16" applyNumberFormat="1" applyFont="1" applyBorder="1"/>
    <xf numFmtId="0" fontId="57" fillId="0" borderId="8" xfId="16" applyFont="1" applyBorder="1" applyAlignment="1">
      <alignment horizontal="left" vertical="center"/>
    </xf>
    <xf numFmtId="0" fontId="60" fillId="0" borderId="8" xfId="16" applyFont="1" applyBorder="1" applyAlignment="1">
      <alignment vertical="center"/>
    </xf>
    <xf numFmtId="171" fontId="1" fillId="0" borderId="1" xfId="16" applyNumberFormat="1" applyFont="1" applyBorder="1"/>
    <xf numFmtId="0" fontId="60" fillId="0" borderId="8" xfId="16" applyFont="1" applyBorder="1" applyAlignment="1">
      <alignment horizontal="left" vertical="center"/>
    </xf>
    <xf numFmtId="0" fontId="9" fillId="0" borderId="2" xfId="16" applyFont="1" applyAlignment="1">
      <alignment vertical="center" wrapText="1"/>
    </xf>
    <xf numFmtId="14" fontId="9" fillId="0" borderId="6" xfId="16" applyNumberFormat="1" applyFont="1" applyBorder="1" applyAlignment="1">
      <alignment horizontal="center" vertical="center"/>
    </xf>
    <xf numFmtId="0" fontId="9" fillId="0" borderId="1" xfId="16" applyFont="1" applyBorder="1"/>
    <xf numFmtId="14" fontId="9" fillId="0" borderId="1" xfId="16" applyNumberFormat="1" applyFont="1" applyBorder="1" applyAlignment="1">
      <alignment horizontal="center" vertical="center"/>
    </xf>
    <xf numFmtId="1" fontId="9" fillId="0" borderId="1" xfId="16" applyNumberFormat="1" applyFont="1" applyBorder="1"/>
    <xf numFmtId="164" fontId="17" fillId="0" borderId="1" xfId="16" applyNumberFormat="1" applyFont="1" applyBorder="1"/>
    <xf numFmtId="0" fontId="9" fillId="0" borderId="35" xfId="16" applyFont="1" applyBorder="1"/>
    <xf numFmtId="0" fontId="9" fillId="0" borderId="1" xfId="16" applyFont="1" applyBorder="1" applyAlignment="1">
      <alignment horizontal="right"/>
    </xf>
    <xf numFmtId="3" fontId="14" fillId="0" borderId="1" xfId="16" applyNumberFormat="1" applyFont="1" applyBorder="1"/>
    <xf numFmtId="164" fontId="14" fillId="0" borderId="1" xfId="16" applyNumberFormat="1" applyFont="1" applyBorder="1"/>
    <xf numFmtId="0" fontId="9" fillId="0" borderId="2" xfId="16" applyFont="1"/>
    <xf numFmtId="0" fontId="9" fillId="0" borderId="2" xfId="16" applyFont="1" applyAlignment="1">
      <alignment horizontal="right"/>
    </xf>
    <xf numFmtId="164" fontId="17" fillId="0" borderId="2" xfId="16" applyNumberFormat="1" applyFont="1"/>
    <xf numFmtId="3" fontId="14" fillId="0" borderId="2" xfId="16" applyNumberFormat="1" applyFont="1"/>
    <xf numFmtId="164" fontId="14" fillId="0" borderId="2" xfId="16" applyNumberFormat="1" applyFont="1"/>
    <xf numFmtId="0" fontId="61" fillId="0" borderId="2" xfId="16" applyFont="1"/>
    <xf numFmtId="0" fontId="17" fillId="0" borderId="2" xfId="16" applyFont="1"/>
    <xf numFmtId="164" fontId="30" fillId="0" borderId="2" xfId="16" applyNumberFormat="1" applyFont="1"/>
    <xf numFmtId="0" fontId="17" fillId="0" borderId="2" xfId="16" applyFont="1" applyAlignment="1">
      <alignment horizontal="center"/>
    </xf>
    <xf numFmtId="0" fontId="28" fillId="0" borderId="2" xfId="16" applyFont="1"/>
    <xf numFmtId="0" fontId="57" fillId="0" borderId="2" xfId="16" applyFont="1" applyAlignment="1">
      <alignment vertical="center" wrapText="1"/>
    </xf>
    <xf numFmtId="0" fontId="0" fillId="0" borderId="2" xfId="16" applyFont="1" applyAlignment="1">
      <alignment wrapText="1"/>
    </xf>
    <xf numFmtId="0" fontId="0" fillId="0" borderId="0" xfId="0" applyFont="1" applyAlignment="1"/>
    <xf numFmtId="0" fontId="0" fillId="0" borderId="0" xfId="0" applyFont="1" applyAlignment="1"/>
    <xf numFmtId="165" fontId="0" fillId="0" borderId="0" xfId="0" applyNumberFormat="1" applyFont="1" applyAlignment="1"/>
    <xf numFmtId="164" fontId="0" fillId="0" borderId="0" xfId="0" applyNumberFormat="1" applyFont="1" applyAlignment="1"/>
    <xf numFmtId="2" fontId="0" fillId="0" borderId="0" xfId="0" applyNumberFormat="1" applyFont="1" applyAlignment="1"/>
    <xf numFmtId="44" fontId="23" fillId="0" borderId="1" xfId="33" applyFont="1" applyBorder="1" applyAlignment="1">
      <alignment horizontal="center" textRotation="90"/>
    </xf>
    <xf numFmtId="2" fontId="49" fillId="0" borderId="1" xfId="0" applyNumberFormat="1" applyFont="1" applyBorder="1" applyAlignment="1">
      <alignment vertical="center" textRotation="90"/>
    </xf>
    <xf numFmtId="166" fontId="9" fillId="0" borderId="1" xfId="0" applyNumberFormat="1" applyFont="1" applyBorder="1" applyAlignment="1">
      <alignment horizontal="center"/>
    </xf>
    <xf numFmtId="0" fontId="0" fillId="0" borderId="0" xfId="0" applyFont="1" applyAlignment="1"/>
    <xf numFmtId="0" fontId="14" fillId="0" borderId="0" xfId="0" applyFont="1" applyAlignment="1">
      <alignment horizontal="center"/>
    </xf>
    <xf numFmtId="0" fontId="60" fillId="0" borderId="9" xfId="0" applyFont="1" applyBorder="1" applyAlignment="1">
      <alignment horizontal="left" vertical="center"/>
    </xf>
    <xf numFmtId="0" fontId="60" fillId="0" borderId="8" xfId="0" applyFont="1" applyBorder="1" applyAlignment="1">
      <alignment vertical="center"/>
    </xf>
    <xf numFmtId="0" fontId="0" fillId="0" borderId="0" xfId="0" applyFont="1" applyAlignment="1"/>
    <xf numFmtId="0" fontId="14" fillId="0" borderId="0" xfId="0" applyFont="1" applyAlignment="1">
      <alignment horizontal="center"/>
    </xf>
    <xf numFmtId="0" fontId="0" fillId="0" borderId="0" xfId="0" applyFont="1" applyAlignment="1"/>
    <xf numFmtId="165" fontId="17" fillId="3" borderId="2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63" fillId="2" borderId="1" xfId="0" applyFont="1" applyFill="1" applyBorder="1" applyAlignment="1">
      <alignment textRotation="90"/>
    </xf>
    <xf numFmtId="0" fontId="1" fillId="0" borderId="2" xfId="16" applyFont="1" applyAlignment="1">
      <alignment horizontal="center" vertical="center" wrapText="1"/>
    </xf>
    <xf numFmtId="0" fontId="0" fillId="0" borderId="0" xfId="0" applyFont="1" applyAlignment="1"/>
    <xf numFmtId="0" fontId="44" fillId="0" borderId="8" xfId="0" applyFont="1" applyBorder="1" applyAlignment="1">
      <alignment horizontal="left" vertical="center"/>
    </xf>
    <xf numFmtId="0" fontId="60" fillId="0" borderId="8" xfId="0" applyFont="1" applyBorder="1" applyAlignment="1">
      <alignment horizontal="left" vertical="center"/>
    </xf>
    <xf numFmtId="0" fontId="34" fillId="0" borderId="0" xfId="0" applyFont="1" applyAlignment="1"/>
    <xf numFmtId="0" fontId="57" fillId="0" borderId="6" xfId="16" applyFont="1" applyBorder="1" applyAlignment="1">
      <alignment vertical="center"/>
    </xf>
    <xf numFmtId="0" fontId="64" fillId="0" borderId="6" xfId="16" applyFont="1" applyBorder="1" applyAlignment="1"/>
    <xf numFmtId="0" fontId="0" fillId="0" borderId="2" xfId="16" applyFont="1" applyAlignment="1">
      <alignment horizontal="center"/>
    </xf>
    <xf numFmtId="0" fontId="1" fillId="0" borderId="2" xfId="16" applyFont="1" applyBorder="1"/>
    <xf numFmtId="0" fontId="7" fillId="0" borderId="2" xfId="16" applyFont="1" applyBorder="1" applyAlignment="1">
      <alignment horizontal="center"/>
    </xf>
    <xf numFmtId="164" fontId="7" fillId="0" borderId="2" xfId="16" applyNumberFormat="1" applyFont="1" applyBorder="1"/>
    <xf numFmtId="0" fontId="7" fillId="0" borderId="2" xfId="16" applyFont="1" applyBorder="1"/>
    <xf numFmtId="0" fontId="1" fillId="0" borderId="35" xfId="16" applyFont="1" applyBorder="1"/>
    <xf numFmtId="0" fontId="7" fillId="0" borderId="35" xfId="16" applyFont="1" applyBorder="1" applyAlignment="1">
      <alignment horizontal="center"/>
    </xf>
    <xf numFmtId="164" fontId="7" fillId="0" borderId="35" xfId="16" applyNumberFormat="1" applyFont="1" applyBorder="1"/>
    <xf numFmtId="0" fontId="7" fillId="0" borderId="35" xfId="16" applyFont="1" applyBorder="1"/>
    <xf numFmtId="0" fontId="0" fillId="0" borderId="2" xfId="16" applyFont="1" applyBorder="1"/>
    <xf numFmtId="0" fontId="57" fillId="0" borderId="0" xfId="0" applyFont="1"/>
    <xf numFmtId="0" fontId="40" fillId="0" borderId="0" xfId="0" applyFont="1"/>
    <xf numFmtId="0" fontId="40" fillId="0" borderId="0" xfId="0" applyFont="1" applyAlignment="1">
      <alignment horizontal="center"/>
    </xf>
    <xf numFmtId="0" fontId="60" fillId="0" borderId="0" xfId="0" applyFont="1"/>
    <xf numFmtId="0" fontId="57" fillId="0" borderId="1" xfId="0" applyFont="1" applyBorder="1" applyAlignment="1">
      <alignment horizontal="center" wrapText="1"/>
    </xf>
    <xf numFmtId="0" fontId="40" fillId="0" borderId="1" xfId="0" applyFont="1" applyBorder="1" applyAlignment="1">
      <alignment horizontal="center" textRotation="90"/>
    </xf>
    <xf numFmtId="0" fontId="57" fillId="0" borderId="1" xfId="0" applyFont="1" applyBorder="1" applyAlignment="1">
      <alignment horizontal="center"/>
    </xf>
    <xf numFmtId="0" fontId="60" fillId="0" borderId="1" xfId="0" applyFont="1" applyBorder="1" applyAlignment="1">
      <alignment horizontal="left"/>
    </xf>
    <xf numFmtId="165" fontId="57" fillId="0" borderId="1" xfId="0" applyNumberFormat="1" applyFont="1" applyBorder="1"/>
    <xf numFmtId="166" fontId="57" fillId="0" borderId="1" xfId="0" applyNumberFormat="1" applyFont="1" applyBorder="1"/>
    <xf numFmtId="166" fontId="57" fillId="3" borderId="1" xfId="0" applyNumberFormat="1" applyFont="1" applyFill="1" applyBorder="1"/>
    <xf numFmtId="164" fontId="67" fillId="3" borderId="1" xfId="0" applyNumberFormat="1" applyFont="1" applyFill="1" applyBorder="1"/>
    <xf numFmtId="2" fontId="60" fillId="3" borderId="1" xfId="0" applyNumberFormat="1" applyFont="1" applyFill="1" applyBorder="1" applyAlignment="1">
      <alignment horizontal="left"/>
    </xf>
    <xf numFmtId="2" fontId="57" fillId="0" borderId="1" xfId="0" applyNumberFormat="1" applyFont="1" applyBorder="1"/>
    <xf numFmtId="2" fontId="60" fillId="3" borderId="2" xfId="0" applyNumberFormat="1" applyFont="1" applyFill="1" applyBorder="1" applyAlignment="1">
      <alignment horizontal="left"/>
    </xf>
    <xf numFmtId="0" fontId="68" fillId="0" borderId="0" xfId="0" applyFont="1"/>
    <xf numFmtId="0" fontId="57" fillId="0" borderId="35" xfId="0" applyFont="1" applyBorder="1" applyAlignment="1">
      <alignment horizontal="center"/>
    </xf>
    <xf numFmtId="0" fontId="57" fillId="0" borderId="23" xfId="0" applyFont="1" applyBorder="1" applyAlignment="1">
      <alignment horizontal="center"/>
    </xf>
    <xf numFmtId="165" fontId="57" fillId="0" borderId="33" xfId="0" applyNumberFormat="1" applyFont="1" applyBorder="1"/>
    <xf numFmtId="166" fontId="57" fillId="0" borderId="33" xfId="0" applyNumberFormat="1" applyFont="1" applyBorder="1"/>
    <xf numFmtId="2" fontId="60" fillId="3" borderId="35" xfId="0" applyNumberFormat="1" applyFont="1" applyFill="1" applyBorder="1" applyAlignment="1">
      <alignment horizontal="left"/>
    </xf>
    <xf numFmtId="2" fontId="60" fillId="3" borderId="23" xfId="0" applyNumberFormat="1" applyFont="1" applyFill="1" applyBorder="1" applyAlignment="1">
      <alignment horizontal="left"/>
    </xf>
    <xf numFmtId="166" fontId="57" fillId="0" borderId="1" xfId="35" applyNumberFormat="1" applyFont="1" applyBorder="1" applyAlignment="1"/>
    <xf numFmtId="0" fontId="0" fillId="0" borderId="2" xfId="0" applyFill="1" applyBorder="1" applyAlignment="1"/>
    <xf numFmtId="0" fontId="60" fillId="0" borderId="9" xfId="0" applyFont="1" applyBorder="1" applyAlignment="1">
      <alignment horizontal="center" vertical="center"/>
    </xf>
    <xf numFmtId="0" fontId="66" fillId="0" borderId="10" xfId="0" applyFont="1" applyBorder="1" applyAlignment="1">
      <alignment horizontal="center" vertical="center"/>
    </xf>
    <xf numFmtId="0" fontId="0" fillId="0" borderId="0" xfId="0"/>
    <xf numFmtId="0" fontId="57" fillId="0" borderId="1" xfId="0" applyFont="1" applyBorder="1"/>
    <xf numFmtId="0" fontId="57" fillId="0" borderId="1" xfId="0" applyFont="1" applyBorder="1" applyAlignment="1">
      <alignment horizontal="left"/>
    </xf>
    <xf numFmtId="0" fontId="57" fillId="0" borderId="9" xfId="0" applyFont="1" applyBorder="1"/>
    <xf numFmtId="0" fontId="63" fillId="0" borderId="0" xfId="0" applyFont="1"/>
    <xf numFmtId="0" fontId="28" fillId="0" borderId="0" xfId="0" quotePrefix="1" applyFont="1" applyAlignment="1"/>
    <xf numFmtId="0" fontId="43" fillId="0" borderId="1" xfId="0" applyFont="1" applyBorder="1"/>
    <xf numFmtId="0" fontId="43" fillId="0" borderId="0" xfId="0" applyFont="1"/>
    <xf numFmtId="172" fontId="57" fillId="0" borderId="1" xfId="0" applyNumberFormat="1" applyFont="1" applyBorder="1" applyAlignment="1">
      <alignment horizontal="center"/>
    </xf>
    <xf numFmtId="0" fontId="60" fillId="0" borderId="9" xfId="0" applyFont="1" applyBorder="1" applyAlignment="1">
      <alignment vertical="center"/>
    </xf>
    <xf numFmtId="0" fontId="59" fillId="0" borderId="9" xfId="0" applyFont="1" applyBorder="1"/>
    <xf numFmtId="0" fontId="44" fillId="0" borderId="9" xfId="0" applyFont="1" applyBorder="1" applyAlignment="1">
      <alignment vertical="center"/>
    </xf>
    <xf numFmtId="0" fontId="65" fillId="0" borderId="2" xfId="16" applyFont="1" applyAlignment="1">
      <alignment horizontal="left" indent="14"/>
    </xf>
    <xf numFmtId="0" fontId="33" fillId="0" borderId="2" xfId="0" applyFont="1" applyFill="1" applyBorder="1" applyAlignment="1">
      <alignment vertical="center"/>
    </xf>
    <xf numFmtId="165" fontId="12" fillId="0" borderId="0" xfId="0" applyNumberFormat="1" applyFont="1"/>
    <xf numFmtId="0" fontId="71" fillId="0" borderId="0" xfId="0" applyFont="1"/>
    <xf numFmtId="0" fontId="57" fillId="0" borderId="1" xfId="0" applyFont="1" applyFill="1" applyBorder="1" applyAlignment="1">
      <alignment horizontal="center"/>
    </xf>
    <xf numFmtId="0" fontId="72" fillId="0" borderId="0" xfId="0" applyFont="1"/>
    <xf numFmtId="2" fontId="57" fillId="5" borderId="1" xfId="0" applyNumberFormat="1" applyFont="1" applyFill="1" applyBorder="1"/>
    <xf numFmtId="0" fontId="12" fillId="0" borderId="0" xfId="0" applyFont="1" applyFill="1"/>
    <xf numFmtId="0" fontId="72" fillId="0" borderId="0" xfId="0" applyFont="1" applyAlignment="1">
      <alignment horizontal="left" vertical="center"/>
    </xf>
    <xf numFmtId="0" fontId="28" fillId="0" borderId="0" xfId="0" applyFont="1" applyAlignment="1"/>
    <xf numFmtId="0" fontId="0" fillId="6" borderId="18" xfId="0" applyFill="1" applyBorder="1"/>
    <xf numFmtId="0" fontId="0" fillId="6" borderId="53" xfId="0" applyFill="1" applyBorder="1"/>
    <xf numFmtId="0" fontId="0" fillId="6" borderId="34" xfId="0" applyFill="1" applyBorder="1"/>
    <xf numFmtId="0" fontId="0" fillId="6" borderId="42" xfId="0" applyFill="1" applyBorder="1"/>
    <xf numFmtId="0" fontId="0" fillId="0" borderId="0" xfId="0" applyFont="1" applyAlignment="1"/>
    <xf numFmtId="0" fontId="72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0" fillId="0" borderId="0" xfId="0" applyFont="1" applyAlignment="1"/>
    <xf numFmtId="0" fontId="17" fillId="0" borderId="8" xfId="0" applyFont="1" applyBorder="1" applyAlignment="1">
      <alignment horizontal="left" vertical="center"/>
    </xf>
    <xf numFmtId="0" fontId="14" fillId="0" borderId="0" xfId="0" applyFont="1" applyAlignment="1">
      <alignment horizontal="center"/>
    </xf>
    <xf numFmtId="0" fontId="17" fillId="0" borderId="9" xfId="0" applyFont="1" applyBorder="1" applyAlignment="1">
      <alignment horizontal="left" vertical="center"/>
    </xf>
    <xf numFmtId="0" fontId="44" fillId="0" borderId="8" xfId="0" applyFont="1" applyBorder="1" applyAlignment="1">
      <alignment horizontal="left" vertical="center"/>
    </xf>
    <xf numFmtId="0" fontId="60" fillId="0" borderId="8" xfId="0" applyFont="1" applyBorder="1" applyAlignment="1">
      <alignment horizontal="left" vertical="center"/>
    </xf>
    <xf numFmtId="0" fontId="60" fillId="0" borderId="9" xfId="0" applyFont="1" applyBorder="1" applyAlignment="1">
      <alignment horizontal="left" vertical="center"/>
    </xf>
    <xf numFmtId="0" fontId="44" fillId="0" borderId="9" xfId="0" applyFont="1" applyBorder="1" applyAlignment="1">
      <alignment horizontal="left" vertical="center"/>
    </xf>
    <xf numFmtId="0" fontId="59" fillId="0" borderId="9" xfId="0" applyFont="1" applyBorder="1"/>
    <xf numFmtId="0" fontId="34" fillId="0" borderId="0" xfId="0" applyFont="1" applyAlignment="1"/>
    <xf numFmtId="0" fontId="58" fillId="0" borderId="2" xfId="16" applyFont="1" applyAlignment="1">
      <alignment horizontal="center"/>
    </xf>
    <xf numFmtId="0" fontId="0" fillId="0" borderId="2" xfId="16" applyFont="1"/>
    <xf numFmtId="1" fontId="9" fillId="0" borderId="35" xfId="16" applyNumberFormat="1" applyFont="1" applyBorder="1"/>
    <xf numFmtId="164" fontId="17" fillId="0" borderId="35" xfId="16" applyNumberFormat="1" applyFont="1" applyBorder="1"/>
    <xf numFmtId="1" fontId="9" fillId="0" borderId="33" xfId="16" applyNumberFormat="1" applyFont="1" applyBorder="1"/>
    <xf numFmtId="164" fontId="17" fillId="0" borderId="33" xfId="16" applyNumberFormat="1" applyFont="1" applyBorder="1"/>
    <xf numFmtId="0" fontId="75" fillId="0" borderId="23" xfId="16" applyFont="1" applyBorder="1"/>
    <xf numFmtId="164" fontId="62" fillId="0" borderId="23" xfId="33" applyNumberFormat="1" applyFont="1" applyBorder="1" applyAlignment="1">
      <alignment horizontal="right"/>
    </xf>
    <xf numFmtId="14" fontId="43" fillId="0" borderId="6" xfId="16" applyNumberFormat="1" applyFont="1" applyBorder="1" applyAlignment="1">
      <alignment horizontal="center" vertical="center"/>
    </xf>
    <xf numFmtId="0" fontId="43" fillId="0" borderId="1" xfId="16" applyFont="1" applyBorder="1"/>
    <xf numFmtId="0" fontId="60" fillId="0" borderId="8" xfId="0" applyFont="1" applyBorder="1" applyAlignment="1">
      <alignment horizontal="left" vertical="center"/>
    </xf>
    <xf numFmtId="0" fontId="60" fillId="0" borderId="9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0" fillId="0" borderId="0" xfId="0" applyFont="1" applyAlignment="1"/>
    <xf numFmtId="0" fontId="14" fillId="0" borderId="0" xfId="0" applyFont="1" applyAlignment="1">
      <alignment horizontal="center"/>
    </xf>
    <xf numFmtId="0" fontId="58" fillId="0" borderId="2" xfId="16" applyFont="1" applyAlignment="1">
      <alignment horizontal="center"/>
    </xf>
    <xf numFmtId="0" fontId="0" fillId="0" borderId="2" xfId="16" applyFont="1"/>
    <xf numFmtId="166" fontId="9" fillId="0" borderId="1" xfId="0" applyNumberFormat="1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textRotation="90" wrapText="1"/>
    </xf>
    <xf numFmtId="0" fontId="76" fillId="0" borderId="1" xfId="0" applyFont="1" applyFill="1" applyBorder="1" applyAlignment="1">
      <alignment textRotation="90" wrapText="1"/>
    </xf>
    <xf numFmtId="0" fontId="5" fillId="0" borderId="1" xfId="0" applyFont="1" applyFill="1" applyBorder="1" applyAlignment="1">
      <alignment horizontal="center" textRotation="90" wrapText="1"/>
    </xf>
    <xf numFmtId="0" fontId="58" fillId="0" borderId="2" xfId="16" applyFont="1" applyAlignment="1">
      <alignment horizontal="center"/>
    </xf>
    <xf numFmtId="0" fontId="0" fillId="0" borderId="2" xfId="16" applyFont="1"/>
    <xf numFmtId="0" fontId="1" fillId="0" borderId="8" xfId="16" applyFont="1" applyBorder="1" applyAlignment="1">
      <alignment vertical="center"/>
    </xf>
    <xf numFmtId="0" fontId="57" fillId="0" borderId="2" xfId="16" applyFont="1" applyAlignment="1">
      <alignment horizontal="center" vertical="top" wrapText="1"/>
    </xf>
    <xf numFmtId="0" fontId="57" fillId="0" borderId="2" xfId="16" applyFont="1" applyAlignment="1">
      <alignment horizontal="left" wrapText="1"/>
    </xf>
    <xf numFmtId="0" fontId="57" fillId="0" borderId="2" xfId="16" applyFont="1" applyAlignment="1">
      <alignment horizontal="center" vertical="center"/>
    </xf>
    <xf numFmtId="0" fontId="1" fillId="0" borderId="2" xfId="16" applyFont="1" applyAlignment="1">
      <alignment horizontal="center" wrapText="1"/>
    </xf>
    <xf numFmtId="0" fontId="65" fillId="0" borderId="2" xfId="16" applyFont="1" applyAlignment="1">
      <alignment horizontal="left" vertical="center" indent="16"/>
    </xf>
    <xf numFmtId="0" fontId="1" fillId="0" borderId="12" xfId="16" applyFont="1" applyBorder="1" applyAlignment="1">
      <alignment horizontal="center" vertical="center" wrapText="1"/>
    </xf>
    <xf numFmtId="0" fontId="58" fillId="0" borderId="2" xfId="16" applyFont="1" applyAlignment="1">
      <alignment horizontal="center"/>
    </xf>
    <xf numFmtId="0" fontId="57" fillId="0" borderId="2" xfId="16" applyFont="1" applyAlignment="1">
      <alignment horizontal="center" wrapText="1"/>
    </xf>
    <xf numFmtId="0" fontId="65" fillId="0" borderId="11" xfId="16" applyFont="1" applyBorder="1" applyAlignment="1">
      <alignment horizontal="left" vertical="center" indent="16"/>
    </xf>
    <xf numFmtId="0" fontId="1" fillId="0" borderId="2" xfId="16" applyFont="1" applyAlignment="1">
      <alignment horizontal="center" vertical="center"/>
    </xf>
    <xf numFmtId="0" fontId="65" fillId="0" borderId="6" xfId="16" applyFont="1" applyBorder="1" applyAlignment="1">
      <alignment horizontal="left" vertical="center" indent="16"/>
    </xf>
    <xf numFmtId="0" fontId="1" fillId="0" borderId="2" xfId="16" applyFont="1" applyAlignment="1">
      <alignment horizontal="center" vertical="top" wrapText="1"/>
    </xf>
    <xf numFmtId="0" fontId="14" fillId="0" borderId="2" xfId="16" applyFont="1" applyAlignment="1">
      <alignment horizontal="center" vertical="center"/>
    </xf>
    <xf numFmtId="0" fontId="0" fillId="0" borderId="2" xfId="16" applyFont="1"/>
    <xf numFmtId="0" fontId="61" fillId="0" borderId="2" xfId="16" applyFont="1" applyAlignment="1">
      <alignment horizontal="center" vertical="center"/>
    </xf>
    <xf numFmtId="0" fontId="61" fillId="0" borderId="2" xfId="16" applyFont="1" applyAlignment="1">
      <alignment horizontal="center"/>
    </xf>
    <xf numFmtId="164" fontId="36" fillId="0" borderId="2" xfId="16" applyNumberFormat="1" applyFont="1" applyAlignment="1">
      <alignment horizontal="center" vertical="center"/>
    </xf>
    <xf numFmtId="0" fontId="70" fillId="5" borderId="22" xfId="0" applyFont="1" applyFill="1" applyBorder="1" applyAlignment="1">
      <alignment horizontal="center"/>
    </xf>
    <xf numFmtId="0" fontId="33" fillId="5" borderId="20" xfId="0" applyFont="1" applyFill="1" applyBorder="1" applyAlignment="1">
      <alignment horizontal="center" vertical="center" wrapText="1"/>
    </xf>
    <xf numFmtId="0" fontId="33" fillId="5" borderId="2" xfId="0" applyFont="1" applyFill="1" applyBorder="1" applyAlignment="1">
      <alignment horizontal="center" vertical="center" wrapText="1"/>
    </xf>
    <xf numFmtId="0" fontId="33" fillId="5" borderId="21" xfId="0" applyFont="1" applyFill="1" applyBorder="1" applyAlignment="1">
      <alignment horizontal="center" vertical="center" wrapText="1"/>
    </xf>
    <xf numFmtId="0" fontId="33" fillId="5" borderId="15" xfId="0" applyFont="1" applyFill="1" applyBorder="1" applyAlignment="1">
      <alignment horizontal="center" vertical="center" wrapText="1"/>
    </xf>
    <xf numFmtId="0" fontId="33" fillId="5" borderId="22" xfId="0" applyFont="1" applyFill="1" applyBorder="1" applyAlignment="1">
      <alignment horizontal="center" vertical="center" wrapText="1"/>
    </xf>
    <xf numFmtId="0" fontId="33" fillId="5" borderId="16" xfId="0" applyFont="1" applyFill="1" applyBorder="1" applyAlignment="1">
      <alignment horizontal="center" vertical="center" wrapText="1"/>
    </xf>
    <xf numFmtId="0" fontId="38" fillId="6" borderId="28" xfId="0" applyFont="1" applyFill="1" applyBorder="1" applyAlignment="1">
      <alignment horizontal="center" vertical="center" wrapText="1"/>
    </xf>
    <xf numFmtId="0" fontId="38" fillId="6" borderId="29" xfId="0" applyFont="1" applyFill="1" applyBorder="1" applyAlignment="1">
      <alignment horizontal="center" vertical="center" wrapText="1"/>
    </xf>
    <xf numFmtId="0" fontId="38" fillId="6" borderId="32" xfId="0" applyFont="1" applyFill="1" applyBorder="1" applyAlignment="1">
      <alignment horizontal="center" vertical="center" wrapText="1"/>
    </xf>
    <xf numFmtId="0" fontId="38" fillId="6" borderId="17" xfId="0" applyFont="1" applyFill="1" applyBorder="1" applyAlignment="1">
      <alignment horizontal="center" vertical="center" wrapText="1"/>
    </xf>
    <xf numFmtId="0" fontId="38" fillId="6" borderId="30" xfId="0" applyFont="1" applyFill="1" applyBorder="1" applyAlignment="1">
      <alignment horizontal="center" vertical="center" wrapText="1"/>
    </xf>
    <xf numFmtId="0" fontId="38" fillId="6" borderId="31" xfId="0" applyFont="1" applyFill="1" applyBorder="1" applyAlignment="1">
      <alignment horizontal="center" vertical="center" wrapText="1"/>
    </xf>
    <xf numFmtId="0" fontId="38" fillId="6" borderId="18" xfId="0" applyFont="1" applyFill="1" applyBorder="1" applyAlignment="1">
      <alignment horizontal="center" vertical="center" wrapText="1"/>
    </xf>
    <xf numFmtId="0" fontId="38" fillId="6" borderId="23" xfId="0" applyFont="1" applyFill="1" applyBorder="1" applyAlignment="1">
      <alignment horizontal="center" vertical="center" wrapText="1"/>
    </xf>
    <xf numFmtId="0" fontId="0" fillId="6" borderId="51" xfId="0" applyFill="1" applyBorder="1" applyAlignment="1">
      <alignment horizontal="center"/>
    </xf>
    <xf numFmtId="0" fontId="0" fillId="6" borderId="52" xfId="0" applyFill="1" applyBorder="1" applyAlignment="1">
      <alignment horizontal="center"/>
    </xf>
    <xf numFmtId="0" fontId="0" fillId="6" borderId="54" xfId="0" applyFill="1" applyBorder="1" applyAlignment="1">
      <alignment horizontal="center"/>
    </xf>
    <xf numFmtId="0" fontId="26" fillId="6" borderId="13" xfId="0" applyFont="1" applyFill="1" applyBorder="1" applyAlignment="1">
      <alignment horizontal="center" vertical="center"/>
    </xf>
    <xf numFmtId="0" fontId="26" fillId="6" borderId="14" xfId="0" applyFont="1" applyFill="1" applyBorder="1" applyAlignment="1">
      <alignment horizontal="center" vertical="center"/>
    </xf>
    <xf numFmtId="0" fontId="26" fillId="6" borderId="15" xfId="0" applyFont="1" applyFill="1" applyBorder="1" applyAlignment="1">
      <alignment horizontal="center" vertical="center"/>
    </xf>
    <xf numFmtId="0" fontId="26" fillId="6" borderId="16" xfId="0" applyFont="1" applyFill="1" applyBorder="1" applyAlignment="1">
      <alignment horizontal="center" vertical="center"/>
    </xf>
    <xf numFmtId="0" fontId="73" fillId="15" borderId="48" xfId="0" applyFont="1" applyFill="1" applyBorder="1" applyAlignment="1">
      <alignment horizontal="center"/>
    </xf>
    <xf numFmtId="0" fontId="73" fillId="15" borderId="49" xfId="0" applyFont="1" applyFill="1" applyBorder="1" applyAlignment="1">
      <alignment horizontal="center"/>
    </xf>
    <xf numFmtId="0" fontId="73" fillId="15" borderId="50" xfId="0" applyFont="1" applyFill="1" applyBorder="1" applyAlignment="1">
      <alignment horizontal="center"/>
    </xf>
    <xf numFmtId="0" fontId="56" fillId="13" borderId="17" xfId="0" applyFont="1" applyFill="1" applyBorder="1" applyAlignment="1">
      <alignment horizontal="center" vertical="center" wrapText="1"/>
    </xf>
    <xf numFmtId="0" fontId="56" fillId="13" borderId="42" xfId="0" applyFont="1" applyFill="1" applyBorder="1" applyAlignment="1">
      <alignment horizontal="center" vertical="center" wrapText="1"/>
    </xf>
    <xf numFmtId="0" fontId="56" fillId="13" borderId="47" xfId="0" applyFont="1" applyFill="1" applyBorder="1" applyAlignment="1">
      <alignment horizontal="center" vertical="center" wrapText="1"/>
    </xf>
    <xf numFmtId="0" fontId="55" fillId="12" borderId="43" xfId="0" applyFont="1" applyFill="1" applyBorder="1" applyAlignment="1">
      <alignment horizontal="center" vertical="center" wrapText="1"/>
    </xf>
    <xf numFmtId="0" fontId="55" fillId="12" borderId="42" xfId="0" applyFont="1" applyFill="1" applyBorder="1" applyAlignment="1">
      <alignment horizontal="center" vertical="center" wrapText="1"/>
    </xf>
    <xf numFmtId="0" fontId="55" fillId="12" borderId="18" xfId="0" applyFont="1" applyFill="1" applyBorder="1" applyAlignment="1">
      <alignment horizontal="center" vertical="center" wrapText="1"/>
    </xf>
    <xf numFmtId="0" fontId="27" fillId="14" borderId="2" xfId="0" applyFont="1" applyFill="1" applyBorder="1" applyAlignment="1">
      <alignment horizontal="center" vertical="center" wrapText="1"/>
    </xf>
    <xf numFmtId="0" fontId="27" fillId="14" borderId="21" xfId="0" applyFont="1" applyFill="1" applyBorder="1" applyAlignment="1">
      <alignment horizontal="center" vertical="center" wrapText="1"/>
    </xf>
    <xf numFmtId="0" fontId="56" fillId="13" borderId="23" xfId="0" applyFont="1" applyFill="1" applyBorder="1" applyAlignment="1">
      <alignment horizontal="center" vertical="center" wrapText="1"/>
    </xf>
    <xf numFmtId="0" fontId="56" fillId="13" borderId="24" xfId="0" applyFont="1" applyFill="1" applyBorder="1" applyAlignment="1">
      <alignment horizontal="center" vertical="center" wrapText="1"/>
    </xf>
    <xf numFmtId="0" fontId="69" fillId="0" borderId="2" xfId="0" applyFont="1" applyBorder="1" applyAlignment="1">
      <alignment horizontal="center" vertical="center"/>
    </xf>
    <xf numFmtId="0" fontId="27" fillId="7" borderId="20" xfId="0" applyFont="1" applyFill="1" applyBorder="1" applyAlignment="1">
      <alignment horizontal="center" vertical="center"/>
    </xf>
    <xf numFmtId="0" fontId="27" fillId="7" borderId="2" xfId="0" applyFont="1" applyFill="1" applyBorder="1" applyAlignment="1">
      <alignment horizontal="center" vertical="center"/>
    </xf>
    <xf numFmtId="0" fontId="27" fillId="7" borderId="15" xfId="0" applyFont="1" applyFill="1" applyBorder="1" applyAlignment="1">
      <alignment horizontal="center" vertical="center"/>
    </xf>
    <xf numFmtId="0" fontId="27" fillId="7" borderId="22" xfId="0" applyFont="1" applyFill="1" applyBorder="1" applyAlignment="1">
      <alignment horizontal="center" vertical="center"/>
    </xf>
    <xf numFmtId="0" fontId="29" fillId="6" borderId="23" xfId="0" applyFont="1" applyFill="1" applyBorder="1" applyAlignment="1">
      <alignment horizontal="center" vertical="center" wrapText="1"/>
    </xf>
    <xf numFmtId="0" fontId="27" fillId="7" borderId="20" xfId="0" applyFont="1" applyFill="1" applyBorder="1" applyAlignment="1">
      <alignment horizontal="center" wrapText="1"/>
    </xf>
    <xf numFmtId="0" fontId="0" fillId="0" borderId="2" xfId="0" applyFont="1" applyBorder="1" applyAlignment="1">
      <alignment wrapText="1"/>
    </xf>
    <xf numFmtId="0" fontId="0" fillId="0" borderId="20" xfId="0" applyFont="1" applyBorder="1" applyAlignment="1">
      <alignment wrapText="1"/>
    </xf>
    <xf numFmtId="0" fontId="55" fillId="12" borderId="24" xfId="0" applyFont="1" applyFill="1" applyBorder="1" applyAlignment="1">
      <alignment horizontal="center" vertical="center" wrapText="1"/>
    </xf>
    <xf numFmtId="0" fontId="55" fillId="12" borderId="23" xfId="0" applyFont="1" applyFill="1" applyBorder="1" applyAlignment="1">
      <alignment horizontal="center" vertical="center" wrapText="1"/>
    </xf>
    <xf numFmtId="0" fontId="47" fillId="5" borderId="40" xfId="0" applyFont="1" applyFill="1" applyBorder="1" applyAlignment="1">
      <alignment horizontal="center" vertical="center"/>
    </xf>
    <xf numFmtId="0" fontId="47" fillId="5" borderId="41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7" fillId="0" borderId="3" xfId="0" applyFont="1" applyBorder="1" applyAlignment="1">
      <alignment horizontal="center" vertical="center" wrapText="1"/>
    </xf>
    <xf numFmtId="0" fontId="57" fillId="0" borderId="4" xfId="0" applyFont="1" applyBorder="1" applyAlignment="1">
      <alignment horizontal="center" vertical="center" wrapText="1"/>
    </xf>
    <xf numFmtId="0" fontId="57" fillId="0" borderId="44" xfId="0" applyFont="1" applyBorder="1" applyAlignment="1">
      <alignment horizontal="center" vertical="center" wrapText="1"/>
    </xf>
    <xf numFmtId="0" fontId="57" fillId="0" borderId="45" xfId="0" applyFont="1" applyBorder="1" applyAlignment="1">
      <alignment horizontal="center" vertical="center" wrapText="1"/>
    </xf>
    <xf numFmtId="0" fontId="60" fillId="0" borderId="5" xfId="0" applyFont="1" applyBorder="1" applyAlignment="1">
      <alignment horizontal="center"/>
    </xf>
    <xf numFmtId="0" fontId="60" fillId="0" borderId="6" xfId="0" applyFont="1" applyBorder="1" applyAlignment="1">
      <alignment horizontal="center"/>
    </xf>
    <xf numFmtId="0" fontId="60" fillId="0" borderId="9" xfId="0" applyFont="1" applyBorder="1" applyAlignment="1">
      <alignment horizontal="left" vertical="center"/>
    </xf>
    <xf numFmtId="0" fontId="60" fillId="0" borderId="8" xfId="0" applyFont="1" applyBorder="1" applyAlignment="1">
      <alignment horizontal="left" vertical="center"/>
    </xf>
    <xf numFmtId="0" fontId="7" fillId="0" borderId="38" xfId="0" applyFont="1" applyBorder="1" applyAlignment="1">
      <alignment horizontal="left"/>
    </xf>
    <xf numFmtId="0" fontId="40" fillId="0" borderId="8" xfId="0" applyFont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57" fillId="0" borderId="8" xfId="0" applyFont="1" applyBorder="1" applyAlignment="1">
      <alignment horizontal="left"/>
    </xf>
    <xf numFmtId="0" fontId="57" fillId="0" borderId="9" xfId="0" applyFont="1" applyBorder="1" applyAlignment="1">
      <alignment horizontal="left"/>
    </xf>
    <xf numFmtId="0" fontId="60" fillId="0" borderId="8" xfId="0" applyFont="1" applyBorder="1" applyAlignment="1">
      <alignment horizontal="left"/>
    </xf>
    <xf numFmtId="0" fontId="60" fillId="0" borderId="9" xfId="0" applyFont="1" applyBorder="1" applyAlignment="1">
      <alignment horizontal="left"/>
    </xf>
    <xf numFmtId="0" fontId="60" fillId="0" borderId="38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Font="1" applyAlignment="1"/>
    <xf numFmtId="0" fontId="60" fillId="0" borderId="17" xfId="0" applyFont="1" applyBorder="1" applyAlignment="1">
      <alignment horizontal="left" vertical="center"/>
    </xf>
    <xf numFmtId="0" fontId="60" fillId="0" borderId="18" xfId="0" applyFont="1" applyBorder="1" applyAlignment="1">
      <alignment horizontal="left" vertical="center"/>
    </xf>
    <xf numFmtId="0" fontId="60" fillId="0" borderId="39" xfId="0" applyFont="1" applyBorder="1" applyAlignment="1">
      <alignment horizontal="left" vertical="center"/>
    </xf>
    <xf numFmtId="0" fontId="60" fillId="0" borderId="46" xfId="0" applyFont="1" applyBorder="1" applyAlignment="1">
      <alignment horizontal="left"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71" fillId="0" borderId="6" xfId="0" applyFont="1" applyBorder="1" applyAlignment="1">
      <alignment horizontal="center"/>
    </xf>
    <xf numFmtId="0" fontId="59" fillId="0" borderId="9" xfId="0" applyFont="1" applyBorder="1"/>
    <xf numFmtId="0" fontId="44" fillId="0" borderId="8" xfId="0" applyFont="1" applyBorder="1" applyAlignment="1">
      <alignment horizontal="left" vertical="center"/>
    </xf>
    <xf numFmtId="0" fontId="8" fillId="0" borderId="9" xfId="0" applyFont="1" applyBorder="1"/>
    <xf numFmtId="0" fontId="8" fillId="0" borderId="11" xfId="0" applyFont="1" applyBorder="1"/>
    <xf numFmtId="0" fontId="41" fillId="0" borderId="9" xfId="0" applyFont="1" applyBorder="1" applyAlignment="1">
      <alignment horizontal="center" vertical="center"/>
    </xf>
    <xf numFmtId="0" fontId="16" fillId="0" borderId="0" xfId="0" applyFont="1" applyAlignment="1">
      <alignment horizontal="left"/>
    </xf>
    <xf numFmtId="0" fontId="17" fillId="0" borderId="8" xfId="0" applyFont="1" applyBorder="1" applyAlignment="1">
      <alignment horizontal="left" vertical="center"/>
    </xf>
    <xf numFmtId="0" fontId="63" fillId="0" borderId="2" xfId="0" applyFont="1" applyBorder="1" applyAlignment="1">
      <alignment horizontal="center" vertical="center"/>
    </xf>
    <xf numFmtId="0" fontId="44" fillId="0" borderId="9" xfId="0" applyFont="1" applyBorder="1" applyAlignment="1">
      <alignment horizontal="left" vertical="center"/>
    </xf>
    <xf numFmtId="0" fontId="44" fillId="0" borderId="8" xfId="0" applyFont="1" applyBorder="1" applyAlignment="1">
      <alignment horizontal="left" vertical="top"/>
    </xf>
    <xf numFmtId="0" fontId="44" fillId="0" borderId="9" xfId="0" applyFont="1" applyBorder="1" applyAlignment="1">
      <alignment horizontal="left" vertical="top"/>
    </xf>
    <xf numFmtId="0" fontId="19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9" fillId="0" borderId="8" xfId="0" applyFont="1" applyBorder="1" applyAlignment="1">
      <alignment horizontal="left"/>
    </xf>
    <xf numFmtId="0" fontId="17" fillId="0" borderId="9" xfId="0" applyFont="1" applyBorder="1" applyAlignment="1">
      <alignment horizontal="left" vertical="center"/>
    </xf>
    <xf numFmtId="0" fontId="62" fillId="0" borderId="11" xfId="0" applyFont="1" applyBorder="1" applyAlignment="1">
      <alignment horizontal="left"/>
    </xf>
    <xf numFmtId="0" fontId="62" fillId="0" borderId="9" xfId="0" applyFont="1" applyBorder="1" applyAlignment="1">
      <alignment horizontal="left"/>
    </xf>
    <xf numFmtId="0" fontId="17" fillId="0" borderId="5" xfId="0" applyFont="1" applyBorder="1" applyAlignment="1">
      <alignment horizontal="center" wrapText="1"/>
    </xf>
    <xf numFmtId="0" fontId="8" fillId="0" borderId="6" xfId="0" applyFont="1" applyBorder="1"/>
    <xf numFmtId="0" fontId="17" fillId="0" borderId="8" xfId="0" applyFont="1" applyBorder="1" applyAlignment="1">
      <alignment horizontal="left"/>
    </xf>
    <xf numFmtId="0" fontId="9" fillId="0" borderId="3" xfId="0" applyFont="1" applyBorder="1" applyAlignment="1">
      <alignment horizontal="center" vertical="center" wrapText="1"/>
    </xf>
    <xf numFmtId="0" fontId="8" fillId="0" borderId="4" xfId="0" applyFont="1" applyBorder="1"/>
    <xf numFmtId="0" fontId="8" fillId="0" borderId="5" xfId="0" applyFont="1" applyBorder="1"/>
    <xf numFmtId="0" fontId="8" fillId="0" borderId="7" xfId="0" applyFont="1" applyBorder="1"/>
    <xf numFmtId="0" fontId="57" fillId="0" borderId="5" xfId="0" applyFont="1" applyBorder="1" applyAlignment="1">
      <alignment horizontal="center" vertical="center" wrapText="1"/>
    </xf>
    <xf numFmtId="0" fontId="5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left" vertical="top"/>
    </xf>
    <xf numFmtId="0" fontId="13" fillId="0" borderId="8" xfId="0" applyFont="1" applyBorder="1" applyAlignment="1">
      <alignment horizontal="left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wrapText="1"/>
    </xf>
    <xf numFmtId="0" fontId="9" fillId="0" borderId="9" xfId="0" applyFont="1" applyBorder="1" applyAlignment="1">
      <alignment horizontal="left"/>
    </xf>
    <xf numFmtId="0" fontId="17" fillId="0" borderId="9" xfId="0" applyFont="1" applyBorder="1" applyAlignment="1">
      <alignment horizontal="left" vertical="top"/>
    </xf>
    <xf numFmtId="0" fontId="13" fillId="0" borderId="9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5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right" vertical="center" wrapText="1"/>
    </xf>
    <xf numFmtId="0" fontId="8" fillId="0" borderId="12" xfId="0" applyFont="1" applyBorder="1"/>
    <xf numFmtId="164" fontId="13" fillId="0" borderId="11" xfId="0" applyNumberFormat="1" applyFont="1" applyBorder="1" applyAlignment="1">
      <alignment horizontal="center" vertical="center"/>
    </xf>
    <xf numFmtId="0" fontId="34" fillId="0" borderId="0" xfId="0" applyFont="1" applyAlignment="1">
      <alignment horizontal="center" wrapText="1"/>
    </xf>
    <xf numFmtId="0" fontId="34" fillId="0" borderId="0" xfId="0" applyFont="1" applyAlignment="1"/>
    <xf numFmtId="0" fontId="36" fillId="0" borderId="6" xfId="0" applyFont="1" applyBorder="1" applyAlignment="1">
      <alignment horizontal="center" vertical="top" wrapText="1"/>
    </xf>
    <xf numFmtId="0" fontId="37" fillId="0" borderId="6" xfId="0" applyFont="1" applyBorder="1" applyAlignment="1">
      <alignment horizontal="center" vertical="top"/>
    </xf>
    <xf numFmtId="0" fontId="17" fillId="0" borderId="8" xfId="0" applyFont="1" applyBorder="1" applyAlignment="1">
      <alignment horizontal="right" vertical="center"/>
    </xf>
    <xf numFmtId="164" fontId="13" fillId="0" borderId="8" xfId="0" applyNumberFormat="1" applyFont="1" applyBorder="1" applyAlignment="1">
      <alignment horizontal="right" vertical="center"/>
    </xf>
    <xf numFmtId="164" fontId="8" fillId="0" borderId="11" xfId="0" applyNumberFormat="1" applyFont="1" applyBorder="1"/>
    <xf numFmtId="164" fontId="8" fillId="0" borderId="9" xfId="0" applyNumberFormat="1" applyFont="1" applyBorder="1"/>
    <xf numFmtId="0" fontId="13" fillId="0" borderId="11" xfId="0" applyFont="1" applyBorder="1" applyAlignment="1">
      <alignment horizontal="right" vertical="center"/>
    </xf>
    <xf numFmtId="0" fontId="31" fillId="0" borderId="2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30" fillId="0" borderId="34" xfId="0" applyFont="1" applyBorder="1" applyAlignment="1">
      <alignment horizontal="center" vertical="center"/>
    </xf>
    <xf numFmtId="0" fontId="30" fillId="0" borderId="34" xfId="0" applyFont="1" applyBorder="1" applyAlignment="1">
      <alignment horizontal="center" vertical="top"/>
    </xf>
  </cellXfs>
  <cellStyles count="36">
    <cellStyle name="Вычисление" xfId="2" builtinId="22"/>
    <cellStyle name="Денежный" xfId="33" builtinId="4"/>
    <cellStyle name="Денежный 2" xfId="32"/>
    <cellStyle name="Контрольная ячейка" xfId="3" builtinId="23"/>
    <cellStyle name="Обычный" xfId="0" builtinId="0"/>
    <cellStyle name="Обычный 10" xfId="16"/>
    <cellStyle name="Обычный 11" xfId="18"/>
    <cellStyle name="Обычный 12" xfId="20"/>
    <cellStyle name="Обычный 13" xfId="22"/>
    <cellStyle name="Обычный 14" xfId="24"/>
    <cellStyle name="Обычный 15" xfId="26"/>
    <cellStyle name="Обычный 16" xfId="28"/>
    <cellStyle name="Обычный 17" xfId="30"/>
    <cellStyle name="Обычный 2" xfId="34"/>
    <cellStyle name="Обычный 2 2" xfId="4"/>
    <cellStyle name="Обычный 3" xfId="6"/>
    <cellStyle name="Обычный 4" xfId="7"/>
    <cellStyle name="Обычный 5" xfId="8"/>
    <cellStyle name="Обычный 6" xfId="9"/>
    <cellStyle name="Обычный 7" xfId="10"/>
    <cellStyle name="Обычный 8" xfId="12"/>
    <cellStyle name="Обычный 9" xfId="14"/>
    <cellStyle name="Финансовый" xfId="1" builtinId="3"/>
    <cellStyle name="Финансовый 10" xfId="17"/>
    <cellStyle name="Финансовый 11" xfId="19"/>
    <cellStyle name="Финансовый 12" xfId="21"/>
    <cellStyle name="Финансовый 13" xfId="23"/>
    <cellStyle name="Финансовый 14" xfId="25"/>
    <cellStyle name="Финансовый 15" xfId="27"/>
    <cellStyle name="Финансовый 16" xfId="29"/>
    <cellStyle name="Финансовый 17" xfId="31"/>
    <cellStyle name="Финансовый 2" xfId="5"/>
    <cellStyle name="Финансовый 3" xfId="35"/>
    <cellStyle name="Финансовый 7" xfId="11"/>
    <cellStyle name="Финансовый 8" xfId="13"/>
    <cellStyle name="Финансовый 9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44</xdr:col>
      <xdr:colOff>142875</xdr:colOff>
      <xdr:row>0</xdr:row>
      <xdr:rowOff>76200</xdr:rowOff>
    </xdr:from>
    <xdr:ext cx="3419475" cy="1143000"/>
    <xdr:sp macro="" textlink="'Автомат. ввод'!N4">
      <xdr:nvSpPr>
        <xdr:cNvPr id="4" name="Shape 10">
          <a:extLst>
            <a:ext uri="{FF2B5EF4-FFF2-40B4-BE49-F238E27FC236}">
              <a16:creationId xmlns:a16="http://schemas.microsoft.com/office/drawing/2014/main" id="{64C95E9D-E84E-4E40-8B7C-72C2AFAA4711}"/>
            </a:ext>
          </a:extLst>
        </xdr:cNvPr>
        <xdr:cNvSpPr txBox="1"/>
      </xdr:nvSpPr>
      <xdr:spPr>
        <a:xfrm>
          <a:off x="9774555" y="76200"/>
          <a:ext cx="3419475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82C3910-1ADE-4A83-B8E0-A0A409CC9803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                                                 Мансурова Т. М.
</a:t>
          </a:fld>
          <a:endParaRPr sz="1400"/>
        </a:p>
      </xdr:txBody>
    </xdr:sp>
    <xdr:clientData fLocksWithSheet="0"/>
  </xdr:oneCellAnchor>
  <xdr:oneCellAnchor>
    <xdr:from>
      <xdr:col>44</xdr:col>
      <xdr:colOff>142875</xdr:colOff>
      <xdr:row>0</xdr:row>
      <xdr:rowOff>76200</xdr:rowOff>
    </xdr:from>
    <xdr:ext cx="3419475" cy="1143000"/>
    <xdr:sp macro="" textlink="'Автомат. ввод'!N4">
      <xdr:nvSpPr>
        <xdr:cNvPr id="5" name="Shape 10">
          <a:extLst>
            <a:ext uri="{FF2B5EF4-FFF2-40B4-BE49-F238E27FC236}">
              <a16:creationId xmlns:a16="http://schemas.microsoft.com/office/drawing/2014/main" id="{DBE6442D-A2E2-4FB4-A3D9-B5469E4D1013}"/>
            </a:ext>
          </a:extLst>
        </xdr:cNvPr>
        <xdr:cNvSpPr txBox="1"/>
      </xdr:nvSpPr>
      <xdr:spPr>
        <a:xfrm>
          <a:off x="9774555" y="76200"/>
          <a:ext cx="3419475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82C3910-1ADE-4A83-B8E0-A0A409CC9803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                                                 Мансурова Т. М.
</a:t>
          </a:fld>
          <a:endParaRPr sz="1400"/>
        </a:p>
      </xdr:txBody>
    </xdr:sp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49</xdr:col>
      <xdr:colOff>514351</xdr:colOff>
      <xdr:row>0</xdr:row>
      <xdr:rowOff>66675</xdr:rowOff>
    </xdr:from>
    <xdr:ext cx="4375150" cy="923925"/>
    <xdr:sp macro="" textlink="'Автомат. ввод'!N4">
      <xdr:nvSpPr>
        <xdr:cNvPr id="4" name="Shape 19">
          <a:extLst>
            <a:ext uri="{FF2B5EF4-FFF2-40B4-BE49-F238E27FC236}">
              <a16:creationId xmlns:a16="http://schemas.microsoft.com/office/drawing/2014/main" id="{BC58D327-FE05-4196-B3EB-B22AB2E90BE6}"/>
            </a:ext>
          </a:extLst>
        </xdr:cNvPr>
        <xdr:cNvSpPr txBox="1"/>
      </xdr:nvSpPr>
      <xdr:spPr>
        <a:xfrm>
          <a:off x="8743951" y="66675"/>
          <a:ext cx="437515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                                                 Мансурова Т. М.
</a:t>
          </a:fld>
          <a:endParaRPr sz="1400"/>
        </a:p>
      </xdr:txBody>
    </xdr:sp>
    <xdr:clientData fLocksWithSheet="0"/>
  </xdr:oneCellAnchor>
  <xdr:oneCellAnchor>
    <xdr:from>
      <xdr:col>49</xdr:col>
      <xdr:colOff>514351</xdr:colOff>
      <xdr:row>0</xdr:row>
      <xdr:rowOff>66675</xdr:rowOff>
    </xdr:from>
    <xdr:ext cx="4375150" cy="923925"/>
    <xdr:sp macro="" textlink="'Автомат. ввод'!N4">
      <xdr:nvSpPr>
        <xdr:cNvPr id="5" name="Shape 19">
          <a:extLst>
            <a:ext uri="{FF2B5EF4-FFF2-40B4-BE49-F238E27FC236}">
              <a16:creationId xmlns:a16="http://schemas.microsoft.com/office/drawing/2014/main" id="{544E60AD-32A5-4845-BBB8-6A3A230FA355}"/>
            </a:ext>
          </a:extLst>
        </xdr:cNvPr>
        <xdr:cNvSpPr txBox="1"/>
      </xdr:nvSpPr>
      <xdr:spPr>
        <a:xfrm>
          <a:off x="8743951" y="66675"/>
          <a:ext cx="437515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                                                 Мансурова Т. М.
</a:t>
          </a:fld>
          <a:endParaRPr sz="1400"/>
        </a:p>
      </xdr:txBody>
    </xdr:sp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6" name="Shape 11">
          <a:extLst>
            <a:ext uri="{FF2B5EF4-FFF2-40B4-BE49-F238E27FC236}">
              <a16:creationId xmlns:a16="http://schemas.microsoft.com/office/drawing/2014/main" id="{B2640117-24E1-4022-8BC3-60310987E290}"/>
            </a:ext>
          </a:extLst>
        </xdr:cNvPr>
        <xdr:cNvSpPr txBox="1"/>
      </xdr:nvSpPr>
      <xdr:spPr>
        <a:xfrm>
          <a:off x="862393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                                                 Мансурова Т. М.
</a:t>
          </a:fld>
          <a:endParaRPr sz="1400"/>
        </a:p>
      </xdr:txBody>
    </xdr:sp>
    <xdr:clientData fLocksWithSheet="0"/>
  </xdr:oneCellAnchor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7" name="Shape 11">
          <a:extLst>
            <a:ext uri="{FF2B5EF4-FFF2-40B4-BE49-F238E27FC236}">
              <a16:creationId xmlns:a16="http://schemas.microsoft.com/office/drawing/2014/main" id="{826E8E37-EA76-4B68-8F48-BD49CD484B75}"/>
            </a:ext>
          </a:extLst>
        </xdr:cNvPr>
        <xdr:cNvSpPr txBox="1"/>
      </xdr:nvSpPr>
      <xdr:spPr>
        <a:xfrm>
          <a:off x="862393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                                                 Мансурова Т. М.
</a:t>
          </a:fld>
          <a:endParaRPr sz="1400"/>
        </a:p>
      </xdr:txBody>
    </xdr:sp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9525</xdr:colOff>
      <xdr:row>0</xdr:row>
      <xdr:rowOff>38100</xdr:rowOff>
    </xdr:from>
    <xdr:ext cx="3333750" cy="1085850"/>
    <xdr:sp macro="" textlink="'Автомат. ввод'!N4">
      <xdr:nvSpPr>
        <xdr:cNvPr id="6" name="Shape 3">
          <a:extLst>
            <a:ext uri="{FF2B5EF4-FFF2-40B4-BE49-F238E27FC236}">
              <a16:creationId xmlns:a16="http://schemas.microsoft.com/office/drawing/2014/main" id="{5D38DE09-B223-4F53-A603-B1B39B912A94}"/>
            </a:ext>
          </a:extLst>
        </xdr:cNvPr>
        <xdr:cNvSpPr txBox="1"/>
      </xdr:nvSpPr>
      <xdr:spPr>
        <a:xfrm>
          <a:off x="10544175" y="38100"/>
          <a:ext cx="3333750" cy="10858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                                                 Мансурова Т. М.
</a:t>
          </a:fld>
          <a:endParaRPr sz="1600"/>
        </a:p>
      </xdr:txBody>
    </xdr:sp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43</xdr:col>
      <xdr:colOff>95250</xdr:colOff>
      <xdr:row>0</xdr:row>
      <xdr:rowOff>85725</xdr:rowOff>
    </xdr:from>
    <xdr:ext cx="4341019" cy="1152525"/>
    <xdr:sp macro="" textlink="'Автомат. ввод'!N4">
      <xdr:nvSpPr>
        <xdr:cNvPr id="3" name="Shape 14">
          <a:extLst>
            <a:ext uri="{FF2B5EF4-FFF2-40B4-BE49-F238E27FC236}">
              <a16:creationId xmlns:a16="http://schemas.microsoft.com/office/drawing/2014/main" id="{A8AB33F0-E1CD-4D36-8437-5DD48627E301}"/>
            </a:ext>
          </a:extLst>
        </xdr:cNvPr>
        <xdr:cNvSpPr txBox="1"/>
      </xdr:nvSpPr>
      <xdr:spPr>
        <a:xfrm>
          <a:off x="6983730" y="85725"/>
          <a:ext cx="4341019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DBF0285A-EE53-418D-85D8-9A99B3EA6791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                                                 Мансурова Т. М.
</a:t>
          </a:fld>
          <a:endParaRPr sz="1400"/>
        </a:p>
      </xdr:txBody>
    </xdr:sp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48</xdr:col>
      <xdr:colOff>409575</xdr:colOff>
      <xdr:row>0</xdr:row>
      <xdr:rowOff>66675</xdr:rowOff>
    </xdr:from>
    <xdr:ext cx="3943350" cy="1143000"/>
    <xdr:sp macro="" textlink="'Автомат. ввод'!N4">
      <xdr:nvSpPr>
        <xdr:cNvPr id="6" name="Shape 18">
          <a:extLst>
            <a:ext uri="{FF2B5EF4-FFF2-40B4-BE49-F238E27FC236}">
              <a16:creationId xmlns:a16="http://schemas.microsoft.com/office/drawing/2014/main" id="{27C8E2B2-1A8C-4C78-A237-5862B383E894}"/>
            </a:ext>
          </a:extLst>
        </xdr:cNvPr>
        <xdr:cNvSpPr txBox="1"/>
      </xdr:nvSpPr>
      <xdr:spPr>
        <a:xfrm>
          <a:off x="10496550" y="66675"/>
          <a:ext cx="3943350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                                                 Мансурова Т. М.
</a:t>
          </a:fld>
          <a:endParaRPr sz="1400"/>
        </a:p>
      </xdr:txBody>
    </xdr:sp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10" name="Shape 19">
          <a:extLst>
            <a:ext uri="{FF2B5EF4-FFF2-40B4-BE49-F238E27FC236}">
              <a16:creationId xmlns:a16="http://schemas.microsoft.com/office/drawing/2014/main" id="{3C81F213-844F-4B20-BCF4-25FAA0719C68}"/>
            </a:ext>
          </a:extLst>
        </xdr:cNvPr>
        <xdr:cNvSpPr txBox="1"/>
      </xdr:nvSpPr>
      <xdr:spPr>
        <a:xfrm>
          <a:off x="603885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                                                 Мансурова Т. М.
</a:t>
          </a:fld>
          <a:endParaRPr sz="1400"/>
        </a:p>
      </xdr:txBody>
    </xdr:sp>
    <xdr:clientData fLocksWithSheet="0"/>
  </xdr:oneCellAnchor>
  <xdr:oneCellAnchor>
    <xdr:from>
      <xdr:col>45</xdr:col>
      <xdr:colOff>171450</xdr:colOff>
      <xdr:row>0</xdr:row>
      <xdr:rowOff>85725</xdr:rowOff>
    </xdr:from>
    <xdr:ext cx="4086225" cy="1143000"/>
    <xdr:sp macro="" textlink="'Автомат. ввод'!N4">
      <xdr:nvSpPr>
        <xdr:cNvPr id="3" name="Shape 10">
          <a:extLst>
            <a:ext uri="{FF2B5EF4-FFF2-40B4-BE49-F238E27FC236}">
              <a16:creationId xmlns:a16="http://schemas.microsoft.com/office/drawing/2014/main" id="{1B8DDB06-1112-4850-ADE9-2628291EAB6F}"/>
            </a:ext>
          </a:extLst>
        </xdr:cNvPr>
        <xdr:cNvSpPr txBox="1"/>
      </xdr:nvSpPr>
      <xdr:spPr>
        <a:xfrm>
          <a:off x="10382250" y="85725"/>
          <a:ext cx="4086225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82C3910-1ADE-4A83-B8E0-A0A409CC9803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                                                 Мансурова Т. М.
</a:t>
          </a:fld>
          <a:endParaRPr sz="1400"/>
        </a:p>
      </xdr:txBody>
    </xdr:sp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19050</xdr:colOff>
      <xdr:row>0</xdr:row>
      <xdr:rowOff>171450</xdr:rowOff>
    </xdr:from>
    <xdr:ext cx="3543300" cy="1085850"/>
    <xdr:sp macro="" textlink="'Автомат. ввод'!N4">
      <xdr:nvSpPr>
        <xdr:cNvPr id="3" name="Shape 3">
          <a:extLst>
            <a:ext uri="{FF2B5EF4-FFF2-40B4-BE49-F238E27FC236}">
              <a16:creationId xmlns:a16="http://schemas.microsoft.com/office/drawing/2014/main" id="{A8728911-61D9-4414-AA6A-136A527237EC}"/>
            </a:ext>
          </a:extLst>
        </xdr:cNvPr>
        <xdr:cNvSpPr txBox="1"/>
      </xdr:nvSpPr>
      <xdr:spPr>
        <a:xfrm>
          <a:off x="10123170" y="171450"/>
          <a:ext cx="3543300" cy="10858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                                                 Мансурова Т. М.
</a:t>
          </a:fld>
          <a:endParaRPr sz="1600"/>
        </a:p>
      </xdr:txBody>
    </xdr:sp>
    <xdr:clientData fLocksWithSheet="0"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47</xdr:col>
      <xdr:colOff>533400</xdr:colOff>
      <xdr:row>0</xdr:row>
      <xdr:rowOff>76200</xdr:rowOff>
    </xdr:from>
    <xdr:ext cx="4171950" cy="1057275"/>
    <xdr:sp macro="" textlink="'Автомат. ввод'!N4">
      <xdr:nvSpPr>
        <xdr:cNvPr id="4" name="Shape 17">
          <a:extLst>
            <a:ext uri="{FF2B5EF4-FFF2-40B4-BE49-F238E27FC236}">
              <a16:creationId xmlns:a16="http://schemas.microsoft.com/office/drawing/2014/main" id="{3C2904A2-10F4-41FA-9D6B-2DF5585422E6}"/>
            </a:ext>
          </a:extLst>
        </xdr:cNvPr>
        <xdr:cNvSpPr txBox="1"/>
      </xdr:nvSpPr>
      <xdr:spPr>
        <a:xfrm>
          <a:off x="10157460" y="76200"/>
          <a:ext cx="4171950" cy="1057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                                                 Мансурова Т. М.
</a:t>
          </a:fld>
          <a:endParaRPr sz="1400"/>
        </a:p>
      </xdr:txBody>
    </xdr:sp>
    <xdr:clientData fLocksWithSheet="0"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48</xdr:col>
      <xdr:colOff>409575</xdr:colOff>
      <xdr:row>0</xdr:row>
      <xdr:rowOff>66675</xdr:rowOff>
    </xdr:from>
    <xdr:ext cx="3943350" cy="1143000"/>
    <xdr:sp macro="" textlink="'Автомат. ввод'!N4">
      <xdr:nvSpPr>
        <xdr:cNvPr id="4" name="Shape 18">
          <a:extLst>
            <a:ext uri="{FF2B5EF4-FFF2-40B4-BE49-F238E27FC236}">
              <a16:creationId xmlns:a16="http://schemas.microsoft.com/office/drawing/2014/main" id="{7E978E58-C8B2-4B7A-A3D6-B80F153CCDC3}"/>
            </a:ext>
          </a:extLst>
        </xdr:cNvPr>
        <xdr:cNvSpPr txBox="1"/>
      </xdr:nvSpPr>
      <xdr:spPr>
        <a:xfrm>
          <a:off x="10506075" y="66675"/>
          <a:ext cx="3943350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                                                 Мансурова Т. М.
</a:t>
          </a:fld>
          <a:endParaRPr sz="1400"/>
        </a:p>
      </xdr:txBody>
    </xdr:sp>
    <xdr:clientData fLocksWithSheet="0"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3" name="Shape 19">
          <a:extLst>
            <a:ext uri="{FF2B5EF4-FFF2-40B4-BE49-F238E27FC236}">
              <a16:creationId xmlns:a16="http://schemas.microsoft.com/office/drawing/2014/main" id="{6D2B2367-9554-4AF5-BDE8-CC2FE067A61F}"/>
            </a:ext>
          </a:extLst>
        </xdr:cNvPr>
        <xdr:cNvSpPr txBox="1"/>
      </xdr:nvSpPr>
      <xdr:spPr>
        <a:xfrm>
          <a:off x="1031748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                                                 Мансурова Т. М.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5" name="Shape 19">
          <a:extLst>
            <a:ext uri="{FF2B5EF4-FFF2-40B4-BE49-F238E27FC236}">
              <a16:creationId xmlns:a16="http://schemas.microsoft.com/office/drawing/2014/main" id="{9D6CB54C-373A-4FEC-8932-046AAECAAD82}"/>
            </a:ext>
          </a:extLst>
        </xdr:cNvPr>
        <xdr:cNvSpPr txBox="1"/>
      </xdr:nvSpPr>
      <xdr:spPr>
        <a:xfrm>
          <a:off x="1031748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                                                 Мансурова Т. М.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6" name="Shape 19">
          <a:extLst>
            <a:ext uri="{FF2B5EF4-FFF2-40B4-BE49-F238E27FC236}">
              <a16:creationId xmlns:a16="http://schemas.microsoft.com/office/drawing/2014/main" id="{2127FDA1-C893-42A1-99F6-DA1BAB7A6596}"/>
            </a:ext>
          </a:extLst>
        </xdr:cNvPr>
        <xdr:cNvSpPr txBox="1"/>
      </xdr:nvSpPr>
      <xdr:spPr>
        <a:xfrm>
          <a:off x="1031748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                                                 Мансурова Т. М.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848098" cy="923925"/>
    <xdr:sp macro="" textlink="'Автомат. ввод'!N4">
      <xdr:nvSpPr>
        <xdr:cNvPr id="7" name="Shape 19">
          <a:extLst>
            <a:ext uri="{FF2B5EF4-FFF2-40B4-BE49-F238E27FC236}">
              <a16:creationId xmlns:a16="http://schemas.microsoft.com/office/drawing/2014/main" id="{AF9F31DD-8209-4C96-8342-E95F399A66B1}"/>
            </a:ext>
          </a:extLst>
        </xdr:cNvPr>
        <xdr:cNvSpPr txBox="1"/>
      </xdr:nvSpPr>
      <xdr:spPr>
        <a:xfrm>
          <a:off x="10317482" y="123825"/>
          <a:ext cx="3848098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                                                 Мансурова Т. М.
</a:t>
          </a:fld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0</xdr:colOff>
      <xdr:row>0</xdr:row>
      <xdr:rowOff>133350</xdr:rowOff>
    </xdr:from>
    <xdr:ext cx="3333750" cy="1085850"/>
    <xdr:sp macro="" textlink="'Автомат. ввод'!N4">
      <xdr:nvSpPr>
        <xdr:cNvPr id="5" name="Shape 3">
          <a:extLst>
            <a:ext uri="{FF2B5EF4-FFF2-40B4-BE49-F238E27FC236}">
              <a16:creationId xmlns:a16="http://schemas.microsoft.com/office/drawing/2014/main" id="{83041564-66D9-4C36-ABBA-F27BD25CE1DB}"/>
            </a:ext>
          </a:extLst>
        </xdr:cNvPr>
        <xdr:cNvSpPr txBox="1"/>
      </xdr:nvSpPr>
      <xdr:spPr>
        <a:xfrm>
          <a:off x="8900160" y="133350"/>
          <a:ext cx="3333750" cy="10858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                                                 Мансурова Т. М.
</a:t>
          </a:fld>
          <a:endParaRPr sz="1600"/>
        </a:p>
      </xdr:txBody>
    </xdr:sp>
    <xdr:clientData fLocksWithSheet="0"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49</xdr:col>
      <xdr:colOff>514351</xdr:colOff>
      <xdr:row>0</xdr:row>
      <xdr:rowOff>66675</xdr:rowOff>
    </xdr:from>
    <xdr:ext cx="4375150" cy="923925"/>
    <xdr:sp macro="" textlink="'Автомат. ввод'!N4">
      <xdr:nvSpPr>
        <xdr:cNvPr id="4" name="Shape 19">
          <a:extLst>
            <a:ext uri="{FF2B5EF4-FFF2-40B4-BE49-F238E27FC236}">
              <a16:creationId xmlns:a16="http://schemas.microsoft.com/office/drawing/2014/main" id="{C6ED0127-5057-4784-8FDC-9F18B596D416}"/>
            </a:ext>
          </a:extLst>
        </xdr:cNvPr>
        <xdr:cNvSpPr txBox="1"/>
      </xdr:nvSpPr>
      <xdr:spPr>
        <a:xfrm>
          <a:off x="6976111" y="66675"/>
          <a:ext cx="437515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                                                 Мансурова Т. М.
</a:t>
          </a:fld>
          <a:endParaRPr sz="1400"/>
        </a:p>
      </xdr:txBody>
    </xdr:sp>
    <xdr:clientData fLocksWithSheet="0"/>
  </xdr:oneCellAnchor>
  <xdr:oneCellAnchor>
    <xdr:from>
      <xdr:col>49</xdr:col>
      <xdr:colOff>514351</xdr:colOff>
      <xdr:row>0</xdr:row>
      <xdr:rowOff>66675</xdr:rowOff>
    </xdr:from>
    <xdr:ext cx="4375150" cy="923925"/>
    <xdr:sp macro="" textlink="'Автомат. ввод'!N4">
      <xdr:nvSpPr>
        <xdr:cNvPr id="5" name="Shape 19">
          <a:extLst>
            <a:ext uri="{FF2B5EF4-FFF2-40B4-BE49-F238E27FC236}">
              <a16:creationId xmlns:a16="http://schemas.microsoft.com/office/drawing/2014/main" id="{475D30C1-327F-4A31-A2BF-C8649DA3B085}"/>
            </a:ext>
          </a:extLst>
        </xdr:cNvPr>
        <xdr:cNvSpPr txBox="1"/>
      </xdr:nvSpPr>
      <xdr:spPr>
        <a:xfrm>
          <a:off x="6976111" y="66675"/>
          <a:ext cx="437515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                                                 Мансурова Т. М.
</a:t>
          </a:fld>
          <a:endParaRPr sz="1400"/>
        </a:p>
      </xdr:txBody>
    </xdr:sp>
    <xdr:clientData fLocksWithSheet="0"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40</xdr:col>
      <xdr:colOff>0</xdr:colOff>
      <xdr:row>0</xdr:row>
      <xdr:rowOff>57150</xdr:rowOff>
    </xdr:from>
    <xdr:ext cx="4000500" cy="923925"/>
    <xdr:sp macro="" textlink="'Автомат. ввод'!N4">
      <xdr:nvSpPr>
        <xdr:cNvPr id="4" name="Shape 17">
          <a:extLst>
            <a:ext uri="{FF2B5EF4-FFF2-40B4-BE49-F238E27FC236}">
              <a16:creationId xmlns:a16="http://schemas.microsoft.com/office/drawing/2014/main" id="{FA67A796-0204-4D49-9035-F8D37E5EF662}"/>
            </a:ext>
          </a:extLst>
        </xdr:cNvPr>
        <xdr:cNvSpPr txBox="1"/>
      </xdr:nvSpPr>
      <xdr:spPr>
        <a:xfrm>
          <a:off x="7589520" y="57150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                                                 Мансурова Т. М.
</a:t>
          </a:fld>
          <a:endParaRPr sz="1400"/>
        </a:p>
      </xdr:txBody>
    </xdr:sp>
    <xdr:clientData fLocksWithSheet="0"/>
  </xdr:oneCellAnchor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5" name="Shape 11">
          <a:extLst>
            <a:ext uri="{FF2B5EF4-FFF2-40B4-BE49-F238E27FC236}">
              <a16:creationId xmlns:a16="http://schemas.microsoft.com/office/drawing/2014/main" id="{6F0D5104-E724-4EE4-B5FC-53F19FBE298B}"/>
            </a:ext>
          </a:extLst>
        </xdr:cNvPr>
        <xdr:cNvSpPr txBox="1"/>
      </xdr:nvSpPr>
      <xdr:spPr>
        <a:xfrm>
          <a:off x="903541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                                                 Мансурова Т. М.
</a:t>
          </a:fld>
          <a:endParaRPr sz="1400"/>
        </a:p>
      </xdr:txBody>
    </xdr:sp>
    <xdr:clientData fLocksWithSheet="0"/>
  </xdr:oneCellAnchor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6" name="Shape 11">
          <a:extLst>
            <a:ext uri="{FF2B5EF4-FFF2-40B4-BE49-F238E27FC236}">
              <a16:creationId xmlns:a16="http://schemas.microsoft.com/office/drawing/2014/main" id="{88532A05-F2AF-4D8A-957B-949DC6CA783E}"/>
            </a:ext>
          </a:extLst>
        </xdr:cNvPr>
        <xdr:cNvSpPr txBox="1"/>
      </xdr:nvSpPr>
      <xdr:spPr>
        <a:xfrm>
          <a:off x="903541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                                                 Мансурова Т. М.
</a:t>
          </a:fld>
          <a:endParaRPr sz="1400"/>
        </a:p>
      </xdr:txBody>
    </xdr:sp>
    <xdr:clientData fLocksWithSheet="0"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333375</xdr:colOff>
      <xdr:row>0</xdr:row>
      <xdr:rowOff>190500</xdr:rowOff>
    </xdr:from>
    <xdr:ext cx="4152899" cy="923925"/>
    <xdr:sp macro="" textlink="'Автомат. ввод'!N4">
      <xdr:nvSpPr>
        <xdr:cNvPr id="5" name="Shape 19">
          <a:extLst>
            <a:ext uri="{FF2B5EF4-FFF2-40B4-BE49-F238E27FC236}">
              <a16:creationId xmlns:a16="http://schemas.microsoft.com/office/drawing/2014/main" id="{BF259ED4-1DDD-4D83-A54A-62E6ED39B5A2}"/>
            </a:ext>
          </a:extLst>
        </xdr:cNvPr>
        <xdr:cNvSpPr txBox="1"/>
      </xdr:nvSpPr>
      <xdr:spPr>
        <a:xfrm>
          <a:off x="8877300" y="190500"/>
          <a:ext cx="4152899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                                                 Мансурова Т. М.
</a:t>
          </a:fld>
          <a:endParaRPr sz="1400"/>
        </a:p>
      </xdr:txBody>
    </xdr:sp>
    <xdr:clientData fLocksWithSheet="0"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37</xdr:col>
      <xdr:colOff>285750</xdr:colOff>
      <xdr:row>0</xdr:row>
      <xdr:rowOff>104775</xdr:rowOff>
    </xdr:from>
    <xdr:ext cx="4517231" cy="1143000"/>
    <xdr:sp macro="" textlink="'Автомат. ввод'!N4">
      <xdr:nvSpPr>
        <xdr:cNvPr id="6" name="Shape 18">
          <a:extLst>
            <a:ext uri="{FF2B5EF4-FFF2-40B4-BE49-F238E27FC236}">
              <a16:creationId xmlns:a16="http://schemas.microsoft.com/office/drawing/2014/main" id="{362BF8DF-D5C7-4ACC-93B3-452B4B4EBA05}"/>
            </a:ext>
          </a:extLst>
        </xdr:cNvPr>
        <xdr:cNvSpPr txBox="1"/>
      </xdr:nvSpPr>
      <xdr:spPr>
        <a:xfrm>
          <a:off x="9513570" y="104775"/>
          <a:ext cx="4517231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                                                 Мансурова Т. М.
</a:t>
          </a:fld>
          <a:endParaRPr sz="1400"/>
        </a:p>
      </xdr:txBody>
    </xdr:sp>
    <xdr:clientData fLocksWithSheet="0"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49</xdr:col>
      <xdr:colOff>342900</xdr:colOff>
      <xdr:row>0</xdr:row>
      <xdr:rowOff>28575</xdr:rowOff>
    </xdr:from>
    <xdr:ext cx="3983831" cy="1066800"/>
    <xdr:sp macro="" textlink="'Автомат. ввод'!N4">
      <xdr:nvSpPr>
        <xdr:cNvPr id="7" name="Shape 11">
          <a:extLst>
            <a:ext uri="{FF2B5EF4-FFF2-40B4-BE49-F238E27FC236}">
              <a16:creationId xmlns:a16="http://schemas.microsoft.com/office/drawing/2014/main" id="{4F290268-30AD-4F68-BBDC-9A1A297B43DD}"/>
            </a:ext>
          </a:extLst>
        </xdr:cNvPr>
        <xdr:cNvSpPr txBox="1"/>
      </xdr:nvSpPr>
      <xdr:spPr>
        <a:xfrm>
          <a:off x="8582025" y="28575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                                                 Мансурова Т. М.
</a:t>
          </a:fld>
          <a:endParaRPr sz="1400"/>
        </a:p>
      </xdr:txBody>
    </xdr:sp>
    <xdr:clientData fLocksWithSheet="0"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6" name="Shape 11">
          <a:extLst>
            <a:ext uri="{FF2B5EF4-FFF2-40B4-BE49-F238E27FC236}">
              <a16:creationId xmlns:a16="http://schemas.microsoft.com/office/drawing/2014/main" id="{D83A38F8-1875-4187-A984-A0A14B56CDCA}"/>
            </a:ext>
          </a:extLst>
        </xdr:cNvPr>
        <xdr:cNvSpPr txBox="1"/>
      </xdr:nvSpPr>
      <xdr:spPr>
        <a:xfrm>
          <a:off x="862393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                                                 Мансурова Т. М.
</a:t>
          </a:fld>
          <a:endParaRPr sz="1400"/>
        </a:p>
      </xdr:txBody>
    </xdr:sp>
    <xdr:clientData fLocksWithSheet="0"/>
  </xdr:oneCellAnchor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7" name="Shape 11">
          <a:extLst>
            <a:ext uri="{FF2B5EF4-FFF2-40B4-BE49-F238E27FC236}">
              <a16:creationId xmlns:a16="http://schemas.microsoft.com/office/drawing/2014/main" id="{3C735E57-C03A-4EFA-AE4B-33052A4D8F6A}"/>
            </a:ext>
          </a:extLst>
        </xdr:cNvPr>
        <xdr:cNvSpPr txBox="1"/>
      </xdr:nvSpPr>
      <xdr:spPr>
        <a:xfrm>
          <a:off x="862393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                                                 Мансурова Т. М.
</a:t>
          </a:fld>
          <a:endParaRPr sz="1400"/>
        </a:p>
      </xdr:txBody>
    </xdr:sp>
    <xdr:clientData fLocksWithSheet="0"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0</xdr:colOff>
      <xdr:row>0</xdr:row>
      <xdr:rowOff>152400</xdr:rowOff>
    </xdr:from>
    <xdr:ext cx="4152899" cy="923925"/>
    <xdr:sp macro="" textlink="'Автомат. ввод'!N4">
      <xdr:nvSpPr>
        <xdr:cNvPr id="4" name="Shape 19">
          <a:extLst>
            <a:ext uri="{FF2B5EF4-FFF2-40B4-BE49-F238E27FC236}">
              <a16:creationId xmlns:a16="http://schemas.microsoft.com/office/drawing/2014/main" id="{640B63EC-7248-4482-A635-5AB2E6EEB8FA}"/>
            </a:ext>
          </a:extLst>
        </xdr:cNvPr>
        <xdr:cNvSpPr txBox="1"/>
      </xdr:nvSpPr>
      <xdr:spPr>
        <a:xfrm>
          <a:off x="10447020" y="152400"/>
          <a:ext cx="4152899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                                                 Мансурова Т. М.
</a:t>
          </a:fld>
          <a:endParaRPr sz="1400"/>
        </a:p>
      </xdr:txBody>
    </xdr:sp>
    <xdr:clientData fLocksWithSheet="0"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43</xdr:col>
      <xdr:colOff>95250</xdr:colOff>
      <xdr:row>0</xdr:row>
      <xdr:rowOff>85725</xdr:rowOff>
    </xdr:from>
    <xdr:ext cx="4341019" cy="1152525"/>
    <xdr:sp macro="" textlink="'Автомат. ввод'!N4">
      <xdr:nvSpPr>
        <xdr:cNvPr id="5" name="Shape 14">
          <a:extLst>
            <a:ext uri="{FF2B5EF4-FFF2-40B4-BE49-F238E27FC236}">
              <a16:creationId xmlns:a16="http://schemas.microsoft.com/office/drawing/2014/main" id="{312187E7-F3E8-475E-84A9-09E1BB7531BC}"/>
            </a:ext>
          </a:extLst>
        </xdr:cNvPr>
        <xdr:cNvSpPr txBox="1"/>
      </xdr:nvSpPr>
      <xdr:spPr>
        <a:xfrm>
          <a:off x="6983730" y="85725"/>
          <a:ext cx="4341019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DBF0285A-EE53-418D-85D8-9A99B3EA6791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                                                 Мансурова Т. М.
</a:t>
          </a:fld>
          <a:endParaRPr sz="1400"/>
        </a:p>
      </xdr:txBody>
    </xdr:sp>
    <xdr:clientData fLocksWithSheet="0"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48</xdr:col>
      <xdr:colOff>409575</xdr:colOff>
      <xdr:row>0</xdr:row>
      <xdr:rowOff>66675</xdr:rowOff>
    </xdr:from>
    <xdr:ext cx="3943350" cy="1143000"/>
    <xdr:sp macro="" textlink="'Автомат. ввод'!N4">
      <xdr:nvSpPr>
        <xdr:cNvPr id="11" name="Shape 18">
          <a:extLst>
            <a:ext uri="{FF2B5EF4-FFF2-40B4-BE49-F238E27FC236}">
              <a16:creationId xmlns:a16="http://schemas.microsoft.com/office/drawing/2014/main" id="{9B095CAD-487F-40FE-B06C-F412ED1DE1FE}"/>
            </a:ext>
          </a:extLst>
        </xdr:cNvPr>
        <xdr:cNvSpPr txBox="1"/>
      </xdr:nvSpPr>
      <xdr:spPr>
        <a:xfrm>
          <a:off x="10506075" y="66675"/>
          <a:ext cx="3943350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                                                 Мансурова Т. М.
</a:t>
          </a:fld>
          <a:endParaRPr sz="1400"/>
        </a:p>
      </xdr:txBody>
    </xdr:sp>
    <xdr:clientData fLocksWithSheet="0"/>
  </xdr:oneCellAnchor>
  <xdr:oneCellAnchor>
    <xdr:from>
      <xdr:col>48</xdr:col>
      <xdr:colOff>409575</xdr:colOff>
      <xdr:row>0</xdr:row>
      <xdr:rowOff>66675</xdr:rowOff>
    </xdr:from>
    <xdr:ext cx="3943350" cy="1143000"/>
    <xdr:sp macro="" textlink="'Автомат. ввод'!N4">
      <xdr:nvSpPr>
        <xdr:cNvPr id="3" name="Shape 18">
          <a:extLst>
            <a:ext uri="{FF2B5EF4-FFF2-40B4-BE49-F238E27FC236}">
              <a16:creationId xmlns:a16="http://schemas.microsoft.com/office/drawing/2014/main" id="{DE34438C-8211-4B3F-8482-E35E7C7238B8}"/>
            </a:ext>
          </a:extLst>
        </xdr:cNvPr>
        <xdr:cNvSpPr txBox="1"/>
      </xdr:nvSpPr>
      <xdr:spPr>
        <a:xfrm>
          <a:off x="10292715" y="66675"/>
          <a:ext cx="3943350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                                                 Мансурова Т. М.
</a:t>
          </a:fld>
          <a:endParaRPr sz="1400"/>
        </a:p>
      </xdr:txBody>
    </xdr:sp>
    <xdr:clientData fLocksWithSheet="0"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9" name="Shape 19">
          <a:extLst>
            <a:ext uri="{FF2B5EF4-FFF2-40B4-BE49-F238E27FC236}">
              <a16:creationId xmlns:a16="http://schemas.microsoft.com/office/drawing/2014/main" id="{CB083D26-5F75-4A47-8D57-D3C56287596A}"/>
            </a:ext>
          </a:extLst>
        </xdr:cNvPr>
        <xdr:cNvSpPr txBox="1"/>
      </xdr:nvSpPr>
      <xdr:spPr>
        <a:xfrm>
          <a:off x="2034540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                                                 Мансурова Т. М.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10" name="Shape 19">
          <a:extLst>
            <a:ext uri="{FF2B5EF4-FFF2-40B4-BE49-F238E27FC236}">
              <a16:creationId xmlns:a16="http://schemas.microsoft.com/office/drawing/2014/main" id="{0759129B-93A1-42E1-9DC9-1562C7D9BDCA}"/>
            </a:ext>
          </a:extLst>
        </xdr:cNvPr>
        <xdr:cNvSpPr txBox="1"/>
      </xdr:nvSpPr>
      <xdr:spPr>
        <a:xfrm>
          <a:off x="2034540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                                                 Мансурова Т. М.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11" name="Shape 19">
          <a:extLst>
            <a:ext uri="{FF2B5EF4-FFF2-40B4-BE49-F238E27FC236}">
              <a16:creationId xmlns:a16="http://schemas.microsoft.com/office/drawing/2014/main" id="{9C2D0C38-2F0F-4190-BE4A-F5D5878BAE8E}"/>
            </a:ext>
          </a:extLst>
        </xdr:cNvPr>
        <xdr:cNvSpPr txBox="1"/>
      </xdr:nvSpPr>
      <xdr:spPr>
        <a:xfrm>
          <a:off x="3123438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                                                 Мансурова Т. М.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848098" cy="923925"/>
    <xdr:sp macro="" textlink="'Автомат. ввод'!N4">
      <xdr:nvSpPr>
        <xdr:cNvPr id="12" name="Shape 19">
          <a:extLst>
            <a:ext uri="{FF2B5EF4-FFF2-40B4-BE49-F238E27FC236}">
              <a16:creationId xmlns:a16="http://schemas.microsoft.com/office/drawing/2014/main" id="{589548B9-B7AE-403A-A6D5-8A3C30D99FED}"/>
            </a:ext>
          </a:extLst>
        </xdr:cNvPr>
        <xdr:cNvSpPr txBox="1"/>
      </xdr:nvSpPr>
      <xdr:spPr>
        <a:xfrm>
          <a:off x="10791827" y="123825"/>
          <a:ext cx="3848098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                                                 Мансурова Т. М.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6" name="Shape 19">
          <a:extLst>
            <a:ext uri="{FF2B5EF4-FFF2-40B4-BE49-F238E27FC236}">
              <a16:creationId xmlns:a16="http://schemas.microsoft.com/office/drawing/2014/main" id="{D0BB52A5-F46F-48C7-859A-0E8A5F7C4E8B}"/>
            </a:ext>
          </a:extLst>
        </xdr:cNvPr>
        <xdr:cNvSpPr txBox="1"/>
      </xdr:nvSpPr>
      <xdr:spPr>
        <a:xfrm>
          <a:off x="1040130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                                                 Мансурова Т. М.
</a:t>
          </a:fld>
          <a:endParaRPr sz="1400"/>
        </a:p>
      </xdr:txBody>
    </xdr:sp>
    <xdr:clientData fLocksWithSheet="0"/>
  </xdr:oneCellAnchor>
  <xdr:oneCellAnchor>
    <xdr:from>
      <xdr:col>45</xdr:col>
      <xdr:colOff>171450</xdr:colOff>
      <xdr:row>0</xdr:row>
      <xdr:rowOff>85725</xdr:rowOff>
    </xdr:from>
    <xdr:ext cx="4086225" cy="1143000"/>
    <xdr:sp macro="" textlink="'Автомат. ввод'!N4">
      <xdr:nvSpPr>
        <xdr:cNvPr id="7" name="Shape 10">
          <a:extLst>
            <a:ext uri="{FF2B5EF4-FFF2-40B4-BE49-F238E27FC236}">
              <a16:creationId xmlns:a16="http://schemas.microsoft.com/office/drawing/2014/main" id="{6E87E4D3-D072-4FC0-BA01-6FB35F1FA0CA}"/>
            </a:ext>
          </a:extLst>
        </xdr:cNvPr>
        <xdr:cNvSpPr txBox="1"/>
      </xdr:nvSpPr>
      <xdr:spPr>
        <a:xfrm>
          <a:off x="10382250" y="85725"/>
          <a:ext cx="4086225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82C3910-1ADE-4A83-B8E0-A0A409CC9803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                                                 Мансурова Т. М.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8" name="Shape 19">
          <a:extLst>
            <a:ext uri="{FF2B5EF4-FFF2-40B4-BE49-F238E27FC236}">
              <a16:creationId xmlns:a16="http://schemas.microsoft.com/office/drawing/2014/main" id="{A9565025-3465-469C-A46D-0AD4DC31FD40}"/>
            </a:ext>
          </a:extLst>
        </xdr:cNvPr>
        <xdr:cNvSpPr txBox="1"/>
      </xdr:nvSpPr>
      <xdr:spPr>
        <a:xfrm>
          <a:off x="1040130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                                                 Мансурова Т. М.
</a:t>
          </a:fld>
          <a:endParaRPr sz="1400"/>
        </a:p>
      </xdr:txBody>
    </xdr:sp>
    <xdr:clientData fLocksWithSheet="0"/>
  </xdr:oneCellAnchor>
  <xdr:oneCellAnchor>
    <xdr:from>
      <xdr:col>45</xdr:col>
      <xdr:colOff>171450</xdr:colOff>
      <xdr:row>0</xdr:row>
      <xdr:rowOff>85725</xdr:rowOff>
    </xdr:from>
    <xdr:ext cx="4086225" cy="1143000"/>
    <xdr:sp macro="" textlink="'Автомат. ввод'!N4">
      <xdr:nvSpPr>
        <xdr:cNvPr id="13" name="Shape 10">
          <a:extLst>
            <a:ext uri="{FF2B5EF4-FFF2-40B4-BE49-F238E27FC236}">
              <a16:creationId xmlns:a16="http://schemas.microsoft.com/office/drawing/2014/main" id="{708E09FC-83D5-4170-BC7A-FEC50EA9CAC0}"/>
            </a:ext>
          </a:extLst>
        </xdr:cNvPr>
        <xdr:cNvSpPr txBox="1"/>
      </xdr:nvSpPr>
      <xdr:spPr>
        <a:xfrm>
          <a:off x="10382250" y="85725"/>
          <a:ext cx="4086225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82C3910-1ADE-4A83-B8E0-A0A409CC9803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                                                 Мансурова Т. М.
</a:t>
          </a:fld>
          <a:endParaRPr sz="1400"/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47</xdr:col>
      <xdr:colOff>533400</xdr:colOff>
      <xdr:row>0</xdr:row>
      <xdr:rowOff>76200</xdr:rowOff>
    </xdr:from>
    <xdr:ext cx="4171950" cy="1057275"/>
    <xdr:sp macro="" textlink="'Автомат. ввод'!N4">
      <xdr:nvSpPr>
        <xdr:cNvPr id="6" name="Shape 17">
          <a:extLst>
            <a:ext uri="{FF2B5EF4-FFF2-40B4-BE49-F238E27FC236}">
              <a16:creationId xmlns:a16="http://schemas.microsoft.com/office/drawing/2014/main" id="{696B5346-96B0-4864-99C9-585DACA58F76}"/>
            </a:ext>
          </a:extLst>
        </xdr:cNvPr>
        <xdr:cNvSpPr txBox="1"/>
      </xdr:nvSpPr>
      <xdr:spPr>
        <a:xfrm>
          <a:off x="10264140" y="76200"/>
          <a:ext cx="4171950" cy="1057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                                                 Мансурова Т. М.
</a:t>
          </a:fld>
          <a:endParaRPr sz="1400"/>
        </a:p>
      </xdr:txBody>
    </xdr:sp>
    <xdr:clientData fLocksWithSheet="0"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19050</xdr:colOff>
      <xdr:row>0</xdr:row>
      <xdr:rowOff>171450</xdr:rowOff>
    </xdr:from>
    <xdr:ext cx="3543300" cy="1085850"/>
    <xdr:sp macro="" textlink="'Автомат. ввод'!N4">
      <xdr:nvSpPr>
        <xdr:cNvPr id="4" name="Shape 3">
          <a:extLst>
            <a:ext uri="{FF2B5EF4-FFF2-40B4-BE49-F238E27FC236}">
              <a16:creationId xmlns:a16="http://schemas.microsoft.com/office/drawing/2014/main" id="{9F7F4F1D-4290-4186-89A7-1A6ACB566E83}"/>
            </a:ext>
          </a:extLst>
        </xdr:cNvPr>
        <xdr:cNvSpPr txBox="1"/>
      </xdr:nvSpPr>
      <xdr:spPr>
        <a:xfrm>
          <a:off x="10123170" y="171450"/>
          <a:ext cx="3543300" cy="10858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                                                 Мансурова Т. М.
</a:t>
          </a:fld>
          <a:endParaRPr sz="1600"/>
        </a:p>
      </xdr:txBody>
    </xdr:sp>
    <xdr:clientData fLocksWithSheet="0"/>
  </xdr:oneCellAnchor>
  <xdr:oneCellAnchor>
    <xdr:from>
      <xdr:col>32</xdr:col>
      <xdr:colOff>19050</xdr:colOff>
      <xdr:row>0</xdr:row>
      <xdr:rowOff>171450</xdr:rowOff>
    </xdr:from>
    <xdr:ext cx="3543300" cy="1085850"/>
    <xdr:sp macro="" textlink="'Автомат. ввод'!N4">
      <xdr:nvSpPr>
        <xdr:cNvPr id="5" name="Shape 3">
          <a:extLst>
            <a:ext uri="{FF2B5EF4-FFF2-40B4-BE49-F238E27FC236}">
              <a16:creationId xmlns:a16="http://schemas.microsoft.com/office/drawing/2014/main" id="{AF4C56E5-D46D-4C8A-9C32-964771E77603}"/>
            </a:ext>
          </a:extLst>
        </xdr:cNvPr>
        <xdr:cNvSpPr txBox="1"/>
      </xdr:nvSpPr>
      <xdr:spPr>
        <a:xfrm>
          <a:off x="10123170" y="171450"/>
          <a:ext cx="3543300" cy="10858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                                                 Мансурова Т. М.
</a:t>
          </a:fld>
          <a:endParaRPr sz="1600"/>
        </a:p>
      </xdr:txBody>
    </xdr:sp>
    <xdr:clientData fLocksWithSheet="0"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47</xdr:col>
      <xdr:colOff>533400</xdr:colOff>
      <xdr:row>0</xdr:row>
      <xdr:rowOff>76200</xdr:rowOff>
    </xdr:from>
    <xdr:ext cx="4171950" cy="1057275"/>
    <xdr:sp macro="" textlink="'Автомат. ввод'!N4">
      <xdr:nvSpPr>
        <xdr:cNvPr id="9" name="Shape 17">
          <a:extLst>
            <a:ext uri="{FF2B5EF4-FFF2-40B4-BE49-F238E27FC236}">
              <a16:creationId xmlns:a16="http://schemas.microsoft.com/office/drawing/2014/main" id="{AC040D88-0BEB-4003-9D7A-299C11D0FE4F}"/>
            </a:ext>
          </a:extLst>
        </xdr:cNvPr>
        <xdr:cNvSpPr txBox="1"/>
      </xdr:nvSpPr>
      <xdr:spPr>
        <a:xfrm>
          <a:off x="10157460" y="76200"/>
          <a:ext cx="4171950" cy="1057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                                                 Мансурова Т. М.
</a:t>
          </a:fld>
          <a:endParaRPr sz="1400"/>
        </a:p>
      </xdr:txBody>
    </xdr:sp>
    <xdr:clientData fLocksWithSheet="0"/>
  </xdr:oneCellAnchor>
  <xdr:oneCellAnchor>
    <xdr:from>
      <xdr:col>47</xdr:col>
      <xdr:colOff>533400</xdr:colOff>
      <xdr:row>0</xdr:row>
      <xdr:rowOff>76200</xdr:rowOff>
    </xdr:from>
    <xdr:ext cx="4171950" cy="1057275"/>
    <xdr:sp macro="" textlink="'Автомат. ввод'!N4">
      <xdr:nvSpPr>
        <xdr:cNvPr id="10" name="Shape 17">
          <a:extLst>
            <a:ext uri="{FF2B5EF4-FFF2-40B4-BE49-F238E27FC236}">
              <a16:creationId xmlns:a16="http://schemas.microsoft.com/office/drawing/2014/main" id="{8010A67F-9D02-417A-9E0C-1A2E3D1AD7A2}"/>
            </a:ext>
          </a:extLst>
        </xdr:cNvPr>
        <xdr:cNvSpPr txBox="1"/>
      </xdr:nvSpPr>
      <xdr:spPr>
        <a:xfrm>
          <a:off x="10157460" y="76200"/>
          <a:ext cx="4171950" cy="1057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                                                 Мансурова Т. М.
</a:t>
          </a:fld>
          <a:endParaRPr sz="1400"/>
        </a:p>
      </xdr:txBody>
    </xdr:sp>
    <xdr:clientData fLocksWithSheet="0"/>
  </xdr:oneCellAnchor>
  <xdr:oneCellAnchor>
    <xdr:from>
      <xdr:col>47</xdr:col>
      <xdr:colOff>533400</xdr:colOff>
      <xdr:row>0</xdr:row>
      <xdr:rowOff>76200</xdr:rowOff>
    </xdr:from>
    <xdr:ext cx="4171950" cy="1057275"/>
    <xdr:sp macro="" textlink="'Автомат. ввод'!N4">
      <xdr:nvSpPr>
        <xdr:cNvPr id="11" name="Shape 17">
          <a:extLst>
            <a:ext uri="{FF2B5EF4-FFF2-40B4-BE49-F238E27FC236}">
              <a16:creationId xmlns:a16="http://schemas.microsoft.com/office/drawing/2014/main" id="{BA148785-2000-41F7-87CF-10EB7BDFF91F}"/>
            </a:ext>
          </a:extLst>
        </xdr:cNvPr>
        <xdr:cNvSpPr txBox="1"/>
      </xdr:nvSpPr>
      <xdr:spPr>
        <a:xfrm>
          <a:off x="10157460" y="76200"/>
          <a:ext cx="4171950" cy="1057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                                                 Мансурова Т. М.
</a:t>
          </a:fld>
          <a:endParaRPr sz="1400"/>
        </a:p>
      </xdr:txBody>
    </xdr:sp>
    <xdr:clientData fLocksWithSheet="0"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52</xdr:col>
      <xdr:colOff>440873</xdr:colOff>
      <xdr:row>0</xdr:row>
      <xdr:rowOff>127907</xdr:rowOff>
    </xdr:from>
    <xdr:ext cx="3725636" cy="870858"/>
    <xdr:sp macro="" textlink="'Автомат. ввод'!N4">
      <xdr:nvSpPr>
        <xdr:cNvPr id="2" name="Shape 39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SpPr txBox="1"/>
      </xdr:nvSpPr>
      <xdr:spPr>
        <a:xfrm>
          <a:off x="28166787" y="127907"/>
          <a:ext cx="3725636" cy="870858"/>
        </a:xfrm>
        <a:prstGeom prst="rect">
          <a:avLst/>
        </a:prstGeom>
        <a:solidFill>
          <a:schemeClr val="bg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B7B70CC-CC9D-4637-9D1E-49FF55BAF60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                                                 Мансурова Т. М.
</a:t>
          </a:fld>
          <a:endParaRPr sz="1600"/>
        </a:p>
      </xdr:txBody>
    </xdr:sp>
    <xdr:clientData fLocksWithSheet="0"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47</xdr:col>
      <xdr:colOff>201385</xdr:colOff>
      <xdr:row>0</xdr:row>
      <xdr:rowOff>119743</xdr:rowOff>
    </xdr:from>
    <xdr:ext cx="3453493" cy="1061357"/>
    <xdr:sp macro="" textlink="'Автомат. ввод'!N4">
      <xdr:nvSpPr>
        <xdr:cNvPr id="39" name="Shape 39">
          <a:extLst>
            <a:ext uri="{FF2B5EF4-FFF2-40B4-BE49-F238E27FC236}">
              <a16:creationId xmlns:a16="http://schemas.microsoft.com/office/drawing/2014/main" id="{00000000-0008-0000-2200-000027000000}"/>
            </a:ext>
          </a:extLst>
        </xdr:cNvPr>
        <xdr:cNvSpPr txBox="1"/>
      </xdr:nvSpPr>
      <xdr:spPr>
        <a:xfrm>
          <a:off x="22811014" y="119743"/>
          <a:ext cx="3453493" cy="1061357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B4541470-06A4-4443-9CAC-650D016818FA}" type="TxLink">
            <a:rPr lang="en-US" sz="1600">
              <a:solidFill>
                <a:schemeClr val="dk1"/>
              </a:solidFill>
              <a:effectLst/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                                                 Мансурова Т. М.
</a:t>
          </a:fld>
          <a:endParaRPr sz="1600">
            <a:effectLst/>
          </a:endParaRPr>
        </a:p>
      </xdr:txBody>
    </xdr: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40</xdr:col>
      <xdr:colOff>0</xdr:colOff>
      <xdr:row>0</xdr:row>
      <xdr:rowOff>57150</xdr:rowOff>
    </xdr:from>
    <xdr:ext cx="4000500" cy="923925"/>
    <xdr:sp macro="" textlink="'Автомат. ввод'!N4">
      <xdr:nvSpPr>
        <xdr:cNvPr id="5" name="Shape 17">
          <a:extLst>
            <a:ext uri="{FF2B5EF4-FFF2-40B4-BE49-F238E27FC236}">
              <a16:creationId xmlns:a16="http://schemas.microsoft.com/office/drawing/2014/main" id="{800DA788-8F44-445E-B65D-CACDF2DC4B31}"/>
            </a:ext>
          </a:extLst>
        </xdr:cNvPr>
        <xdr:cNvSpPr txBox="1"/>
      </xdr:nvSpPr>
      <xdr:spPr>
        <a:xfrm>
          <a:off x="7772400" y="57150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                                                 Мансурова Т. М.
</a:t>
          </a:fld>
          <a:endParaRPr sz="1400"/>
        </a:p>
      </xdr:txBody>
    </xdr: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247650</xdr:colOff>
      <xdr:row>0</xdr:row>
      <xdr:rowOff>0</xdr:rowOff>
    </xdr:from>
    <xdr:ext cx="4176712" cy="1152525"/>
    <xdr:sp macro="" textlink="'Автомат. ввод'!N4">
      <xdr:nvSpPr>
        <xdr:cNvPr id="5" name="Shape 3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/>
      </xdr:nvSpPr>
      <xdr:spPr>
        <a:xfrm>
          <a:off x="10525125" y="0"/>
          <a:ext cx="4176712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                                                 Мансурова Т. М.
</a:t>
          </a:fld>
          <a:endParaRPr sz="1600"/>
        </a:p>
      </xdr:txBody>
    </xdr: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44</xdr:col>
      <xdr:colOff>219075</xdr:colOff>
      <xdr:row>0</xdr:row>
      <xdr:rowOff>142875</xdr:rowOff>
    </xdr:from>
    <xdr:ext cx="4000500" cy="923925"/>
    <xdr:sp macro="" textlink="'Автомат. ввод'!N4">
      <xdr:nvSpPr>
        <xdr:cNvPr id="6" name="Shape 17">
          <a:extLst>
            <a:ext uri="{FF2B5EF4-FFF2-40B4-BE49-F238E27FC236}">
              <a16:creationId xmlns:a16="http://schemas.microsoft.com/office/drawing/2014/main" id="{3D00BAA0-7080-4924-80D5-DDBE61496806}"/>
            </a:ext>
          </a:extLst>
        </xdr:cNvPr>
        <xdr:cNvSpPr txBox="1"/>
      </xdr:nvSpPr>
      <xdr:spPr>
        <a:xfrm>
          <a:off x="7046595" y="142875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                                                 Мансурова Т. М.
</a:t>
          </a:fld>
          <a:endParaRPr sz="1400"/>
        </a:p>
      </xdr:txBody>
    </xdr:sp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40</xdr:col>
      <xdr:colOff>0</xdr:colOff>
      <xdr:row>0</xdr:row>
      <xdr:rowOff>57150</xdr:rowOff>
    </xdr:from>
    <xdr:ext cx="4000500" cy="923925"/>
    <xdr:sp macro="" textlink="'Автомат. ввод'!N4">
      <xdr:nvSpPr>
        <xdr:cNvPr id="5" name="Shape 17">
          <a:extLst>
            <a:ext uri="{FF2B5EF4-FFF2-40B4-BE49-F238E27FC236}">
              <a16:creationId xmlns:a16="http://schemas.microsoft.com/office/drawing/2014/main" id="{005BF474-C9A9-4509-BCAE-5EC6AF421167}"/>
            </a:ext>
          </a:extLst>
        </xdr:cNvPr>
        <xdr:cNvSpPr txBox="1"/>
      </xdr:nvSpPr>
      <xdr:spPr>
        <a:xfrm>
          <a:off x="7589520" y="57150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                                                 Мансурова Т. М.
</a:t>
          </a:fld>
          <a:endParaRPr sz="1400"/>
        </a:p>
      </xdr:txBody>
    </xdr:sp>
    <xdr:clientData fLocksWithSheet="0"/>
  </xdr:oneCellAnchor>
  <xdr:oneCellAnchor>
    <xdr:from>
      <xdr:col>30</xdr:col>
      <xdr:colOff>533400</xdr:colOff>
      <xdr:row>0</xdr:row>
      <xdr:rowOff>47625</xdr:rowOff>
    </xdr:from>
    <xdr:ext cx="3983831" cy="1066800"/>
    <xdr:sp macro="" textlink="'Автомат. ввод'!N4">
      <xdr:nvSpPr>
        <xdr:cNvPr id="3" name="Shape 11">
          <a:extLst>
            <a:ext uri="{FF2B5EF4-FFF2-40B4-BE49-F238E27FC236}">
              <a16:creationId xmlns:a16="http://schemas.microsoft.com/office/drawing/2014/main" id="{2091C959-29DA-46C4-94B0-B62677214F86}"/>
            </a:ext>
          </a:extLst>
        </xdr:cNvPr>
        <xdr:cNvSpPr txBox="1"/>
      </xdr:nvSpPr>
      <xdr:spPr>
        <a:xfrm>
          <a:off x="8679180" y="47625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                                                 Мансурова Т. М.
</a:t>
          </a:fld>
          <a:endParaRPr sz="1400"/>
        </a:p>
      </xdr:txBody>
    </xdr:sp>
    <xdr:clientData fLocksWithSheet="0"/>
  </xdr:oneCellAnchor>
  <xdr:oneCellAnchor>
    <xdr:from>
      <xdr:col>52</xdr:col>
      <xdr:colOff>123825</xdr:colOff>
      <xdr:row>0</xdr:row>
      <xdr:rowOff>57150</xdr:rowOff>
    </xdr:from>
    <xdr:ext cx="4176712" cy="1152525"/>
    <xdr:sp macro="" textlink="'Автомат. ввод'!N4">
      <xdr:nvSpPr>
        <xdr:cNvPr id="4" name="Shape 3">
          <a:extLst>
            <a:ext uri="{FF2B5EF4-FFF2-40B4-BE49-F238E27FC236}">
              <a16:creationId xmlns:a16="http://schemas.microsoft.com/office/drawing/2014/main" id="{E20C975D-C5F9-41C2-9EE4-EF85695719AD}"/>
            </a:ext>
          </a:extLst>
        </xdr:cNvPr>
        <xdr:cNvSpPr txBox="1"/>
      </xdr:nvSpPr>
      <xdr:spPr>
        <a:xfrm>
          <a:off x="8041005" y="57150"/>
          <a:ext cx="4176712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                                                 Мансурова Т. М.
</a:t>
          </a:fld>
          <a:endParaRPr sz="1600"/>
        </a:p>
      </xdr:txBody>
    </xdr:sp>
    <xdr:clientData fLocksWithSheet="0"/>
  </xdr:oneCellAnchor>
  <xdr:oneCellAnchor>
    <xdr:from>
      <xdr:col>45</xdr:col>
      <xdr:colOff>409575</xdr:colOff>
      <xdr:row>0</xdr:row>
      <xdr:rowOff>85725</xdr:rowOff>
    </xdr:from>
    <xdr:ext cx="3829050" cy="1133475"/>
    <xdr:sp macro="" textlink="'Автомат. ввод'!N4">
      <xdr:nvSpPr>
        <xdr:cNvPr id="6" name="Shape 4">
          <a:extLst>
            <a:ext uri="{FF2B5EF4-FFF2-40B4-BE49-F238E27FC236}">
              <a16:creationId xmlns:a16="http://schemas.microsoft.com/office/drawing/2014/main" id="{6303FE97-F580-4F11-8BD2-E324EFEF1565}"/>
            </a:ext>
          </a:extLst>
        </xdr:cNvPr>
        <xdr:cNvSpPr txBox="1"/>
      </xdr:nvSpPr>
      <xdr:spPr>
        <a:xfrm>
          <a:off x="7709535" y="85725"/>
          <a:ext cx="3829050" cy="11334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287578F5-7EC8-49EE-8D1F-CED20F747E27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                                                 Мансурова Т. М.
</a:t>
          </a:fld>
          <a:endParaRPr sz="1400"/>
        </a:p>
      </xdr:txBody>
    </xdr: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600075</xdr:colOff>
      <xdr:row>0</xdr:row>
      <xdr:rowOff>0</xdr:rowOff>
    </xdr:from>
    <xdr:ext cx="4517231" cy="1143000"/>
    <xdr:sp macro="" textlink="'Автомат. ввод'!N4">
      <xdr:nvSpPr>
        <xdr:cNvPr id="6" name="Shape 18">
          <a:extLst>
            <a:ext uri="{FF2B5EF4-FFF2-40B4-BE49-F238E27FC236}">
              <a16:creationId xmlns:a16="http://schemas.microsoft.com/office/drawing/2014/main" id="{A06075DC-C9F4-40F5-A50C-B3685DAD2218}"/>
            </a:ext>
          </a:extLst>
        </xdr:cNvPr>
        <xdr:cNvSpPr txBox="1"/>
      </xdr:nvSpPr>
      <xdr:spPr>
        <a:xfrm>
          <a:off x="9144000" y="0"/>
          <a:ext cx="4517231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                                                 Мансурова Т. М.
</a:t>
          </a:fld>
          <a:endParaRPr sz="1400"/>
        </a:p>
      </xdr:txBody>
    </xdr:sp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37</xdr:col>
      <xdr:colOff>285750</xdr:colOff>
      <xdr:row>0</xdr:row>
      <xdr:rowOff>104775</xdr:rowOff>
    </xdr:from>
    <xdr:ext cx="4517231" cy="1143000"/>
    <xdr:sp macro="" textlink="'Автомат. ввод'!N4">
      <xdr:nvSpPr>
        <xdr:cNvPr id="4" name="Shape 18">
          <a:extLst>
            <a:ext uri="{FF2B5EF4-FFF2-40B4-BE49-F238E27FC236}">
              <a16:creationId xmlns:a16="http://schemas.microsoft.com/office/drawing/2014/main" id="{F832FBDC-60E1-4FE8-B259-705CE5FF60F0}"/>
            </a:ext>
          </a:extLst>
        </xdr:cNvPr>
        <xdr:cNvSpPr txBox="1"/>
      </xdr:nvSpPr>
      <xdr:spPr>
        <a:xfrm>
          <a:off x="9513570" y="104775"/>
          <a:ext cx="4517231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                                                 Мансурова Т. М.
</a:t>
          </a:fld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7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8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9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0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1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2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4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5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6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8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9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0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1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32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4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5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6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37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38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39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40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41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42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43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44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45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46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47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48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5"/>
  <sheetViews>
    <sheetView workbookViewId="0">
      <selection activeCell="D9" sqref="D9"/>
    </sheetView>
  </sheetViews>
  <sheetFormatPr defaultColWidth="12.625" defaultRowHeight="14.25"/>
  <cols>
    <col min="1" max="1" width="2.75" style="296" customWidth="1"/>
    <col min="2" max="2" width="30.375" style="296" customWidth="1"/>
    <col min="3" max="3" width="10.25" style="296" customWidth="1"/>
    <col min="4" max="4" width="11.625" style="296" customWidth="1"/>
    <col min="5" max="5" width="10.5" style="296" bestFit="1" customWidth="1"/>
    <col min="6" max="26" width="7.625" style="296" customWidth="1"/>
    <col min="27" max="16384" width="12.625" style="296"/>
  </cols>
  <sheetData>
    <row r="1" spans="1:6" ht="15" customHeight="1">
      <c r="A1" s="321" t="s">
        <v>396</v>
      </c>
      <c r="B1" s="321"/>
      <c r="C1" s="321"/>
      <c r="D1" s="321"/>
      <c r="E1" s="321"/>
    </row>
    <row r="2" spans="1:6" ht="17.45" customHeight="1">
      <c r="A2" s="319" t="s">
        <v>323</v>
      </c>
      <c r="B2" s="319"/>
      <c r="C2" s="319"/>
      <c r="D2" s="319"/>
      <c r="E2" s="319"/>
    </row>
    <row r="3" spans="1:6" ht="13.9" customHeight="1">
      <c r="A3" s="322" t="str">
        <f>'Автомат. ввод'!N10</f>
        <v>МКОУ " Новокрестьяновская  СОШ"</v>
      </c>
      <c r="B3" s="322"/>
      <c r="C3" s="322"/>
      <c r="D3" s="322"/>
      <c r="E3" s="322"/>
    </row>
    <row r="4" spans="1:6" ht="18.75">
      <c r="A4" s="137"/>
      <c r="B4" s="268" t="s">
        <v>399</v>
      </c>
      <c r="C4" s="137"/>
      <c r="D4" s="218">
        <v>1</v>
      </c>
      <c r="E4" s="218" t="s">
        <v>415</v>
      </c>
    </row>
    <row r="5" spans="1:6" ht="15">
      <c r="A5" s="138" t="s">
        <v>305</v>
      </c>
      <c r="B5" s="138" t="s">
        <v>68</v>
      </c>
      <c r="C5" s="138" t="s">
        <v>132</v>
      </c>
      <c r="D5" s="138" t="s">
        <v>306</v>
      </c>
      <c r="E5" s="138" t="s">
        <v>307</v>
      </c>
    </row>
    <row r="6" spans="1:6" ht="15">
      <c r="A6" s="138">
        <v>1</v>
      </c>
      <c r="B6" s="144" t="s">
        <v>91</v>
      </c>
      <c r="C6" s="153">
        <v>15.311999999999999</v>
      </c>
      <c r="D6" s="138">
        <v>31</v>
      </c>
      <c r="E6" s="142">
        <f>C6*D6</f>
        <v>474.67199999999997</v>
      </c>
    </row>
    <row r="7" spans="1:6" ht="15">
      <c r="A7" s="138">
        <v>2</v>
      </c>
      <c r="B7" s="144" t="s">
        <v>92</v>
      </c>
      <c r="C7" s="153">
        <v>28.511500000000002</v>
      </c>
      <c r="D7" s="138">
        <f>D6</f>
        <v>31</v>
      </c>
      <c r="E7" s="142">
        <f>C7*D7</f>
        <v>883.8565000000001</v>
      </c>
    </row>
    <row r="8" spans="1:6" ht="15">
      <c r="A8" s="138">
        <v>3</v>
      </c>
      <c r="B8" s="144" t="s">
        <v>93</v>
      </c>
      <c r="C8" s="154">
        <v>14</v>
      </c>
      <c r="D8" s="138">
        <f>D6</f>
        <v>31</v>
      </c>
      <c r="E8" s="142">
        <f>C8*D8</f>
        <v>434</v>
      </c>
    </row>
    <row r="9" spans="1:6" ht="15">
      <c r="A9" s="138">
        <v>4</v>
      </c>
      <c r="B9" s="169" t="s">
        <v>61</v>
      </c>
      <c r="C9" s="154">
        <v>2.4</v>
      </c>
      <c r="D9" s="138">
        <f>D6</f>
        <v>31</v>
      </c>
      <c r="E9" s="142">
        <f>C9*D9</f>
        <v>74.399999999999991</v>
      </c>
    </row>
    <row r="10" spans="1:6" ht="15">
      <c r="A10" s="138">
        <v>5</v>
      </c>
      <c r="B10" s="144" t="s">
        <v>146</v>
      </c>
      <c r="C10" s="141">
        <v>0.77649999999999997</v>
      </c>
      <c r="D10" s="138">
        <f>D6</f>
        <v>31</v>
      </c>
      <c r="E10" s="142">
        <f>C10*D10</f>
        <v>24.0715</v>
      </c>
    </row>
    <row r="11" spans="1:6" ht="13.9" hidden="1" customHeight="1">
      <c r="A11" s="138">
        <v>6</v>
      </c>
      <c r="B11" s="170"/>
      <c r="C11" s="171"/>
      <c r="D11" s="138"/>
      <c r="E11" s="142"/>
    </row>
    <row r="12" spans="1:6" ht="13.9" hidden="1" customHeight="1">
      <c r="A12" s="138">
        <v>7</v>
      </c>
      <c r="B12" s="170"/>
      <c r="C12" s="171"/>
      <c r="D12" s="138"/>
      <c r="E12" s="142"/>
    </row>
    <row r="13" spans="1:6" ht="13.9" hidden="1" customHeight="1">
      <c r="A13" s="138">
        <v>8</v>
      </c>
      <c r="B13" s="172"/>
      <c r="C13" s="148"/>
      <c r="D13" s="138"/>
      <c r="E13" s="142"/>
    </row>
    <row r="14" spans="1:6" ht="15">
      <c r="A14" s="138">
        <v>9</v>
      </c>
      <c r="B14" s="149"/>
      <c r="C14" s="148"/>
      <c r="D14" s="150"/>
      <c r="E14" s="148"/>
    </row>
    <row r="15" spans="1:6" ht="15">
      <c r="A15" s="138">
        <v>10</v>
      </c>
      <c r="B15" s="149" t="s">
        <v>308</v>
      </c>
      <c r="C15" s="148">
        <f>SUM(C6:C14)</f>
        <v>61</v>
      </c>
      <c r="D15" s="150"/>
      <c r="E15" s="148">
        <f>SUM(E6:E14)</f>
        <v>1891.0000000000002</v>
      </c>
    </row>
    <row r="16" spans="1:6" ht="12.6" customHeight="1">
      <c r="A16" s="137"/>
      <c r="B16" s="323" t="s">
        <v>402</v>
      </c>
      <c r="C16" s="323"/>
      <c r="D16" s="323"/>
      <c r="E16" s="323"/>
      <c r="F16" s="323"/>
    </row>
    <row r="17" spans="1:5" ht="15.75" customHeight="1">
      <c r="A17" s="138" t="s">
        <v>305</v>
      </c>
      <c r="B17" s="138" t="s">
        <v>68</v>
      </c>
      <c r="C17" s="138" t="s">
        <v>132</v>
      </c>
      <c r="D17" s="138" t="s">
        <v>306</v>
      </c>
      <c r="E17" s="138" t="s">
        <v>307</v>
      </c>
    </row>
    <row r="18" spans="1:5" ht="15.6" customHeight="1">
      <c r="A18" s="138">
        <v>11</v>
      </c>
      <c r="B18" s="144" t="s">
        <v>85</v>
      </c>
      <c r="C18" s="141">
        <v>10.8</v>
      </c>
      <c r="D18" s="139">
        <f>VLOOKUP(D4,завтрак_факт,3,FALSE)</f>
        <v>0</v>
      </c>
      <c r="E18" s="142">
        <f>C18*D18</f>
        <v>0</v>
      </c>
    </row>
    <row r="19" spans="1:5" ht="15.75" customHeight="1">
      <c r="A19" s="138">
        <v>12</v>
      </c>
      <c r="B19" s="144" t="s">
        <v>363</v>
      </c>
      <c r="C19" s="141">
        <v>7.2</v>
      </c>
      <c r="D19" s="138">
        <f>D18</f>
        <v>0</v>
      </c>
      <c r="E19" s="142">
        <f t="shared" ref="E19:E23" si="0">C19*D19</f>
        <v>0</v>
      </c>
    </row>
    <row r="20" spans="1:5" ht="15.6" customHeight="1">
      <c r="A20" s="138">
        <v>13</v>
      </c>
      <c r="B20" s="144" t="s">
        <v>364</v>
      </c>
      <c r="C20" s="141">
        <v>4.8</v>
      </c>
      <c r="D20" s="138">
        <f>D18</f>
        <v>0</v>
      </c>
      <c r="E20" s="142">
        <f t="shared" si="0"/>
        <v>0</v>
      </c>
    </row>
    <row r="21" spans="1:5" ht="15.75" customHeight="1">
      <c r="A21" s="138">
        <v>14</v>
      </c>
      <c r="B21" s="169" t="s">
        <v>15</v>
      </c>
      <c r="C21" s="141">
        <v>7.2</v>
      </c>
      <c r="D21" s="138">
        <f>D18</f>
        <v>0</v>
      </c>
      <c r="E21" s="142">
        <f t="shared" si="0"/>
        <v>0</v>
      </c>
    </row>
    <row r="22" spans="1:5" ht="15.6" customHeight="1">
      <c r="A22" s="138">
        <v>15</v>
      </c>
      <c r="B22" s="144" t="s">
        <v>35</v>
      </c>
      <c r="C22" s="141">
        <v>8</v>
      </c>
      <c r="D22" s="138">
        <f>D18</f>
        <v>0</v>
      </c>
      <c r="E22" s="142">
        <f t="shared" si="0"/>
        <v>0</v>
      </c>
    </row>
    <row r="23" spans="1:5" ht="15.6" customHeight="1">
      <c r="A23" s="138">
        <v>16</v>
      </c>
      <c r="B23" s="144" t="s">
        <v>34</v>
      </c>
      <c r="C23" s="141">
        <v>23</v>
      </c>
      <c r="D23" s="138">
        <f>D19</f>
        <v>0</v>
      </c>
      <c r="E23" s="142">
        <f t="shared" si="0"/>
        <v>0</v>
      </c>
    </row>
    <row r="24" spans="1:5" ht="15.75" hidden="1" customHeight="1">
      <c r="A24" s="138">
        <v>17</v>
      </c>
      <c r="B24" s="170"/>
      <c r="C24" s="171"/>
      <c r="D24" s="138"/>
      <c r="E24" s="142"/>
    </row>
    <row r="25" spans="1:5" ht="15.75" hidden="1" customHeight="1">
      <c r="A25" s="138">
        <v>18</v>
      </c>
      <c r="B25" s="172"/>
      <c r="C25" s="148"/>
      <c r="D25" s="138"/>
      <c r="E25" s="142"/>
    </row>
    <row r="26" spans="1:5" ht="15.75" customHeight="1">
      <c r="A26" s="138">
        <v>19</v>
      </c>
      <c r="B26" s="149"/>
      <c r="C26" s="148"/>
      <c r="D26" s="150"/>
      <c r="E26" s="148"/>
    </row>
    <row r="27" spans="1:5" ht="15.75" customHeight="1">
      <c r="A27" s="138">
        <v>20</v>
      </c>
      <c r="B27" s="149" t="s">
        <v>308</v>
      </c>
      <c r="C27" s="148">
        <f>SUM(C18:C26)</f>
        <v>61</v>
      </c>
      <c r="D27" s="150"/>
      <c r="E27" s="148">
        <f>SUM(E18:E26)</f>
        <v>0</v>
      </c>
    </row>
    <row r="28" spans="1:5" ht="15.75" customHeight="1">
      <c r="A28" s="137"/>
      <c r="B28" s="151"/>
      <c r="C28" s="324"/>
      <c r="D28" s="324"/>
      <c r="E28" s="324"/>
    </row>
    <row r="29" spans="1:5" ht="15.75" customHeight="1">
      <c r="A29" s="137"/>
      <c r="B29" s="295" t="s">
        <v>309</v>
      </c>
      <c r="C29" s="325" t="s">
        <v>310</v>
      </c>
      <c r="D29" s="325"/>
      <c r="E29" s="325"/>
    </row>
    <row r="30" spans="1:5" ht="15.6" customHeight="1">
      <c r="A30" s="137"/>
      <c r="B30" s="193" t="str">
        <f>'Реестр 1'!B39</f>
        <v>МКОУ " Новокрестьяновская  СОШ"</v>
      </c>
      <c r="C30" s="319" t="s">
        <v>311</v>
      </c>
      <c r="D30" s="319"/>
      <c r="E30" s="319"/>
    </row>
    <row r="31" spans="1:5" ht="13.9" customHeight="1">
      <c r="B31" s="320" t="str">
        <f>'Реестр 1'!B40</f>
        <v xml:space="preserve">Утверждаю.
Директор школы                                                  Мансурова Т. М.
</v>
      </c>
      <c r="C31" s="319"/>
      <c r="D31" s="319"/>
      <c r="E31" s="319"/>
    </row>
    <row r="32" spans="1:5" ht="15" customHeight="1">
      <c r="B32" s="320"/>
      <c r="C32" s="319"/>
      <c r="D32" s="319"/>
      <c r="E32" s="319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mergeCells count="8">
    <mergeCell ref="C30:E32"/>
    <mergeCell ref="B31:B32"/>
    <mergeCell ref="A1:E1"/>
    <mergeCell ref="A2:E2"/>
    <mergeCell ref="A3:E3"/>
    <mergeCell ref="B16:F16"/>
    <mergeCell ref="C28:E28"/>
    <mergeCell ref="C29:E29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/>
  <dimension ref="A1:E1013"/>
  <sheetViews>
    <sheetView workbookViewId="0">
      <selection activeCell="A2" sqref="A2:E2"/>
    </sheetView>
  </sheetViews>
  <sheetFormatPr defaultColWidth="12.625" defaultRowHeight="15" customHeight="1"/>
  <cols>
    <col min="1" max="1" width="2.75" style="317" customWidth="1"/>
    <col min="2" max="2" width="32.125" style="317" customWidth="1"/>
    <col min="3" max="3" width="8.375" style="317" customWidth="1"/>
    <col min="4" max="4" width="11.625" style="317" customWidth="1"/>
    <col min="5" max="5" width="11.625" style="317" bestFit="1" customWidth="1"/>
    <col min="6" max="26" width="7.625" style="317" customWidth="1"/>
    <col min="27" max="16384" width="12.625" style="317"/>
  </cols>
  <sheetData>
    <row r="1" spans="1:5">
      <c r="A1" s="328" t="s">
        <v>320</v>
      </c>
      <c r="B1" s="328"/>
      <c r="C1" s="328"/>
      <c r="D1" s="328"/>
      <c r="E1" s="328"/>
    </row>
    <row r="2" spans="1:5" ht="13.9" customHeight="1">
      <c r="A2" s="326" t="s">
        <v>304</v>
      </c>
      <c r="B2" s="326"/>
      <c r="C2" s="326"/>
      <c r="D2" s="326"/>
      <c r="E2" s="326"/>
    </row>
    <row r="3" spans="1:5" ht="13.9" customHeight="1">
      <c r="A3" s="326" t="str">
        <f>'Автомат. ввод'!N10</f>
        <v>МКОУ " Новокрестьяновская  СОШ"</v>
      </c>
      <c r="B3" s="326"/>
      <c r="C3" s="326"/>
      <c r="D3" s="326"/>
      <c r="E3" s="326"/>
    </row>
    <row r="4" spans="1:5" ht="18.75">
      <c r="A4" s="137"/>
      <c r="B4" s="268" t="s">
        <v>399</v>
      </c>
      <c r="C4" s="137"/>
      <c r="D4" s="218">
        <v>11</v>
      </c>
      <c r="E4" s="219" t="s">
        <v>415</v>
      </c>
    </row>
    <row r="5" spans="1:5">
      <c r="A5" s="138" t="s">
        <v>305</v>
      </c>
      <c r="B5" s="138" t="s">
        <v>68</v>
      </c>
      <c r="C5" s="138" t="s">
        <v>132</v>
      </c>
      <c r="D5" s="138" t="s">
        <v>306</v>
      </c>
      <c r="E5" s="138" t="s">
        <v>307</v>
      </c>
    </row>
    <row r="6" spans="1:5">
      <c r="A6" s="138">
        <v>1</v>
      </c>
      <c r="B6" s="161" t="s">
        <v>104</v>
      </c>
      <c r="C6" s="165">
        <v>27.484999999999999</v>
      </c>
      <c r="D6" s="138">
        <f>VLOOKUP(D4,Фактически_присутствующих,3,FALSE)</f>
        <v>32</v>
      </c>
      <c r="E6" s="142">
        <f t="shared" ref="E6:E7" si="0">C6*D6</f>
        <v>879.52</v>
      </c>
    </row>
    <row r="7" spans="1:5">
      <c r="A7" s="138">
        <v>2</v>
      </c>
      <c r="B7" s="161" t="s">
        <v>105</v>
      </c>
      <c r="C7" s="165">
        <v>26.195</v>
      </c>
      <c r="D7" s="138">
        <f>D6</f>
        <v>32</v>
      </c>
      <c r="E7" s="142">
        <f t="shared" si="0"/>
        <v>838.24</v>
      </c>
    </row>
    <row r="8" spans="1:5">
      <c r="A8" s="138">
        <v>3</v>
      </c>
      <c r="B8" s="144" t="s">
        <v>88</v>
      </c>
      <c r="C8" s="166">
        <v>2.68</v>
      </c>
      <c r="D8" s="138">
        <f>D6</f>
        <v>32</v>
      </c>
      <c r="E8" s="142">
        <f>C8*D8</f>
        <v>85.76</v>
      </c>
    </row>
    <row r="9" spans="1:5">
      <c r="A9" s="138">
        <v>4</v>
      </c>
      <c r="B9" s="161" t="s">
        <v>106</v>
      </c>
      <c r="C9" s="166">
        <v>2.2400000000000002</v>
      </c>
      <c r="D9" s="138">
        <f>D6</f>
        <v>32</v>
      </c>
      <c r="E9" s="142">
        <f>C9*D9</f>
        <v>71.680000000000007</v>
      </c>
    </row>
    <row r="10" spans="1:5">
      <c r="A10" s="138">
        <v>5</v>
      </c>
      <c r="B10" s="161" t="s">
        <v>61</v>
      </c>
      <c r="C10" s="166">
        <v>2.4</v>
      </c>
      <c r="D10" s="138">
        <f>D6</f>
        <v>32</v>
      </c>
      <c r="E10" s="142">
        <f>C10*D10</f>
        <v>76.8</v>
      </c>
    </row>
    <row r="11" spans="1:5" ht="15" customHeight="1">
      <c r="A11" s="138">
        <v>6</v>
      </c>
    </row>
    <row r="12" spans="1:5">
      <c r="A12" s="138">
        <v>7</v>
      </c>
      <c r="B12" s="156"/>
      <c r="C12" s="148"/>
      <c r="D12" s="138"/>
      <c r="E12" s="142"/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 ht="13.9" hidden="1" customHeight="1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308</v>
      </c>
      <c r="C15" s="148">
        <f>SUM(C6:C14)</f>
        <v>61</v>
      </c>
      <c r="D15" s="150"/>
      <c r="E15" s="148">
        <f>SUM(E6:E14)</f>
        <v>1952</v>
      </c>
    </row>
    <row r="16" spans="1:5" ht="18.75">
      <c r="A16" s="327" t="s">
        <v>402</v>
      </c>
      <c r="B16" s="327"/>
      <c r="C16" s="327"/>
      <c r="D16" s="327"/>
      <c r="E16" s="327"/>
    </row>
    <row r="17" spans="1:5">
      <c r="A17" s="138" t="s">
        <v>305</v>
      </c>
      <c r="B17" s="138" t="s">
        <v>68</v>
      </c>
      <c r="C17" s="138" t="s">
        <v>132</v>
      </c>
      <c r="D17" s="138" t="s">
        <v>306</v>
      </c>
      <c r="E17" s="138" t="s">
        <v>307</v>
      </c>
    </row>
    <row r="18" spans="1:5">
      <c r="A18" s="138">
        <v>11</v>
      </c>
      <c r="B18" s="161" t="s">
        <v>389</v>
      </c>
      <c r="C18" s="165">
        <v>21.096</v>
      </c>
      <c r="D18" s="138">
        <f>VLOOKUP(D4,завтрак_факт,3,FALSE)</f>
        <v>0</v>
      </c>
      <c r="E18" s="142">
        <f t="shared" ref="E18:E22" si="1">C18*D18</f>
        <v>0</v>
      </c>
    </row>
    <row r="19" spans="1:5">
      <c r="A19" s="138">
        <v>12</v>
      </c>
      <c r="B19" s="161" t="s">
        <v>390</v>
      </c>
      <c r="C19" s="165">
        <v>4.0039999999999996</v>
      </c>
      <c r="D19" s="138">
        <f>D18</f>
        <v>0</v>
      </c>
      <c r="E19" s="142">
        <f t="shared" si="1"/>
        <v>0</v>
      </c>
    </row>
    <row r="20" spans="1:5">
      <c r="A20" s="138">
        <v>13</v>
      </c>
      <c r="B20" s="161" t="s">
        <v>61</v>
      </c>
      <c r="C20" s="166">
        <v>2.4</v>
      </c>
      <c r="D20" s="138">
        <f>D18</f>
        <v>0</v>
      </c>
      <c r="E20" s="142">
        <f t="shared" si="1"/>
        <v>0</v>
      </c>
    </row>
    <row r="21" spans="1:5">
      <c r="A21" s="138">
        <v>14</v>
      </c>
      <c r="B21" s="144" t="s">
        <v>374</v>
      </c>
      <c r="C21" s="166">
        <v>20</v>
      </c>
      <c r="D21" s="138">
        <f>D18</f>
        <v>0</v>
      </c>
      <c r="E21" s="142">
        <f t="shared" si="1"/>
        <v>0</v>
      </c>
    </row>
    <row r="22" spans="1:5">
      <c r="A22" s="138">
        <v>15</v>
      </c>
      <c r="B22" s="161" t="s">
        <v>98</v>
      </c>
      <c r="C22" s="166">
        <v>13.5</v>
      </c>
      <c r="D22" s="138">
        <f>D18</f>
        <v>0</v>
      </c>
      <c r="E22" s="142">
        <f t="shared" si="1"/>
        <v>0</v>
      </c>
    </row>
    <row r="23" spans="1:5" ht="14.45" hidden="1" customHeight="1">
      <c r="A23" s="138">
        <v>16</v>
      </c>
      <c r="B23" s="161"/>
      <c r="C23" s="166"/>
      <c r="D23" s="138"/>
      <c r="E23" s="142"/>
    </row>
    <row r="24" spans="1:5" ht="13.9" hidden="1" customHeight="1">
      <c r="A24" s="138">
        <v>17</v>
      </c>
      <c r="B24" s="156"/>
      <c r="C24" s="148"/>
      <c r="D24" s="138"/>
      <c r="E24" s="142"/>
    </row>
    <row r="25" spans="1:5" ht="13.9" hidden="1" customHeight="1">
      <c r="A25" s="138">
        <v>18</v>
      </c>
      <c r="B25" s="147"/>
      <c r="C25" s="148"/>
      <c r="D25" s="138"/>
      <c r="E25" s="142"/>
    </row>
    <row r="26" spans="1:5">
      <c r="A26" s="138">
        <v>19</v>
      </c>
      <c r="B26" s="149"/>
      <c r="C26" s="148"/>
      <c r="D26" s="150"/>
      <c r="E26" s="148"/>
    </row>
    <row r="27" spans="1:5">
      <c r="A27" s="138">
        <v>20</v>
      </c>
      <c r="B27" s="149" t="s">
        <v>308</v>
      </c>
      <c r="C27" s="148">
        <f>SUM(C18:C26)</f>
        <v>61</v>
      </c>
      <c r="D27" s="150"/>
      <c r="E27" s="148">
        <f>SUM(E18:E26)</f>
        <v>0</v>
      </c>
    </row>
    <row r="28" spans="1:5">
      <c r="A28" s="221"/>
      <c r="B28" s="222"/>
      <c r="C28" s="223"/>
      <c r="D28" s="224"/>
      <c r="E28" s="223"/>
    </row>
    <row r="29" spans="1:5">
      <c r="A29" s="137"/>
      <c r="B29" s="316" t="s">
        <v>309</v>
      </c>
      <c r="C29" s="325" t="s">
        <v>310</v>
      </c>
      <c r="D29" s="325"/>
      <c r="E29" s="325"/>
    </row>
    <row r="30" spans="1:5" ht="19.899999999999999" customHeight="1">
      <c r="A30" s="137"/>
      <c r="B30" s="193" t="str">
        <f>'Реестр 1'!B39</f>
        <v>МКОУ " Новокрестьяновская  СОШ"</v>
      </c>
      <c r="C30" s="319" t="s">
        <v>311</v>
      </c>
      <c r="D30" s="319"/>
      <c r="E30" s="319"/>
    </row>
    <row r="31" spans="1:5" ht="14.45" customHeight="1">
      <c r="B31" s="320" t="str">
        <f>'Реестр 1'!B40</f>
        <v xml:space="preserve">Утверждаю.
Директор школы                                                  Мансурова Т. М.
</v>
      </c>
      <c r="C31" s="319"/>
      <c r="D31" s="319"/>
      <c r="E31" s="319"/>
    </row>
    <row r="32" spans="1:5" ht="41.45" customHeight="1">
      <c r="B32" s="320"/>
      <c r="C32" s="319"/>
      <c r="D32" s="319"/>
      <c r="E32" s="319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30:E32"/>
    <mergeCell ref="B31:B32"/>
    <mergeCell ref="C29:E29"/>
    <mergeCell ref="A1:E1"/>
    <mergeCell ref="A2:E2"/>
    <mergeCell ref="A3:E3"/>
    <mergeCell ref="A16:E16"/>
  </mergeCells>
  <pageMargins left="0.7" right="0.7" top="0.75" bottom="0.75" header="0" footer="0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7"/>
  <dimension ref="A1:E1013"/>
  <sheetViews>
    <sheetView workbookViewId="0">
      <selection sqref="A1:XFD1048576"/>
    </sheetView>
  </sheetViews>
  <sheetFormatPr defaultColWidth="12.625" defaultRowHeight="15" customHeight="1"/>
  <cols>
    <col min="1" max="1" width="2.75" style="296" customWidth="1"/>
    <col min="2" max="2" width="31.625" style="296" customWidth="1"/>
    <col min="3" max="3" width="8.375" style="296" customWidth="1"/>
    <col min="4" max="4" width="11.625" style="296" customWidth="1"/>
    <col min="5" max="5" width="11.625" style="296" bestFit="1" customWidth="1"/>
    <col min="6" max="26" width="7.625" style="296" customWidth="1"/>
    <col min="27" max="16384" width="12.625" style="296"/>
  </cols>
  <sheetData>
    <row r="1" spans="1:5">
      <c r="A1" s="328" t="s">
        <v>321</v>
      </c>
      <c r="B1" s="328"/>
      <c r="C1" s="328"/>
      <c r="D1" s="328"/>
      <c r="E1" s="328"/>
    </row>
    <row r="2" spans="1:5" ht="13.9" customHeight="1">
      <c r="A2" s="326" t="s">
        <v>304</v>
      </c>
      <c r="B2" s="326"/>
      <c r="C2" s="326"/>
      <c r="D2" s="326"/>
      <c r="E2" s="326"/>
    </row>
    <row r="3" spans="1:5" ht="13.9" customHeight="1">
      <c r="A3" s="326" t="str">
        <f>'Автомат. ввод'!N10</f>
        <v>МКОУ " Новокрестьяновская  СОШ"</v>
      </c>
      <c r="B3" s="326"/>
      <c r="C3" s="326"/>
      <c r="D3" s="326"/>
      <c r="E3" s="326"/>
    </row>
    <row r="4" spans="1:5" ht="18.75">
      <c r="A4" s="137"/>
      <c r="B4" s="268" t="s">
        <v>399</v>
      </c>
      <c r="C4" s="137"/>
      <c r="D4" s="218">
        <v>12</v>
      </c>
      <c r="E4" s="219" t="s">
        <v>415</v>
      </c>
    </row>
    <row r="5" spans="1:5">
      <c r="A5" s="138" t="s">
        <v>305</v>
      </c>
      <c r="B5" s="138" t="s">
        <v>68</v>
      </c>
      <c r="C5" s="138" t="s">
        <v>132</v>
      </c>
      <c r="D5" s="138" t="s">
        <v>306</v>
      </c>
      <c r="E5" s="138" t="s">
        <v>307</v>
      </c>
    </row>
    <row r="6" spans="1:5">
      <c r="A6" s="138">
        <v>1</v>
      </c>
      <c r="B6" s="167" t="s">
        <v>107</v>
      </c>
      <c r="C6" s="153">
        <v>9.6709999999999994</v>
      </c>
      <c r="D6" s="138">
        <f>VLOOKUP(D4,Фактически_присутствующих,3,FALSE)</f>
        <v>32</v>
      </c>
      <c r="E6" s="142">
        <f t="shared" ref="E6:E13" si="0">C6*D6</f>
        <v>309.47199999999998</v>
      </c>
    </row>
    <row r="7" spans="1:5">
      <c r="A7" s="138">
        <v>2</v>
      </c>
      <c r="B7" s="161" t="s">
        <v>108</v>
      </c>
      <c r="C7" s="154">
        <v>22.82</v>
      </c>
      <c r="D7" s="138">
        <f>D6</f>
        <v>32</v>
      </c>
      <c r="E7" s="142">
        <f t="shared" si="0"/>
        <v>730.24</v>
      </c>
    </row>
    <row r="8" spans="1:5">
      <c r="A8" s="138">
        <v>3</v>
      </c>
      <c r="B8" s="161" t="s">
        <v>109</v>
      </c>
      <c r="C8" s="153">
        <v>2.3650000000000002</v>
      </c>
      <c r="D8" s="138">
        <f>D6</f>
        <v>32</v>
      </c>
      <c r="E8" s="142">
        <f t="shared" si="0"/>
        <v>75.680000000000007</v>
      </c>
    </row>
    <row r="9" spans="1:5">
      <c r="A9" s="138">
        <v>4</v>
      </c>
      <c r="B9" s="144" t="s">
        <v>72</v>
      </c>
      <c r="C9" s="154">
        <v>3.47</v>
      </c>
      <c r="D9" s="138">
        <f>D6</f>
        <v>32</v>
      </c>
      <c r="E9" s="142">
        <f t="shared" si="0"/>
        <v>111.04</v>
      </c>
    </row>
    <row r="10" spans="1:5">
      <c r="A10" s="138">
        <v>5</v>
      </c>
      <c r="B10" s="161" t="s">
        <v>110</v>
      </c>
      <c r="C10" s="153">
        <v>4.0739999999999998</v>
      </c>
      <c r="D10" s="138">
        <f>D6</f>
        <v>32</v>
      </c>
      <c r="E10" s="142">
        <f t="shared" si="0"/>
        <v>130.36799999999999</v>
      </c>
    </row>
    <row r="11" spans="1:5">
      <c r="A11" s="138">
        <v>6</v>
      </c>
      <c r="B11" s="161" t="s">
        <v>61</v>
      </c>
      <c r="C11" s="154">
        <v>2.4</v>
      </c>
      <c r="D11" s="138">
        <f t="shared" ref="D11:D13" si="1">D7</f>
        <v>32</v>
      </c>
      <c r="E11" s="142">
        <f t="shared" si="0"/>
        <v>76.8</v>
      </c>
    </row>
    <row r="12" spans="1:5">
      <c r="A12" s="138">
        <v>7</v>
      </c>
      <c r="B12" s="161" t="s">
        <v>98</v>
      </c>
      <c r="C12" s="154">
        <v>11.7</v>
      </c>
      <c r="D12" s="138">
        <f t="shared" si="1"/>
        <v>32</v>
      </c>
      <c r="E12" s="142">
        <f t="shared" si="0"/>
        <v>374.4</v>
      </c>
    </row>
    <row r="13" spans="1:5">
      <c r="A13" s="138">
        <v>8</v>
      </c>
      <c r="B13" s="161" t="s">
        <v>111</v>
      </c>
      <c r="C13" s="154">
        <v>4.5</v>
      </c>
      <c r="D13" s="138">
        <f t="shared" si="1"/>
        <v>32</v>
      </c>
      <c r="E13" s="142">
        <f t="shared" si="0"/>
        <v>144</v>
      </c>
    </row>
    <row r="14" spans="1:5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308</v>
      </c>
      <c r="C15" s="148">
        <f>SUM(C6:C14)</f>
        <v>61</v>
      </c>
      <c r="D15" s="150"/>
      <c r="E15" s="148">
        <f>SUM(E6:E14)</f>
        <v>1952</v>
      </c>
    </row>
    <row r="16" spans="1:5" ht="18.75">
      <c r="A16" s="327" t="s">
        <v>402</v>
      </c>
      <c r="B16" s="327"/>
      <c r="C16" s="327"/>
      <c r="D16" s="327"/>
      <c r="E16" s="327"/>
    </row>
    <row r="17" spans="1:5">
      <c r="A17" s="138" t="s">
        <v>305</v>
      </c>
      <c r="B17" s="138" t="s">
        <v>68</v>
      </c>
      <c r="C17" s="138" t="s">
        <v>132</v>
      </c>
      <c r="D17" s="138" t="s">
        <v>306</v>
      </c>
      <c r="E17" s="138" t="s">
        <v>307</v>
      </c>
    </row>
    <row r="18" spans="1:5">
      <c r="A18" s="138">
        <v>11</v>
      </c>
      <c r="B18" s="167" t="s">
        <v>392</v>
      </c>
      <c r="C18" s="153">
        <v>29.9</v>
      </c>
      <c r="D18" s="138">
        <f>VLOOKUP(D4,завтрак_факт,3,FALSE)</f>
        <v>0</v>
      </c>
      <c r="E18" s="142">
        <f>C18*D18</f>
        <v>0</v>
      </c>
    </row>
    <row r="19" spans="1:5">
      <c r="A19" s="138">
        <v>12</v>
      </c>
      <c r="B19" s="161" t="s">
        <v>393</v>
      </c>
      <c r="C19" s="154">
        <v>7.5</v>
      </c>
      <c r="D19" s="138">
        <f>D18</f>
        <v>0</v>
      </c>
      <c r="E19" s="142">
        <f>C19*D19</f>
        <v>0</v>
      </c>
    </row>
    <row r="20" spans="1:5">
      <c r="A20" s="138">
        <v>13</v>
      </c>
      <c r="B20" s="161" t="s">
        <v>61</v>
      </c>
      <c r="C20" s="153">
        <v>2.4</v>
      </c>
      <c r="D20" s="138">
        <f>D18</f>
        <v>0</v>
      </c>
      <c r="E20" s="142">
        <f>C20*D20</f>
        <v>0</v>
      </c>
    </row>
    <row r="21" spans="1:5">
      <c r="A21" s="138">
        <v>14</v>
      </c>
      <c r="B21" s="144" t="s">
        <v>369</v>
      </c>
      <c r="C21" s="154">
        <v>14</v>
      </c>
      <c r="D21" s="138">
        <f>D18</f>
        <v>0</v>
      </c>
      <c r="E21" s="142">
        <f>C21*D21</f>
        <v>0</v>
      </c>
    </row>
    <row r="22" spans="1:5">
      <c r="A22" s="138">
        <v>15</v>
      </c>
      <c r="B22" s="161" t="s">
        <v>106</v>
      </c>
      <c r="C22" s="153">
        <v>7.2</v>
      </c>
      <c r="D22" s="138">
        <f>D18</f>
        <v>0</v>
      </c>
      <c r="E22" s="142">
        <f>C22*D22</f>
        <v>0</v>
      </c>
    </row>
    <row r="23" spans="1:5" ht="14.45" hidden="1" customHeight="1">
      <c r="A23" s="138">
        <v>16</v>
      </c>
      <c r="B23" s="161"/>
      <c r="C23" s="154"/>
      <c r="D23" s="138"/>
      <c r="E23" s="142"/>
    </row>
    <row r="24" spans="1:5" ht="14.45" hidden="1" customHeight="1">
      <c r="A24" s="138">
        <v>17</v>
      </c>
      <c r="B24" s="161"/>
      <c r="C24" s="154"/>
      <c r="D24" s="138"/>
      <c r="E24" s="142"/>
    </row>
    <row r="25" spans="1:5" ht="14.45" hidden="1" customHeight="1">
      <c r="A25" s="138">
        <v>18</v>
      </c>
      <c r="B25" s="161"/>
      <c r="C25" s="154"/>
      <c r="D25" s="138"/>
      <c r="E25" s="142"/>
    </row>
    <row r="26" spans="1:5">
      <c r="A26" s="138">
        <v>19</v>
      </c>
      <c r="B26" s="149"/>
      <c r="C26" s="148"/>
      <c r="D26" s="150"/>
      <c r="E26" s="148"/>
    </row>
    <row r="27" spans="1:5">
      <c r="A27" s="138">
        <v>20</v>
      </c>
      <c r="B27" s="149" t="s">
        <v>308</v>
      </c>
      <c r="C27" s="148">
        <f>SUM(C18:C26)</f>
        <v>61</v>
      </c>
      <c r="D27" s="150"/>
      <c r="E27" s="148">
        <f>SUM(E18:E26)</f>
        <v>0</v>
      </c>
    </row>
    <row r="28" spans="1:5">
      <c r="A28" s="137"/>
      <c r="B28" s="151"/>
      <c r="C28" s="213"/>
    </row>
    <row r="29" spans="1:5">
      <c r="A29" s="137"/>
      <c r="B29" s="295" t="s">
        <v>309</v>
      </c>
      <c r="C29" s="325" t="s">
        <v>310</v>
      </c>
      <c r="D29" s="325"/>
      <c r="E29" s="325"/>
    </row>
    <row r="30" spans="1:5" ht="19.899999999999999" customHeight="1">
      <c r="A30" s="137"/>
      <c r="B30" s="193" t="str">
        <f>'Реестр 1'!B39</f>
        <v>МКОУ " Новокрестьяновская  СОШ"</v>
      </c>
      <c r="C30" s="319" t="s">
        <v>311</v>
      </c>
      <c r="D30" s="319"/>
      <c r="E30" s="319"/>
    </row>
    <row r="31" spans="1:5" ht="14.45" customHeight="1">
      <c r="B31" s="320" t="str">
        <f>'Реестр 1'!B40</f>
        <v xml:space="preserve">Утверждаю.
Директор школы                                                  Мансурова Т. М.
</v>
      </c>
      <c r="C31" s="319"/>
      <c r="D31" s="319"/>
      <c r="E31" s="319"/>
    </row>
    <row r="32" spans="1:5" ht="41.45" customHeight="1">
      <c r="B32" s="320"/>
      <c r="C32" s="319"/>
      <c r="D32" s="319"/>
      <c r="E32" s="319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A16:E16"/>
    <mergeCell ref="C29:E29"/>
    <mergeCell ref="C30:E32"/>
    <mergeCell ref="B31:B32"/>
    <mergeCell ref="A1:E1"/>
    <mergeCell ref="A2:E2"/>
    <mergeCell ref="A3:E3"/>
  </mergeCells>
  <phoneticPr fontId="50" type="noConversion"/>
  <pageMargins left="0.7" right="0.7" top="0.75" bottom="0.75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8"/>
  <dimension ref="A1:F1013"/>
  <sheetViews>
    <sheetView workbookViewId="0">
      <selection sqref="A1:XFD1048576"/>
    </sheetView>
  </sheetViews>
  <sheetFormatPr defaultColWidth="12.625" defaultRowHeight="15" customHeight="1"/>
  <cols>
    <col min="1" max="1" width="2.75" style="296" customWidth="1"/>
    <col min="2" max="2" width="31.625" style="296" customWidth="1"/>
    <col min="3" max="3" width="8.375" style="296" customWidth="1"/>
    <col min="4" max="4" width="11.625" style="296" customWidth="1"/>
    <col min="5" max="5" width="10.5" style="296" bestFit="1" customWidth="1"/>
    <col min="6" max="26" width="7.625" style="296" customWidth="1"/>
    <col min="27" max="16384" width="12.625" style="296"/>
  </cols>
  <sheetData>
    <row r="1" spans="1:5">
      <c r="A1" s="321" t="s">
        <v>322</v>
      </c>
      <c r="B1" s="321"/>
      <c r="C1" s="321"/>
      <c r="D1" s="321"/>
      <c r="E1" s="321"/>
    </row>
    <row r="2" spans="1:5" ht="13.9" customHeight="1">
      <c r="A2" s="326" t="s">
        <v>304</v>
      </c>
      <c r="B2" s="326"/>
      <c r="C2" s="326"/>
      <c r="D2" s="326"/>
      <c r="E2" s="326"/>
    </row>
    <row r="3" spans="1:5" ht="13.9" customHeight="1">
      <c r="A3" s="326" t="str">
        <f>'Автомат. ввод'!N10</f>
        <v>МКОУ " Новокрестьяновская  СОШ"</v>
      </c>
      <c r="B3" s="326"/>
      <c r="C3" s="326"/>
      <c r="D3" s="326"/>
      <c r="E3" s="326"/>
    </row>
    <row r="4" spans="1:5" ht="18.75">
      <c r="A4" s="137"/>
      <c r="B4" s="268" t="s">
        <v>399</v>
      </c>
      <c r="C4" s="137"/>
      <c r="D4" s="218">
        <v>13</v>
      </c>
      <c r="E4" s="218" t="s">
        <v>415</v>
      </c>
    </row>
    <row r="5" spans="1:5">
      <c r="A5" s="138" t="s">
        <v>305</v>
      </c>
      <c r="B5" s="138" t="s">
        <v>68</v>
      </c>
      <c r="C5" s="138" t="s">
        <v>132</v>
      </c>
      <c r="D5" s="138" t="s">
        <v>306</v>
      </c>
      <c r="E5" s="138" t="s">
        <v>307</v>
      </c>
    </row>
    <row r="6" spans="1:5">
      <c r="A6" s="138">
        <v>1</v>
      </c>
      <c r="B6" s="144" t="s">
        <v>85</v>
      </c>
      <c r="C6" s="141">
        <v>11.595000000000001</v>
      </c>
      <c r="D6" s="138">
        <f>VLOOKUP(D4,Фактически_присутствующих,3,FALSE)</f>
        <v>22</v>
      </c>
      <c r="E6" s="142">
        <f t="shared" ref="E6:E12" si="0">C6*D6</f>
        <v>255.09</v>
      </c>
    </row>
    <row r="7" spans="1:5">
      <c r="A7" s="138">
        <v>2</v>
      </c>
      <c r="B7" s="144" t="s">
        <v>34</v>
      </c>
      <c r="C7" s="142">
        <v>19</v>
      </c>
      <c r="D7" s="138">
        <f>D6</f>
        <v>22</v>
      </c>
      <c r="E7" s="142">
        <f t="shared" si="0"/>
        <v>418</v>
      </c>
    </row>
    <row r="8" spans="1:5">
      <c r="A8" s="138">
        <v>3</v>
      </c>
      <c r="B8" s="144" t="s">
        <v>86</v>
      </c>
      <c r="C8" s="142">
        <v>2.4</v>
      </c>
      <c r="D8" s="138">
        <f>D6</f>
        <v>22</v>
      </c>
      <c r="E8" s="142">
        <f t="shared" si="0"/>
        <v>52.8</v>
      </c>
    </row>
    <row r="9" spans="1:5">
      <c r="A9" s="138">
        <v>4</v>
      </c>
      <c r="B9" s="144" t="s">
        <v>87</v>
      </c>
      <c r="C9" s="141">
        <v>23.938500000000001</v>
      </c>
      <c r="D9" s="138">
        <f>D6</f>
        <v>22</v>
      </c>
      <c r="E9" s="142">
        <f t="shared" si="0"/>
        <v>526.64700000000005</v>
      </c>
    </row>
    <row r="10" spans="1:5">
      <c r="A10" s="138">
        <v>5</v>
      </c>
      <c r="B10" s="144" t="s">
        <v>88</v>
      </c>
      <c r="C10" s="142">
        <v>1.05</v>
      </c>
      <c r="D10" s="138">
        <f>D6</f>
        <v>22</v>
      </c>
      <c r="E10" s="142">
        <f t="shared" si="0"/>
        <v>23.1</v>
      </c>
    </row>
    <row r="11" spans="1:5">
      <c r="A11" s="138">
        <v>6</v>
      </c>
      <c r="B11" s="145" t="s">
        <v>146</v>
      </c>
      <c r="C11" s="146">
        <v>0.77649999999999997</v>
      </c>
      <c r="D11" s="138">
        <f>D6</f>
        <v>22</v>
      </c>
      <c r="E11" s="142">
        <f t="shared" si="0"/>
        <v>17.082999999999998</v>
      </c>
    </row>
    <row r="12" spans="1:5">
      <c r="A12" s="138">
        <v>7</v>
      </c>
      <c r="B12" s="145" t="s">
        <v>15</v>
      </c>
      <c r="C12" s="155">
        <v>2.2400000000000002</v>
      </c>
      <c r="D12" s="138">
        <f>D6</f>
        <v>22</v>
      </c>
      <c r="E12" s="142">
        <f t="shared" si="0"/>
        <v>49.28</v>
      </c>
    </row>
    <row r="13" spans="1:5" ht="13.9" hidden="1" customHeight="1">
      <c r="A13" s="138">
        <v>8</v>
      </c>
      <c r="B13" s="156"/>
      <c r="C13" s="148"/>
      <c r="D13" s="138"/>
      <c r="E13" s="142"/>
    </row>
    <row r="14" spans="1:5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308</v>
      </c>
      <c r="C15" s="148">
        <f>SUM(C6:C14)</f>
        <v>60.999999999999993</v>
      </c>
      <c r="D15" s="150"/>
      <c r="E15" s="148">
        <f>SUM(E6:E14)</f>
        <v>1342</v>
      </c>
    </row>
    <row r="16" spans="1:5" ht="18.75">
      <c r="A16" s="327" t="s">
        <v>402</v>
      </c>
      <c r="B16" s="327"/>
      <c r="C16" s="327"/>
      <c r="D16" s="327"/>
      <c r="E16" s="327"/>
    </row>
    <row r="17" spans="1:6">
      <c r="A17" s="138" t="s">
        <v>305</v>
      </c>
      <c r="B17" s="138" t="s">
        <v>68</v>
      </c>
      <c r="C17" s="138" t="s">
        <v>132</v>
      </c>
      <c r="D17" s="138" t="s">
        <v>306</v>
      </c>
      <c r="E17" s="138" t="s">
        <v>307</v>
      </c>
      <c r="F17" s="229"/>
    </row>
    <row r="18" spans="1:6">
      <c r="A18" s="138">
        <v>11</v>
      </c>
      <c r="B18" s="144" t="s">
        <v>394</v>
      </c>
      <c r="C18" s="141">
        <v>44.663800000000002</v>
      </c>
      <c r="D18" s="138">
        <f>VLOOKUP(D4,завтрак_факт,3,FALSE)</f>
        <v>0</v>
      </c>
      <c r="E18" s="142">
        <f t="shared" ref="E18:E22" si="1">C18*D18</f>
        <v>0</v>
      </c>
      <c r="F18" s="229"/>
    </row>
    <row r="19" spans="1:6">
      <c r="A19" s="138">
        <v>12</v>
      </c>
      <c r="B19" s="144" t="s">
        <v>395</v>
      </c>
      <c r="C19" s="142">
        <v>4.5</v>
      </c>
      <c r="D19" s="138">
        <f>D18</f>
        <v>0</v>
      </c>
      <c r="E19" s="142">
        <f t="shared" si="1"/>
        <v>0</v>
      </c>
      <c r="F19" s="229"/>
    </row>
    <row r="20" spans="1:6">
      <c r="A20" s="138">
        <v>13</v>
      </c>
      <c r="B20" s="144" t="s">
        <v>365</v>
      </c>
      <c r="C20" s="142">
        <v>1.036</v>
      </c>
      <c r="D20" s="138">
        <f>D18</f>
        <v>0</v>
      </c>
      <c r="E20" s="142">
        <f t="shared" si="1"/>
        <v>0</v>
      </c>
      <c r="F20" s="229"/>
    </row>
    <row r="21" spans="1:6">
      <c r="A21" s="138">
        <v>14</v>
      </c>
      <c r="B21" s="144" t="s">
        <v>364</v>
      </c>
      <c r="C21" s="141">
        <v>4.8002000000000002</v>
      </c>
      <c r="D21" s="138">
        <f>D18</f>
        <v>0</v>
      </c>
      <c r="E21" s="142">
        <f t="shared" si="1"/>
        <v>0</v>
      </c>
      <c r="F21" s="229"/>
    </row>
    <row r="22" spans="1:6">
      <c r="A22" s="138">
        <v>15</v>
      </c>
      <c r="B22" s="144" t="s">
        <v>375</v>
      </c>
      <c r="C22" s="142">
        <v>6</v>
      </c>
      <c r="D22" s="138">
        <f>D18</f>
        <v>0</v>
      </c>
      <c r="E22" s="142">
        <f t="shared" si="1"/>
        <v>0</v>
      </c>
      <c r="F22" s="229"/>
    </row>
    <row r="23" spans="1:6" ht="13.9" hidden="1" customHeight="1">
      <c r="A23" s="138">
        <v>16</v>
      </c>
      <c r="B23" s="145"/>
      <c r="C23" s="146"/>
      <c r="D23" s="138"/>
      <c r="E23" s="142"/>
      <c r="F23" s="229"/>
    </row>
    <row r="24" spans="1:6" ht="13.9" hidden="1" customHeight="1">
      <c r="A24" s="138">
        <v>17</v>
      </c>
      <c r="B24" s="145"/>
      <c r="C24" s="155"/>
      <c r="D24" s="138"/>
      <c r="E24" s="142"/>
      <c r="F24" s="229"/>
    </row>
    <row r="25" spans="1:6" ht="13.9" hidden="1" customHeight="1">
      <c r="A25" s="138">
        <v>18</v>
      </c>
      <c r="B25" s="156"/>
      <c r="C25" s="148"/>
      <c r="D25" s="138"/>
      <c r="E25" s="142"/>
      <c r="F25" s="229"/>
    </row>
    <row r="26" spans="1:6">
      <c r="A26" s="138">
        <v>19</v>
      </c>
      <c r="B26" s="149"/>
      <c r="C26" s="148"/>
      <c r="D26" s="150"/>
      <c r="E26" s="148"/>
      <c r="F26" s="229"/>
    </row>
    <row r="27" spans="1:6">
      <c r="A27" s="138">
        <v>20</v>
      </c>
      <c r="B27" s="149" t="s">
        <v>308</v>
      </c>
      <c r="C27" s="148">
        <f>SUM(C18:C26)</f>
        <v>61</v>
      </c>
      <c r="D27" s="150"/>
      <c r="E27" s="148">
        <f>SUM(E18:E26)</f>
        <v>0</v>
      </c>
      <c r="F27" s="229"/>
    </row>
    <row r="28" spans="1:6">
      <c r="A28" s="221"/>
      <c r="B28" s="222"/>
      <c r="C28" s="223"/>
      <c r="D28" s="224"/>
      <c r="E28" s="223"/>
      <c r="F28" s="229"/>
    </row>
    <row r="29" spans="1:6">
      <c r="A29" s="137"/>
      <c r="B29" s="295" t="s">
        <v>309</v>
      </c>
      <c r="C29" s="325" t="s">
        <v>310</v>
      </c>
      <c r="D29" s="325"/>
      <c r="E29" s="325"/>
    </row>
    <row r="30" spans="1:6" ht="19.899999999999999" customHeight="1">
      <c r="A30" s="137"/>
      <c r="B30" s="193" t="str">
        <f>'Реестр 1'!B39</f>
        <v>МКОУ " Новокрестьяновская  СОШ"</v>
      </c>
      <c r="C30" s="319" t="s">
        <v>311</v>
      </c>
      <c r="D30" s="319"/>
      <c r="E30" s="319"/>
    </row>
    <row r="31" spans="1:6" ht="14.45" customHeight="1">
      <c r="B31" s="320" t="str">
        <f>'Реестр 1'!B40</f>
        <v xml:space="preserve">Утверждаю.
Директор школы                                                  Мансурова Т. М.
</v>
      </c>
      <c r="C31" s="319"/>
      <c r="D31" s="319"/>
      <c r="E31" s="319"/>
    </row>
    <row r="32" spans="1:6" ht="41.45" customHeight="1">
      <c r="B32" s="320"/>
      <c r="C32" s="319"/>
      <c r="D32" s="319"/>
      <c r="E32" s="319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0" type="noConversion"/>
  <pageMargins left="0.7" right="0.7" top="0.75" bottom="0.75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9"/>
  <dimension ref="A1:F995"/>
  <sheetViews>
    <sheetView workbookViewId="0">
      <selection sqref="A1:XFD1048576"/>
    </sheetView>
  </sheetViews>
  <sheetFormatPr defaultColWidth="12.625" defaultRowHeight="15" customHeight="1"/>
  <cols>
    <col min="1" max="1" width="2.75" style="296" customWidth="1"/>
    <col min="2" max="2" width="30.375" style="296" customWidth="1"/>
    <col min="3" max="3" width="10.25" style="296" customWidth="1"/>
    <col min="4" max="4" width="11.625" style="296" customWidth="1"/>
    <col min="5" max="5" width="10.5" style="296" bestFit="1" customWidth="1"/>
    <col min="6" max="26" width="7.625" style="296" customWidth="1"/>
    <col min="27" max="16384" width="12.625" style="296"/>
  </cols>
  <sheetData>
    <row r="1" spans="1:6" ht="15" customHeight="1">
      <c r="A1" s="321" t="s">
        <v>403</v>
      </c>
      <c r="B1" s="321"/>
      <c r="C1" s="321"/>
      <c r="D1" s="321"/>
      <c r="E1" s="321"/>
    </row>
    <row r="2" spans="1:6" ht="17.45" customHeight="1">
      <c r="A2" s="319" t="s">
        <v>323</v>
      </c>
      <c r="B2" s="319"/>
      <c r="C2" s="319"/>
      <c r="D2" s="319"/>
      <c r="E2" s="319"/>
    </row>
    <row r="3" spans="1:6" ht="13.9" customHeight="1">
      <c r="A3" s="322" t="str">
        <f>'Автомат. ввод'!N10</f>
        <v>МКОУ " Новокрестьяновская  СОШ"</v>
      </c>
      <c r="B3" s="322"/>
      <c r="C3" s="322"/>
      <c r="D3" s="322"/>
      <c r="E3" s="322"/>
    </row>
    <row r="4" spans="1:6" ht="18.75">
      <c r="A4" s="137"/>
      <c r="B4" s="268" t="s">
        <v>399</v>
      </c>
      <c r="C4" s="137"/>
      <c r="D4" s="218">
        <v>15</v>
      </c>
      <c r="E4" s="218" t="s">
        <v>415</v>
      </c>
    </row>
    <row r="5" spans="1:6">
      <c r="A5" s="138" t="s">
        <v>305</v>
      </c>
      <c r="B5" s="138" t="s">
        <v>68</v>
      </c>
      <c r="C5" s="138" t="s">
        <v>132</v>
      </c>
      <c r="D5" s="138" t="s">
        <v>306</v>
      </c>
      <c r="E5" s="138" t="s">
        <v>307</v>
      </c>
    </row>
    <row r="6" spans="1:6">
      <c r="A6" s="138">
        <v>1</v>
      </c>
      <c r="B6" s="144" t="s">
        <v>91</v>
      </c>
      <c r="C6" s="153">
        <v>15.311999999999999</v>
      </c>
      <c r="D6" s="138">
        <f>VLOOKUP(D4,Фактически_присутствующих,3,FALSE)</f>
        <v>32</v>
      </c>
      <c r="E6" s="142">
        <f t="shared" ref="E6:E10" si="0">C6*D6</f>
        <v>489.98399999999998</v>
      </c>
    </row>
    <row r="7" spans="1:6">
      <c r="A7" s="138">
        <v>2</v>
      </c>
      <c r="B7" s="144" t="s">
        <v>92</v>
      </c>
      <c r="C7" s="153">
        <v>28.511500000000002</v>
      </c>
      <c r="D7" s="138">
        <f>D6</f>
        <v>32</v>
      </c>
      <c r="E7" s="142">
        <f t="shared" si="0"/>
        <v>912.36800000000005</v>
      </c>
    </row>
    <row r="8" spans="1:6">
      <c r="A8" s="138">
        <v>3</v>
      </c>
      <c r="B8" s="144" t="s">
        <v>93</v>
      </c>
      <c r="C8" s="154">
        <v>14</v>
      </c>
      <c r="D8" s="138">
        <f>D6</f>
        <v>32</v>
      </c>
      <c r="E8" s="142">
        <f t="shared" si="0"/>
        <v>448</v>
      </c>
    </row>
    <row r="9" spans="1:6">
      <c r="A9" s="138">
        <v>4</v>
      </c>
      <c r="B9" s="169" t="s">
        <v>61</v>
      </c>
      <c r="C9" s="154">
        <v>2.4</v>
      </c>
      <c r="D9" s="138">
        <f>D6</f>
        <v>32</v>
      </c>
      <c r="E9" s="142">
        <f t="shared" si="0"/>
        <v>76.8</v>
      </c>
    </row>
    <row r="10" spans="1:6">
      <c r="A10" s="138">
        <v>5</v>
      </c>
      <c r="B10" s="144" t="s">
        <v>146</v>
      </c>
      <c r="C10" s="141">
        <v>0.77649999999999997</v>
      </c>
      <c r="D10" s="138">
        <f>D6</f>
        <v>32</v>
      </c>
      <c r="E10" s="142">
        <f t="shared" si="0"/>
        <v>24.847999999999999</v>
      </c>
    </row>
    <row r="11" spans="1:6">
      <c r="A11" s="138">
        <v>6</v>
      </c>
      <c r="B11" s="170"/>
      <c r="C11" s="171"/>
      <c r="D11" s="138"/>
      <c r="E11" s="142"/>
    </row>
    <row r="12" spans="1:6" ht="13.9" hidden="1" customHeight="1">
      <c r="A12" s="138">
        <v>7</v>
      </c>
      <c r="B12" s="170"/>
      <c r="C12" s="171"/>
      <c r="D12" s="138"/>
      <c r="E12" s="142"/>
    </row>
    <row r="13" spans="1:6" ht="13.9" hidden="1" customHeight="1">
      <c r="A13" s="138">
        <v>8</v>
      </c>
      <c r="B13" s="172"/>
      <c r="C13" s="148"/>
      <c r="D13" s="138"/>
      <c r="E13" s="142"/>
    </row>
    <row r="14" spans="1:6" ht="13.9" hidden="1" customHeight="1">
      <c r="A14" s="138">
        <v>9</v>
      </c>
      <c r="B14" s="149"/>
      <c r="C14" s="148"/>
      <c r="D14" s="150"/>
      <c r="E14" s="148"/>
    </row>
    <row r="15" spans="1:6">
      <c r="A15" s="138">
        <v>10</v>
      </c>
      <c r="B15" s="149" t="s">
        <v>308</v>
      </c>
      <c r="C15" s="148">
        <f>SUM(C6:C14)</f>
        <v>61</v>
      </c>
      <c r="D15" s="150"/>
      <c r="E15" s="148">
        <f>SUM(E6:E14)</f>
        <v>1952</v>
      </c>
    </row>
    <row r="16" spans="1:6" ht="12.6" customHeight="1">
      <c r="A16" s="137"/>
      <c r="B16" s="323" t="s">
        <v>402</v>
      </c>
      <c r="C16" s="323"/>
      <c r="D16" s="323"/>
      <c r="E16" s="323"/>
      <c r="F16" s="323"/>
    </row>
    <row r="17" spans="1:5" ht="15.75" customHeight="1">
      <c r="A17" s="138" t="s">
        <v>305</v>
      </c>
      <c r="B17" s="138" t="s">
        <v>68</v>
      </c>
      <c r="C17" s="138" t="s">
        <v>132</v>
      </c>
      <c r="D17" s="138" t="s">
        <v>306</v>
      </c>
      <c r="E17" s="138" t="s">
        <v>307</v>
      </c>
    </row>
    <row r="18" spans="1:5" ht="15.6" customHeight="1">
      <c r="A18" s="138">
        <v>11</v>
      </c>
      <c r="B18" s="144" t="s">
        <v>85</v>
      </c>
      <c r="C18" s="141">
        <v>10.8</v>
      </c>
      <c r="D18" s="139">
        <f>VLOOKUP(D4,завтрак_факт,3,FALSE)</f>
        <v>0</v>
      </c>
      <c r="E18" s="142">
        <f>C18*D18</f>
        <v>0</v>
      </c>
    </row>
    <row r="19" spans="1:5" ht="15.75" customHeight="1">
      <c r="A19" s="138">
        <v>12</v>
      </c>
      <c r="B19" s="144" t="s">
        <v>363</v>
      </c>
      <c r="C19" s="141">
        <v>7.2</v>
      </c>
      <c r="D19" s="138">
        <f>D18</f>
        <v>0</v>
      </c>
      <c r="E19" s="142">
        <f t="shared" ref="E19:E23" si="1">C19*D19</f>
        <v>0</v>
      </c>
    </row>
    <row r="20" spans="1:5" ht="15.6" customHeight="1">
      <c r="A20" s="138">
        <v>13</v>
      </c>
      <c r="B20" s="144" t="s">
        <v>364</v>
      </c>
      <c r="C20" s="141">
        <v>4.8</v>
      </c>
      <c r="D20" s="138">
        <f>D18</f>
        <v>0</v>
      </c>
      <c r="E20" s="142">
        <f t="shared" si="1"/>
        <v>0</v>
      </c>
    </row>
    <row r="21" spans="1:5" ht="15.75" customHeight="1">
      <c r="A21" s="138">
        <v>14</v>
      </c>
      <c r="B21" s="169" t="s">
        <v>15</v>
      </c>
      <c r="C21" s="141">
        <v>7.2</v>
      </c>
      <c r="D21" s="138">
        <f>D18</f>
        <v>0</v>
      </c>
      <c r="E21" s="142">
        <f t="shared" si="1"/>
        <v>0</v>
      </c>
    </row>
    <row r="22" spans="1:5" ht="15.6" customHeight="1">
      <c r="A22" s="138">
        <v>15</v>
      </c>
      <c r="B22" s="144" t="s">
        <v>35</v>
      </c>
      <c r="C22" s="141">
        <v>8</v>
      </c>
      <c r="D22" s="138">
        <f>D18</f>
        <v>0</v>
      </c>
      <c r="E22" s="142">
        <f t="shared" si="1"/>
        <v>0</v>
      </c>
    </row>
    <row r="23" spans="1:5" ht="15.6" customHeight="1">
      <c r="A23" s="138">
        <v>16</v>
      </c>
      <c r="B23" s="144" t="s">
        <v>34</v>
      </c>
      <c r="C23" s="141">
        <v>23</v>
      </c>
      <c r="D23" s="138">
        <f>D19</f>
        <v>0</v>
      </c>
      <c r="E23" s="142">
        <f t="shared" si="1"/>
        <v>0</v>
      </c>
    </row>
    <row r="24" spans="1:5" ht="15.75" hidden="1" customHeight="1">
      <c r="A24" s="138">
        <v>17</v>
      </c>
      <c r="B24" s="170"/>
      <c r="C24" s="171"/>
      <c r="D24" s="138"/>
      <c r="E24" s="142"/>
    </row>
    <row r="25" spans="1:5" ht="15.75" hidden="1" customHeight="1">
      <c r="A25" s="138">
        <v>18</v>
      </c>
      <c r="B25" s="172"/>
      <c r="C25" s="148"/>
      <c r="D25" s="138"/>
      <c r="E25" s="142"/>
    </row>
    <row r="26" spans="1:5" ht="15.75" customHeight="1">
      <c r="A26" s="138">
        <v>19</v>
      </c>
      <c r="B26" s="149"/>
      <c r="C26" s="148"/>
      <c r="D26" s="150"/>
      <c r="E26" s="148"/>
    </row>
    <row r="27" spans="1:5" ht="15.75" customHeight="1">
      <c r="A27" s="138">
        <v>20</v>
      </c>
      <c r="B27" s="149" t="s">
        <v>308</v>
      </c>
      <c r="C27" s="148">
        <f>SUM(C18:C26)</f>
        <v>61</v>
      </c>
      <c r="D27" s="150"/>
      <c r="E27" s="148">
        <f>SUM(E18:E26)</f>
        <v>0</v>
      </c>
    </row>
    <row r="28" spans="1:5" ht="15.75" customHeight="1">
      <c r="A28" s="137"/>
      <c r="B28" s="151"/>
      <c r="C28" s="324"/>
      <c r="D28" s="324"/>
      <c r="E28" s="324"/>
    </row>
    <row r="29" spans="1:5" ht="15.75" customHeight="1">
      <c r="A29" s="137"/>
      <c r="B29" s="295" t="s">
        <v>309</v>
      </c>
      <c r="C29" s="325" t="s">
        <v>310</v>
      </c>
      <c r="D29" s="325"/>
      <c r="E29" s="325"/>
    </row>
    <row r="30" spans="1:5" ht="15.6" customHeight="1">
      <c r="A30" s="137"/>
      <c r="B30" s="193" t="str">
        <f>'Реестр 1'!B39</f>
        <v>МКОУ " Новокрестьяновская  СОШ"</v>
      </c>
      <c r="C30" s="319" t="s">
        <v>311</v>
      </c>
      <c r="D30" s="319"/>
      <c r="E30" s="319"/>
    </row>
    <row r="31" spans="1:5" ht="13.9" customHeight="1">
      <c r="B31" s="320" t="str">
        <f>'Реестр 1'!B40</f>
        <v xml:space="preserve">Утверждаю.
Директор школы                                                  Мансурова Т. М.
</v>
      </c>
      <c r="C31" s="319"/>
      <c r="D31" s="319"/>
      <c r="E31" s="319"/>
    </row>
    <row r="32" spans="1:5" ht="15" customHeight="1">
      <c r="B32" s="320"/>
      <c r="C32" s="319"/>
      <c r="D32" s="319"/>
      <c r="E32" s="319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mergeCells count="8">
    <mergeCell ref="C29:E29"/>
    <mergeCell ref="C30:E32"/>
    <mergeCell ref="B31:B32"/>
    <mergeCell ref="A1:E1"/>
    <mergeCell ref="A2:E2"/>
    <mergeCell ref="A3:E3"/>
    <mergeCell ref="C28:E28"/>
    <mergeCell ref="B16:F16"/>
  </mergeCells>
  <phoneticPr fontId="50" type="noConversion"/>
  <pageMargins left="0.7" right="0.7" top="0.75" bottom="0.75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0"/>
  <dimension ref="A1:E1013"/>
  <sheetViews>
    <sheetView workbookViewId="0">
      <selection sqref="A1:XFD1048576"/>
    </sheetView>
  </sheetViews>
  <sheetFormatPr defaultColWidth="12.625" defaultRowHeight="15" customHeight="1"/>
  <cols>
    <col min="1" max="1" width="2.75" style="296" customWidth="1"/>
    <col min="2" max="2" width="31.625" style="296" customWidth="1"/>
    <col min="3" max="3" width="8.25" style="296" customWidth="1"/>
    <col min="4" max="4" width="11.625" style="296" customWidth="1"/>
    <col min="5" max="5" width="10.5" style="296" bestFit="1" customWidth="1"/>
    <col min="6" max="26" width="7.625" style="296" customWidth="1"/>
    <col min="27" max="16384" width="12.625" style="296"/>
  </cols>
  <sheetData>
    <row r="1" spans="1:5">
      <c r="A1" s="321" t="s">
        <v>324</v>
      </c>
      <c r="B1" s="321"/>
      <c r="C1" s="321"/>
      <c r="D1" s="321"/>
      <c r="E1" s="321"/>
    </row>
    <row r="2" spans="1:5" ht="13.9" customHeight="1">
      <c r="A2" s="326" t="s">
        <v>304</v>
      </c>
      <c r="B2" s="326"/>
      <c r="C2" s="326"/>
      <c r="D2" s="326"/>
      <c r="E2" s="326"/>
    </row>
    <row r="3" spans="1:5" ht="13.9" customHeight="1">
      <c r="A3" s="326" t="str">
        <f>'Автомат. ввод'!N10</f>
        <v>МКОУ " Новокрестьяновская  СОШ"</v>
      </c>
      <c r="B3" s="326"/>
      <c r="C3" s="326"/>
      <c r="D3" s="326"/>
      <c r="E3" s="326"/>
    </row>
    <row r="4" spans="1:5" ht="18.75">
      <c r="A4" s="137"/>
      <c r="B4" s="268" t="s">
        <v>399</v>
      </c>
      <c r="C4" s="137"/>
      <c r="D4" s="218">
        <v>16</v>
      </c>
      <c r="E4" s="219" t="s">
        <v>415</v>
      </c>
    </row>
    <row r="5" spans="1:5">
      <c r="A5" s="138" t="s">
        <v>305</v>
      </c>
      <c r="B5" s="138" t="s">
        <v>68</v>
      </c>
      <c r="C5" s="138" t="s">
        <v>132</v>
      </c>
      <c r="D5" s="139" t="s">
        <v>306</v>
      </c>
      <c r="E5" s="138" t="s">
        <v>307</v>
      </c>
    </row>
    <row r="6" spans="1:5">
      <c r="A6" s="138">
        <v>1</v>
      </c>
      <c r="B6" s="140" t="s">
        <v>95</v>
      </c>
      <c r="C6" s="141">
        <v>12.3835</v>
      </c>
      <c r="D6" s="138">
        <f>VLOOKUP(D4,Фактически_присутствующих,3,FALSE)</f>
        <v>32</v>
      </c>
      <c r="E6" s="142">
        <f t="shared" ref="E6:E12" si="0">C6*D6</f>
        <v>396.27199999999999</v>
      </c>
    </row>
    <row r="7" spans="1:5">
      <c r="A7" s="138">
        <v>2</v>
      </c>
      <c r="B7" s="143" t="s">
        <v>96</v>
      </c>
      <c r="C7" s="142">
        <v>28.75</v>
      </c>
      <c r="D7" s="138">
        <f>D6</f>
        <v>32</v>
      </c>
      <c r="E7" s="142">
        <f t="shared" si="0"/>
        <v>920</v>
      </c>
    </row>
    <row r="8" spans="1:5">
      <c r="A8" s="138">
        <v>3</v>
      </c>
      <c r="B8" s="144" t="s">
        <v>97</v>
      </c>
      <c r="C8" s="142">
        <v>2.59</v>
      </c>
      <c r="D8" s="138">
        <f>D6</f>
        <v>32</v>
      </c>
      <c r="E8" s="142">
        <f t="shared" si="0"/>
        <v>82.88</v>
      </c>
    </row>
    <row r="9" spans="1:5">
      <c r="A9" s="138">
        <v>4</v>
      </c>
      <c r="B9" s="144" t="s">
        <v>61</v>
      </c>
      <c r="C9" s="142">
        <v>2.4</v>
      </c>
      <c r="D9" s="138">
        <f>D6</f>
        <v>32</v>
      </c>
      <c r="E9" s="142">
        <f t="shared" si="0"/>
        <v>76.8</v>
      </c>
    </row>
    <row r="10" spans="1:5">
      <c r="A10" s="138">
        <v>5</v>
      </c>
      <c r="B10" s="144" t="s">
        <v>98</v>
      </c>
      <c r="C10" s="142">
        <v>8.1</v>
      </c>
      <c r="D10" s="138">
        <f>D6</f>
        <v>32</v>
      </c>
      <c r="E10" s="142">
        <f t="shared" si="0"/>
        <v>259.2</v>
      </c>
    </row>
    <row r="11" spans="1:5">
      <c r="A11" s="138">
        <v>6</v>
      </c>
      <c r="B11" s="144" t="s">
        <v>99</v>
      </c>
      <c r="C11" s="142">
        <v>6</v>
      </c>
      <c r="D11" s="138">
        <f>D6</f>
        <v>32</v>
      </c>
      <c r="E11" s="142">
        <f t="shared" si="0"/>
        <v>192</v>
      </c>
    </row>
    <row r="12" spans="1:5">
      <c r="A12" s="138">
        <v>7</v>
      </c>
      <c r="B12" s="145" t="s">
        <v>146</v>
      </c>
      <c r="C12" s="146">
        <v>0.77649999999999997</v>
      </c>
      <c r="D12" s="138">
        <f>D6</f>
        <v>32</v>
      </c>
      <c r="E12" s="142">
        <f t="shared" si="0"/>
        <v>24.847999999999999</v>
      </c>
    </row>
    <row r="13" spans="1:5">
      <c r="A13" s="138">
        <v>8</v>
      </c>
      <c r="B13" s="147"/>
      <c r="C13" s="148"/>
      <c r="D13" s="138"/>
      <c r="E13" s="142"/>
    </row>
    <row r="14" spans="1:5" ht="13.9" hidden="1" customHeight="1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308</v>
      </c>
      <c r="C15" s="148">
        <f>SUM(C6:C14)</f>
        <v>61</v>
      </c>
      <c r="D15" s="150"/>
      <c r="E15" s="148">
        <f>SUM(E6:E14)</f>
        <v>1952</v>
      </c>
    </row>
    <row r="16" spans="1:5" ht="18.75">
      <c r="A16" s="327" t="s">
        <v>402</v>
      </c>
      <c r="B16" s="327"/>
      <c r="C16" s="327"/>
      <c r="D16" s="327"/>
      <c r="E16" s="327"/>
    </row>
    <row r="17" spans="1:5">
      <c r="A17" s="138" t="s">
        <v>305</v>
      </c>
      <c r="B17" s="138" t="s">
        <v>68</v>
      </c>
      <c r="C17" s="138" t="s">
        <v>132</v>
      </c>
      <c r="D17" s="139" t="s">
        <v>306</v>
      </c>
      <c r="E17" s="138" t="s">
        <v>307</v>
      </c>
    </row>
    <row r="18" spans="1:5">
      <c r="A18" s="138">
        <v>11</v>
      </c>
      <c r="B18" s="140" t="s">
        <v>367</v>
      </c>
      <c r="C18" s="141">
        <v>8.2200000000000006</v>
      </c>
      <c r="D18" s="138">
        <f>VLOOKUP(D4,завтрак_факт,3,FALSE)</f>
        <v>0</v>
      </c>
      <c r="E18" s="142">
        <f t="shared" ref="E18:E23" si="1">C18*D18</f>
        <v>0</v>
      </c>
    </row>
    <row r="19" spans="1:5">
      <c r="A19" s="138">
        <v>12</v>
      </c>
      <c r="B19" s="143" t="s">
        <v>368</v>
      </c>
      <c r="C19" s="142">
        <v>21</v>
      </c>
      <c r="D19" s="138">
        <f>D18</f>
        <v>0</v>
      </c>
      <c r="E19" s="142">
        <f t="shared" si="1"/>
        <v>0</v>
      </c>
    </row>
    <row r="20" spans="1:5" ht="15" customHeight="1">
      <c r="A20" s="138">
        <v>13</v>
      </c>
      <c r="B20" s="144" t="s">
        <v>86</v>
      </c>
      <c r="C20" s="142">
        <v>2.4</v>
      </c>
      <c r="D20" s="138">
        <f>D18</f>
        <v>0</v>
      </c>
      <c r="E20" s="142">
        <f t="shared" si="1"/>
        <v>0</v>
      </c>
    </row>
    <row r="21" spans="1:5" ht="15" customHeight="1">
      <c r="A21" s="138">
        <v>14</v>
      </c>
      <c r="B21" s="144" t="s">
        <v>371</v>
      </c>
      <c r="C21" s="142">
        <v>5.38</v>
      </c>
      <c r="D21" s="138">
        <f>D18</f>
        <v>0</v>
      </c>
      <c r="E21" s="142">
        <f t="shared" si="1"/>
        <v>0</v>
      </c>
    </row>
    <row r="22" spans="1:5" ht="15" customHeight="1">
      <c r="A22" s="138">
        <v>15</v>
      </c>
      <c r="B22" s="144" t="s">
        <v>369</v>
      </c>
      <c r="C22" s="142">
        <v>14</v>
      </c>
      <c r="D22" s="138">
        <f>D18</f>
        <v>0</v>
      </c>
      <c r="E22" s="142">
        <f t="shared" si="1"/>
        <v>0</v>
      </c>
    </row>
    <row r="23" spans="1:5" ht="15" customHeight="1">
      <c r="A23" s="138">
        <v>16</v>
      </c>
      <c r="B23" s="144" t="s">
        <v>370</v>
      </c>
      <c r="C23" s="142">
        <v>10</v>
      </c>
      <c r="D23" s="138">
        <f>D18</f>
        <v>0</v>
      </c>
      <c r="E23" s="142">
        <f t="shared" si="1"/>
        <v>0</v>
      </c>
    </row>
    <row r="24" spans="1:5" ht="15" customHeight="1">
      <c r="A24" s="138">
        <v>17</v>
      </c>
      <c r="B24" s="145"/>
      <c r="C24" s="146"/>
      <c r="D24" s="138"/>
      <c r="E24" s="142"/>
    </row>
    <row r="25" spans="1:5" ht="15" hidden="1" customHeight="1">
      <c r="A25" s="138">
        <v>18</v>
      </c>
      <c r="B25" s="147"/>
      <c r="C25" s="148"/>
      <c r="D25" s="138"/>
      <c r="E25" s="142"/>
    </row>
    <row r="26" spans="1:5" ht="15" hidden="1" customHeight="1">
      <c r="A26" s="138">
        <v>19</v>
      </c>
      <c r="B26" s="149"/>
      <c r="C26" s="148"/>
      <c r="D26" s="150"/>
      <c r="E26" s="148"/>
    </row>
    <row r="27" spans="1:5" ht="15" customHeight="1">
      <c r="A27" s="138">
        <v>20</v>
      </c>
      <c r="B27" s="149" t="s">
        <v>308</v>
      </c>
      <c r="C27" s="148">
        <f>SUM(C18:C26)</f>
        <v>61</v>
      </c>
      <c r="D27" s="150"/>
      <c r="E27" s="148">
        <f>SUM(E18:E26)</f>
        <v>0</v>
      </c>
    </row>
    <row r="28" spans="1:5">
      <c r="A28" s="137"/>
      <c r="B28" s="151"/>
      <c r="C28" s="324"/>
      <c r="D28" s="324"/>
      <c r="E28" s="324"/>
    </row>
    <row r="29" spans="1:5">
      <c r="A29" s="137"/>
      <c r="B29" s="295" t="s">
        <v>309</v>
      </c>
      <c r="C29" s="325" t="s">
        <v>310</v>
      </c>
      <c r="D29" s="325"/>
      <c r="E29" s="325"/>
    </row>
    <row r="30" spans="1:5" ht="19.899999999999999" customHeight="1">
      <c r="A30" s="137"/>
      <c r="B30" s="193" t="str">
        <f>'Реестр 1'!B39</f>
        <v>МКОУ " Новокрестьяновская  СОШ"</v>
      </c>
      <c r="C30" s="319" t="s">
        <v>311</v>
      </c>
      <c r="D30" s="319"/>
      <c r="E30" s="319"/>
    </row>
    <row r="31" spans="1:5" ht="14.45" customHeight="1">
      <c r="B31" s="320" t="str">
        <f>'Реестр 1'!B40</f>
        <v xml:space="preserve">Утверждаю.
Директор школы                                                  Мансурова Т. М.
</v>
      </c>
      <c r="C31" s="319"/>
      <c r="D31" s="319"/>
      <c r="E31" s="319"/>
    </row>
    <row r="32" spans="1:5" ht="41.45" customHeight="1">
      <c r="B32" s="320"/>
      <c r="C32" s="319"/>
      <c r="D32" s="319"/>
      <c r="E32" s="319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6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8">
    <mergeCell ref="C29:E29"/>
    <mergeCell ref="C30:E32"/>
    <mergeCell ref="B31:B32"/>
    <mergeCell ref="A1:E1"/>
    <mergeCell ref="A2:E2"/>
    <mergeCell ref="A3:E3"/>
    <mergeCell ref="A16:E16"/>
    <mergeCell ref="C28:E28"/>
  </mergeCells>
  <phoneticPr fontId="50" type="noConversion"/>
  <pageMargins left="0.7" right="0.7" top="0.75" bottom="0.75" header="0" footer="0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1"/>
  <dimension ref="A1:E1016"/>
  <sheetViews>
    <sheetView workbookViewId="0">
      <selection sqref="A1:XFD1048576"/>
    </sheetView>
  </sheetViews>
  <sheetFormatPr defaultColWidth="12.625" defaultRowHeight="15" customHeight="1"/>
  <cols>
    <col min="1" max="1" width="2.75" style="296" customWidth="1"/>
    <col min="2" max="2" width="31.625" style="296" customWidth="1"/>
    <col min="3" max="3" width="8.375" style="296" bestFit="1" customWidth="1"/>
    <col min="4" max="4" width="11.625" style="296" customWidth="1"/>
    <col min="5" max="5" width="10.5" style="296" bestFit="1" customWidth="1"/>
    <col min="6" max="26" width="7.625" style="296" customWidth="1"/>
    <col min="27" max="16384" width="12.625" style="296"/>
  </cols>
  <sheetData>
    <row r="1" spans="1:5">
      <c r="A1" s="321" t="s">
        <v>325</v>
      </c>
      <c r="B1" s="321"/>
      <c r="C1" s="321"/>
      <c r="D1" s="321"/>
      <c r="E1" s="321"/>
    </row>
    <row r="2" spans="1:5" ht="13.9" customHeight="1">
      <c r="A2" s="326" t="s">
        <v>304</v>
      </c>
      <c r="B2" s="326"/>
      <c r="C2" s="326"/>
      <c r="D2" s="326"/>
      <c r="E2" s="326"/>
    </row>
    <row r="3" spans="1:5" ht="13.9" customHeight="1">
      <c r="A3" s="326" t="str">
        <f>'Автомат. ввод'!N10</f>
        <v>МКОУ " Новокрестьяновская  СОШ"</v>
      </c>
      <c r="B3" s="326"/>
      <c r="C3" s="326"/>
      <c r="D3" s="326"/>
      <c r="E3" s="326"/>
    </row>
    <row r="4" spans="1:5" ht="18.75">
      <c r="A4" s="137"/>
      <c r="B4" s="268" t="s">
        <v>399</v>
      </c>
      <c r="C4" s="137"/>
      <c r="D4" s="218">
        <v>17</v>
      </c>
      <c r="E4" s="219" t="s">
        <v>415</v>
      </c>
    </row>
    <row r="5" spans="1:5">
      <c r="A5" s="138" t="s">
        <v>305</v>
      </c>
      <c r="B5" s="138" t="s">
        <v>68</v>
      </c>
      <c r="C5" s="138" t="s">
        <v>132</v>
      </c>
      <c r="D5" s="138" t="s">
        <v>306</v>
      </c>
      <c r="E5" s="138" t="s">
        <v>307</v>
      </c>
    </row>
    <row r="6" spans="1:5">
      <c r="A6" s="138">
        <v>1</v>
      </c>
      <c r="B6" s="144" t="s">
        <v>101</v>
      </c>
      <c r="C6" s="153">
        <v>12.109</v>
      </c>
      <c r="D6" s="138">
        <f>VLOOKUP(D4,Фактически_присутствующих,3,FALSE)</f>
        <v>32</v>
      </c>
      <c r="E6" s="142">
        <f t="shared" ref="E6:E12" si="0">C6*D6</f>
        <v>387.488</v>
      </c>
    </row>
    <row r="7" spans="1:5">
      <c r="A7" s="138">
        <v>2</v>
      </c>
      <c r="B7" s="144" t="s">
        <v>102</v>
      </c>
      <c r="C7" s="153">
        <v>19.965</v>
      </c>
      <c r="D7" s="138">
        <f>D6</f>
        <v>32</v>
      </c>
      <c r="E7" s="142">
        <f t="shared" si="0"/>
        <v>638.88</v>
      </c>
    </row>
    <row r="8" spans="1:5">
      <c r="A8" s="138">
        <v>3</v>
      </c>
      <c r="B8" s="144" t="s">
        <v>103</v>
      </c>
      <c r="C8" s="154">
        <v>3.7494999999999998</v>
      </c>
      <c r="D8" s="138">
        <f>D6</f>
        <v>32</v>
      </c>
      <c r="E8" s="142">
        <f t="shared" si="0"/>
        <v>119.98399999999999</v>
      </c>
    </row>
    <row r="9" spans="1:5">
      <c r="A9" s="138">
        <v>4</v>
      </c>
      <c r="B9" s="144" t="s">
        <v>61</v>
      </c>
      <c r="C9" s="154">
        <v>2.4</v>
      </c>
      <c r="D9" s="138">
        <f>D6</f>
        <v>32</v>
      </c>
      <c r="E9" s="142">
        <f t="shared" si="0"/>
        <v>76.8</v>
      </c>
    </row>
    <row r="10" spans="1:5">
      <c r="A10" s="138">
        <v>5</v>
      </c>
      <c r="B10" s="144" t="s">
        <v>93</v>
      </c>
      <c r="C10" s="154">
        <v>14</v>
      </c>
      <c r="D10" s="138">
        <f>D6</f>
        <v>32</v>
      </c>
      <c r="E10" s="142">
        <f t="shared" si="0"/>
        <v>448</v>
      </c>
    </row>
    <row r="11" spans="1:5">
      <c r="A11" s="138">
        <v>6</v>
      </c>
      <c r="B11" s="145" t="s">
        <v>312</v>
      </c>
      <c r="C11" s="146">
        <v>0.77649999999999997</v>
      </c>
      <c r="D11" s="138">
        <f>D6</f>
        <v>32</v>
      </c>
      <c r="E11" s="142">
        <f t="shared" si="0"/>
        <v>24.847999999999999</v>
      </c>
    </row>
    <row r="12" spans="1:5">
      <c r="A12" s="138">
        <v>7</v>
      </c>
      <c r="B12" s="145" t="s">
        <v>114</v>
      </c>
      <c r="C12" s="155">
        <v>8</v>
      </c>
      <c r="D12" s="138">
        <f>D6</f>
        <v>32</v>
      </c>
      <c r="E12" s="142">
        <f t="shared" si="0"/>
        <v>256</v>
      </c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308</v>
      </c>
      <c r="C15" s="148">
        <f>SUM(C6:C14)</f>
        <v>60.999999999999993</v>
      </c>
      <c r="D15" s="150"/>
      <c r="E15" s="148">
        <f>SUM(E6:E14)</f>
        <v>1951.9999999999998</v>
      </c>
    </row>
    <row r="16" spans="1:5" ht="18.75">
      <c r="A16" s="327" t="s">
        <v>402</v>
      </c>
      <c r="B16" s="327"/>
      <c r="C16" s="327"/>
      <c r="D16" s="327"/>
      <c r="E16" s="327"/>
    </row>
    <row r="17" spans="1:5">
      <c r="A17" s="138" t="s">
        <v>305</v>
      </c>
      <c r="B17" s="138" t="s">
        <v>68</v>
      </c>
      <c r="C17" s="138" t="s">
        <v>132</v>
      </c>
      <c r="D17" s="138" t="s">
        <v>306</v>
      </c>
      <c r="E17" s="138" t="s">
        <v>307</v>
      </c>
    </row>
    <row r="18" spans="1:5">
      <c r="A18" s="138">
        <v>11</v>
      </c>
      <c r="B18" s="144" t="s">
        <v>143</v>
      </c>
      <c r="C18" s="153">
        <v>28.3</v>
      </c>
      <c r="D18" s="138">
        <f>VLOOKUP(D4,завтрак_факт,3,FALSE)</f>
        <v>0</v>
      </c>
      <c r="E18" s="142">
        <f t="shared" ref="E18:E23" si="1">C18*D18</f>
        <v>0</v>
      </c>
    </row>
    <row r="19" spans="1:5">
      <c r="A19" s="138">
        <v>12</v>
      </c>
      <c r="B19" s="144" t="s">
        <v>110</v>
      </c>
      <c r="C19" s="153">
        <v>4.3</v>
      </c>
      <c r="D19" s="138">
        <f>D18</f>
        <v>0</v>
      </c>
      <c r="E19" s="142">
        <f t="shared" si="1"/>
        <v>0</v>
      </c>
    </row>
    <row r="20" spans="1:5">
      <c r="A20" s="138">
        <v>13</v>
      </c>
      <c r="B20" s="144" t="s">
        <v>83</v>
      </c>
      <c r="C20" s="154">
        <v>10.8</v>
      </c>
      <c r="D20" s="138">
        <f>D18</f>
        <v>0</v>
      </c>
      <c r="E20" s="142">
        <f t="shared" si="1"/>
        <v>0</v>
      </c>
    </row>
    <row r="21" spans="1:5">
      <c r="A21" s="138">
        <v>14</v>
      </c>
      <c r="B21" s="144" t="s">
        <v>114</v>
      </c>
      <c r="C21" s="154">
        <v>8</v>
      </c>
      <c r="D21" s="138">
        <f>D18</f>
        <v>0</v>
      </c>
      <c r="E21" s="142">
        <f t="shared" si="1"/>
        <v>0</v>
      </c>
    </row>
    <row r="22" spans="1:5">
      <c r="A22" s="138">
        <v>15</v>
      </c>
      <c r="B22" s="144" t="s">
        <v>61</v>
      </c>
      <c r="C22" s="154">
        <v>2.4</v>
      </c>
      <c r="D22" s="138">
        <f>D18</f>
        <v>0</v>
      </c>
      <c r="E22" s="142">
        <f t="shared" si="1"/>
        <v>0</v>
      </c>
    </row>
    <row r="23" spans="1:5">
      <c r="A23" s="138">
        <v>16</v>
      </c>
      <c r="B23" s="145" t="s">
        <v>98</v>
      </c>
      <c r="C23" s="146">
        <v>7.2</v>
      </c>
      <c r="D23" s="138">
        <f>D18</f>
        <v>0</v>
      </c>
      <c r="E23" s="142">
        <f t="shared" si="1"/>
        <v>0</v>
      </c>
    </row>
    <row r="24" spans="1:5" ht="13.9" hidden="1" customHeight="1">
      <c r="A24" s="138">
        <v>17</v>
      </c>
      <c r="B24" s="145"/>
      <c r="C24" s="155"/>
      <c r="D24" s="138"/>
      <c r="E24" s="142"/>
    </row>
    <row r="25" spans="1:5" ht="13.9" hidden="1" customHeight="1">
      <c r="A25" s="138">
        <v>18</v>
      </c>
      <c r="B25" s="147"/>
      <c r="C25" s="148"/>
      <c r="D25" s="138"/>
      <c r="E25" s="142"/>
    </row>
    <row r="26" spans="1:5">
      <c r="A26" s="138">
        <v>19</v>
      </c>
      <c r="B26" s="149"/>
      <c r="C26" s="148"/>
      <c r="D26" s="150"/>
      <c r="E26" s="148"/>
    </row>
    <row r="27" spans="1:5">
      <c r="A27" s="138">
        <v>20</v>
      </c>
      <c r="B27" s="149" t="s">
        <v>308</v>
      </c>
      <c r="C27" s="148">
        <f>SUM(C18:C26)</f>
        <v>61.000000000000007</v>
      </c>
      <c r="D27" s="150"/>
      <c r="E27" s="148">
        <f>SUM(E18:E26)</f>
        <v>0</v>
      </c>
    </row>
    <row r="28" spans="1:5">
      <c r="A28" s="221"/>
      <c r="B28" s="222"/>
      <c r="C28" s="223"/>
      <c r="D28" s="224"/>
      <c r="E28" s="223"/>
    </row>
    <row r="29" spans="1:5">
      <c r="A29" s="137"/>
      <c r="B29" s="295" t="s">
        <v>309</v>
      </c>
      <c r="C29" s="325" t="s">
        <v>310</v>
      </c>
      <c r="D29" s="325"/>
      <c r="E29" s="325"/>
    </row>
    <row r="30" spans="1:5" ht="15" customHeight="1">
      <c r="A30" s="137"/>
      <c r="B30" s="193" t="str">
        <f>'Реестр 1'!B39</f>
        <v>МКОУ " Новокрестьяновская  СОШ"</v>
      </c>
      <c r="C30" s="319" t="s">
        <v>311</v>
      </c>
      <c r="D30" s="319"/>
      <c r="E30" s="319"/>
    </row>
    <row r="31" spans="1:5" ht="30.6" customHeight="1">
      <c r="B31" s="320" t="str">
        <f>'Реестр 1'!B40</f>
        <v xml:space="preserve">Утверждаю.
Директор школы                                                  Мансурова Т. М.
</v>
      </c>
      <c r="C31" s="319"/>
      <c r="D31" s="319"/>
      <c r="E31" s="319"/>
    </row>
    <row r="32" spans="1:5" ht="22.9" customHeight="1">
      <c r="B32" s="320"/>
      <c r="C32" s="319"/>
      <c r="D32" s="319"/>
      <c r="E32" s="319"/>
    </row>
    <row r="33" ht="19.899999999999999" customHeight="1"/>
    <row r="34" ht="14.45" customHeight="1"/>
    <row r="35" ht="41.4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0" type="noConversion"/>
  <pageMargins left="0.7" right="0.7" top="0.75" bottom="0.75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2"/>
  <dimension ref="A1:E1013"/>
  <sheetViews>
    <sheetView workbookViewId="0">
      <selection activeCell="E4" sqref="E4"/>
    </sheetView>
  </sheetViews>
  <sheetFormatPr defaultColWidth="12.625" defaultRowHeight="15" customHeight="1"/>
  <cols>
    <col min="1" max="1" width="2.75" style="296" customWidth="1"/>
    <col min="2" max="2" width="31.625" style="296" customWidth="1"/>
    <col min="3" max="3" width="8.375" style="296" customWidth="1"/>
    <col min="4" max="4" width="11.625" style="296" customWidth="1"/>
    <col min="5" max="5" width="10.75" style="296" bestFit="1" customWidth="1"/>
    <col min="6" max="26" width="7.625" style="296" customWidth="1"/>
    <col min="27" max="16384" width="12.625" style="296"/>
  </cols>
  <sheetData>
    <row r="1" spans="1:5">
      <c r="A1" s="321" t="s">
        <v>326</v>
      </c>
      <c r="B1" s="321"/>
      <c r="C1" s="321"/>
      <c r="D1" s="321"/>
      <c r="E1" s="321"/>
    </row>
    <row r="2" spans="1:5" ht="13.9" customHeight="1">
      <c r="A2" s="326" t="s">
        <v>304</v>
      </c>
      <c r="B2" s="326"/>
      <c r="C2" s="326"/>
      <c r="D2" s="326"/>
      <c r="E2" s="326"/>
    </row>
    <row r="3" spans="1:5" ht="13.9" customHeight="1">
      <c r="A3" s="326" t="str">
        <f>'Автомат. ввод'!N10</f>
        <v>МКОУ " Новокрестьяновская  СОШ"</v>
      </c>
      <c r="B3" s="326"/>
      <c r="C3" s="326"/>
      <c r="D3" s="326"/>
      <c r="E3" s="326"/>
    </row>
    <row r="4" spans="1:5" ht="18.75">
      <c r="A4" s="137"/>
      <c r="B4" s="268" t="s">
        <v>399</v>
      </c>
      <c r="C4" s="137"/>
      <c r="D4" s="218">
        <v>18</v>
      </c>
      <c r="E4" s="219" t="s">
        <v>415</v>
      </c>
    </row>
    <row r="5" spans="1:5">
      <c r="A5" s="138" t="s">
        <v>305</v>
      </c>
      <c r="B5" s="138" t="s">
        <v>68</v>
      </c>
      <c r="C5" s="138" t="s">
        <v>132</v>
      </c>
      <c r="D5" s="138" t="s">
        <v>306</v>
      </c>
      <c r="E5" s="138" t="s">
        <v>307</v>
      </c>
    </row>
    <row r="6" spans="1:5">
      <c r="A6" s="138">
        <v>1</v>
      </c>
      <c r="B6" s="144" t="s">
        <v>70</v>
      </c>
      <c r="C6" s="141">
        <v>13.97</v>
      </c>
      <c r="D6" s="138">
        <f>VLOOKUP(D4,Фактически_присутствующих,3,FALSE)</f>
        <v>32</v>
      </c>
      <c r="E6" s="142">
        <f t="shared" ref="E6:E12" si="0">C6*D6</f>
        <v>447.04</v>
      </c>
    </row>
    <row r="7" spans="1:5">
      <c r="A7" s="138">
        <v>2</v>
      </c>
      <c r="B7" s="144" t="s">
        <v>71</v>
      </c>
      <c r="C7" s="141">
        <v>15.321999999999999</v>
      </c>
      <c r="D7" s="138">
        <f>D6</f>
        <v>32</v>
      </c>
      <c r="E7" s="142">
        <f t="shared" si="0"/>
        <v>490.30399999999997</v>
      </c>
    </row>
    <row r="8" spans="1:5">
      <c r="A8" s="138">
        <v>3</v>
      </c>
      <c r="B8" s="144" t="s">
        <v>313</v>
      </c>
      <c r="C8" s="141">
        <v>5.8380000000000001</v>
      </c>
      <c r="D8" s="138">
        <f>D6</f>
        <v>32</v>
      </c>
      <c r="E8" s="142">
        <f t="shared" si="0"/>
        <v>186.816</v>
      </c>
    </row>
    <row r="9" spans="1:5">
      <c r="A9" s="138">
        <v>4</v>
      </c>
      <c r="B9" s="144" t="s">
        <v>72</v>
      </c>
      <c r="C9" s="142">
        <v>3.47</v>
      </c>
      <c r="D9" s="138">
        <f>D6</f>
        <v>32</v>
      </c>
      <c r="E9" s="142">
        <f t="shared" si="0"/>
        <v>111.04</v>
      </c>
    </row>
    <row r="10" spans="1:5">
      <c r="A10" s="138">
        <v>5</v>
      </c>
      <c r="B10" s="144" t="s">
        <v>61</v>
      </c>
      <c r="C10" s="142">
        <v>2.4</v>
      </c>
      <c r="D10" s="138">
        <f t="shared" ref="D10:D12" si="1">D7</f>
        <v>32</v>
      </c>
      <c r="E10" s="142">
        <f t="shared" si="0"/>
        <v>76.8</v>
      </c>
    </row>
    <row r="11" spans="1:5">
      <c r="A11" s="138">
        <v>6</v>
      </c>
      <c r="B11" s="144" t="s">
        <v>56</v>
      </c>
      <c r="C11" s="142">
        <v>10</v>
      </c>
      <c r="D11" s="138">
        <f t="shared" si="1"/>
        <v>32</v>
      </c>
      <c r="E11" s="142">
        <f t="shared" si="0"/>
        <v>320</v>
      </c>
    </row>
    <row r="12" spans="1:5">
      <c r="A12" s="138">
        <v>7</v>
      </c>
      <c r="B12" s="144" t="s">
        <v>73</v>
      </c>
      <c r="C12" s="142">
        <v>10</v>
      </c>
      <c r="D12" s="138">
        <f t="shared" si="1"/>
        <v>32</v>
      </c>
      <c r="E12" s="142">
        <f t="shared" si="0"/>
        <v>320</v>
      </c>
    </row>
    <row r="13" spans="1:5" ht="13.9" hidden="1" customHeight="1">
      <c r="A13" s="138">
        <v>8</v>
      </c>
      <c r="B13" s="156"/>
      <c r="C13" s="148"/>
      <c r="D13" s="138"/>
      <c r="E13" s="142"/>
    </row>
    <row r="14" spans="1:5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308</v>
      </c>
      <c r="C15" s="148">
        <f>SUM(C6:C14)</f>
        <v>61</v>
      </c>
      <c r="D15" s="150"/>
      <c r="E15" s="148">
        <f>SUM(E6:E14)</f>
        <v>1952</v>
      </c>
    </row>
    <row r="16" spans="1:5" ht="18.75">
      <c r="A16" s="327" t="s">
        <v>402</v>
      </c>
      <c r="B16" s="327"/>
      <c r="C16" s="327"/>
      <c r="D16" s="327"/>
      <c r="E16" s="327"/>
    </row>
    <row r="17" spans="1:5">
      <c r="A17" s="138" t="s">
        <v>305</v>
      </c>
      <c r="B17" s="138" t="s">
        <v>68</v>
      </c>
      <c r="C17" s="138" t="s">
        <v>132</v>
      </c>
      <c r="D17" s="138" t="s">
        <v>306</v>
      </c>
      <c r="E17" s="138" t="s">
        <v>307</v>
      </c>
    </row>
    <row r="18" spans="1:5">
      <c r="A18" s="138">
        <v>11</v>
      </c>
      <c r="B18" s="144" t="s">
        <v>376</v>
      </c>
      <c r="C18" s="141">
        <v>23.724</v>
      </c>
      <c r="D18" s="138">
        <f>VLOOKUP(D4,завтрак_факт,3,FALSE)</f>
        <v>0</v>
      </c>
      <c r="E18" s="142">
        <f t="shared" ref="E18:E22" si="2">C18*D18</f>
        <v>0</v>
      </c>
    </row>
    <row r="19" spans="1:5">
      <c r="A19" s="138">
        <v>12</v>
      </c>
      <c r="B19" s="144" t="s">
        <v>377</v>
      </c>
      <c r="C19" s="141">
        <v>15.784000000000001</v>
      </c>
      <c r="D19" s="138">
        <f>D18</f>
        <v>0</v>
      </c>
      <c r="E19" s="142">
        <f t="shared" si="2"/>
        <v>0</v>
      </c>
    </row>
    <row r="20" spans="1:5">
      <c r="A20" s="138">
        <v>13</v>
      </c>
      <c r="B20" s="144" t="s">
        <v>86</v>
      </c>
      <c r="C20" s="141">
        <v>2.4</v>
      </c>
      <c r="D20" s="138">
        <f>D18</f>
        <v>0</v>
      </c>
      <c r="E20" s="142">
        <f t="shared" si="2"/>
        <v>0</v>
      </c>
    </row>
    <row r="21" spans="1:5">
      <c r="A21" s="138">
        <v>14</v>
      </c>
      <c r="B21" s="144" t="s">
        <v>365</v>
      </c>
      <c r="C21" s="141">
        <v>1.0920000000000001</v>
      </c>
      <c r="D21" s="138">
        <f>D18</f>
        <v>0</v>
      </c>
      <c r="E21" s="142">
        <f t="shared" si="2"/>
        <v>0</v>
      </c>
    </row>
    <row r="22" spans="1:5">
      <c r="A22" s="138">
        <v>15</v>
      </c>
      <c r="B22" s="144" t="s">
        <v>378</v>
      </c>
      <c r="C22" s="142">
        <v>18</v>
      </c>
      <c r="D22" s="138">
        <f t="shared" ref="D22" si="3">D19</f>
        <v>0</v>
      </c>
      <c r="E22" s="142">
        <f t="shared" si="2"/>
        <v>0</v>
      </c>
    </row>
    <row r="23" spans="1:5" ht="13.9" hidden="1" customHeight="1">
      <c r="A23" s="138">
        <v>16</v>
      </c>
      <c r="B23" s="144"/>
      <c r="C23" s="142"/>
      <c r="D23" s="138"/>
      <c r="E23" s="142"/>
    </row>
    <row r="24" spans="1:5" ht="13.9" hidden="1" customHeight="1">
      <c r="A24" s="138">
        <v>17</v>
      </c>
      <c r="B24" s="144"/>
      <c r="C24" s="142"/>
      <c r="D24" s="138"/>
      <c r="E24" s="142"/>
    </row>
    <row r="25" spans="1:5" ht="13.9" hidden="1" customHeight="1">
      <c r="A25" s="138">
        <v>18</v>
      </c>
      <c r="B25" s="156"/>
      <c r="C25" s="148"/>
      <c r="D25" s="138"/>
      <c r="E25" s="142"/>
    </row>
    <row r="26" spans="1:5">
      <c r="A26" s="138">
        <v>19</v>
      </c>
      <c r="B26" s="149"/>
      <c r="C26" s="148"/>
      <c r="D26" s="150"/>
      <c r="E26" s="148"/>
    </row>
    <row r="27" spans="1:5">
      <c r="A27" s="138">
        <v>20</v>
      </c>
      <c r="B27" s="149" t="s">
        <v>308</v>
      </c>
      <c r="C27" s="148">
        <f>SUM(C18:C26)</f>
        <v>61</v>
      </c>
      <c r="D27" s="150"/>
      <c r="E27" s="148">
        <f>SUM(E18:E26)</f>
        <v>0</v>
      </c>
    </row>
    <row r="28" spans="1:5">
      <c r="A28" s="221"/>
      <c r="B28" s="222"/>
      <c r="C28" s="223"/>
      <c r="D28" s="224"/>
      <c r="E28" s="223"/>
    </row>
    <row r="29" spans="1:5">
      <c r="A29" s="137"/>
      <c r="B29" s="295" t="s">
        <v>309</v>
      </c>
      <c r="C29" s="325" t="s">
        <v>310</v>
      </c>
      <c r="D29" s="325"/>
      <c r="E29" s="325"/>
    </row>
    <row r="30" spans="1:5" ht="19.899999999999999" customHeight="1">
      <c r="A30" s="137"/>
      <c r="B30" s="193" t="str">
        <f>'Реестр 1'!B39</f>
        <v>МКОУ " Новокрестьяновская  СОШ"</v>
      </c>
      <c r="C30" s="319" t="s">
        <v>311</v>
      </c>
      <c r="D30" s="319"/>
      <c r="E30" s="319"/>
    </row>
    <row r="31" spans="1:5" ht="14.45" customHeight="1">
      <c r="B31" s="320" t="str">
        <f>'Реестр 1'!B40</f>
        <v xml:space="preserve">Утверждаю.
Директор школы                                                  Мансурова Т. М.
</v>
      </c>
      <c r="C31" s="319"/>
      <c r="D31" s="319"/>
      <c r="E31" s="319"/>
    </row>
    <row r="32" spans="1:5" ht="41.45" customHeight="1">
      <c r="B32" s="320"/>
      <c r="C32" s="319"/>
      <c r="D32" s="319"/>
      <c r="E32" s="319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0" type="noConversion"/>
  <pageMargins left="0.7" right="0.7" top="0.75" bottom="0.75" header="0" footer="0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3"/>
  <dimension ref="A1:E1013"/>
  <sheetViews>
    <sheetView workbookViewId="0">
      <selection activeCell="H19" sqref="H19"/>
    </sheetView>
  </sheetViews>
  <sheetFormatPr defaultColWidth="12.625" defaultRowHeight="15" customHeight="1"/>
  <cols>
    <col min="1" max="1" width="2.75" style="296" customWidth="1"/>
    <col min="2" max="2" width="31.625" style="296" customWidth="1"/>
    <col min="3" max="3" width="8.375" style="296" bestFit="1" customWidth="1"/>
    <col min="4" max="4" width="9.875" style="296" customWidth="1"/>
    <col min="5" max="5" width="10.5" style="296" bestFit="1" customWidth="1"/>
    <col min="6" max="26" width="7.625" style="296" customWidth="1"/>
    <col min="27" max="16384" width="12.625" style="296"/>
  </cols>
  <sheetData>
    <row r="1" spans="1:5">
      <c r="A1" s="321" t="s">
        <v>327</v>
      </c>
      <c r="B1" s="321"/>
      <c r="C1" s="321"/>
      <c r="D1" s="321"/>
      <c r="E1" s="321"/>
    </row>
    <row r="2" spans="1:5" ht="13.9" customHeight="1">
      <c r="A2" s="326" t="s">
        <v>304</v>
      </c>
      <c r="B2" s="326"/>
      <c r="C2" s="326"/>
      <c r="D2" s="326"/>
      <c r="E2" s="326"/>
    </row>
    <row r="3" spans="1:5" ht="13.9" customHeight="1">
      <c r="A3" s="326" t="str">
        <f>'Автомат. ввод'!N10</f>
        <v>МКОУ " Новокрестьяновская  СОШ"</v>
      </c>
      <c r="B3" s="326"/>
      <c r="C3" s="326"/>
      <c r="D3" s="326"/>
      <c r="E3" s="326"/>
    </row>
    <row r="4" spans="1:5" ht="18.75">
      <c r="A4" s="157"/>
      <c r="B4" s="268" t="s">
        <v>399</v>
      </c>
      <c r="C4" s="157"/>
      <c r="D4" s="218">
        <v>19</v>
      </c>
      <c r="E4" s="219" t="s">
        <v>415</v>
      </c>
    </row>
    <row r="5" spans="1:5">
      <c r="A5" s="139" t="s">
        <v>305</v>
      </c>
      <c r="B5" s="139" t="s">
        <v>68</v>
      </c>
      <c r="C5" s="139" t="s">
        <v>132</v>
      </c>
      <c r="D5" s="139" t="s">
        <v>306</v>
      </c>
      <c r="E5" s="139" t="s">
        <v>307</v>
      </c>
    </row>
    <row r="6" spans="1:5">
      <c r="A6" s="139">
        <v>1</v>
      </c>
      <c r="B6" s="144" t="s">
        <v>81</v>
      </c>
      <c r="C6" s="158">
        <v>10.128</v>
      </c>
      <c r="D6" s="139">
        <f>VLOOKUP(D4,Фактически_присутствующих,3,FALSE)</f>
        <v>32</v>
      </c>
      <c r="E6" s="155">
        <f t="shared" ref="E6:E11" si="0">C6*D6</f>
        <v>324.096</v>
      </c>
    </row>
    <row r="7" spans="1:5">
      <c r="A7" s="139">
        <v>2</v>
      </c>
      <c r="B7" s="144" t="s">
        <v>424</v>
      </c>
      <c r="C7" s="158">
        <v>25.672000000000001</v>
      </c>
      <c r="D7" s="139">
        <f>D6</f>
        <v>32</v>
      </c>
      <c r="E7" s="155">
        <f t="shared" si="0"/>
        <v>821.50400000000002</v>
      </c>
    </row>
    <row r="8" spans="1:5">
      <c r="A8" s="139">
        <v>3</v>
      </c>
      <c r="B8" s="144" t="s">
        <v>61</v>
      </c>
      <c r="C8" s="159">
        <v>2.4</v>
      </c>
      <c r="D8" s="139">
        <f>D6</f>
        <v>32</v>
      </c>
      <c r="E8" s="155">
        <f t="shared" si="0"/>
        <v>76.8</v>
      </c>
    </row>
    <row r="9" spans="1:5">
      <c r="A9" s="139">
        <v>4</v>
      </c>
      <c r="B9" s="144" t="s">
        <v>82</v>
      </c>
      <c r="C9" s="159">
        <v>6</v>
      </c>
      <c r="D9" s="139">
        <f>D6</f>
        <v>32</v>
      </c>
      <c r="E9" s="155">
        <f t="shared" si="0"/>
        <v>192</v>
      </c>
    </row>
    <row r="10" spans="1:5">
      <c r="A10" s="139">
        <v>5</v>
      </c>
      <c r="B10" s="318" t="s">
        <v>433</v>
      </c>
      <c r="C10" s="159">
        <v>6</v>
      </c>
      <c r="D10" s="139">
        <f>D6</f>
        <v>32</v>
      </c>
      <c r="E10" s="155">
        <f t="shared" si="0"/>
        <v>192</v>
      </c>
    </row>
    <row r="11" spans="1:5">
      <c r="A11" s="139">
        <v>6</v>
      </c>
      <c r="B11" s="144" t="s">
        <v>83</v>
      </c>
      <c r="C11" s="159">
        <v>10.8</v>
      </c>
      <c r="D11" s="139">
        <f>D6</f>
        <v>32</v>
      </c>
      <c r="E11" s="155">
        <f t="shared" si="0"/>
        <v>345.6</v>
      </c>
    </row>
    <row r="12" spans="1:5" ht="13.9" hidden="1" customHeight="1">
      <c r="A12" s="139">
        <v>7</v>
      </c>
      <c r="B12" s="145"/>
      <c r="C12" s="160"/>
      <c r="D12" s="139"/>
      <c r="E12" s="155"/>
    </row>
    <row r="13" spans="1:5" ht="13.9" hidden="1" customHeight="1">
      <c r="A13" s="139">
        <v>8</v>
      </c>
      <c r="B13" s="156"/>
      <c r="C13" s="155"/>
      <c r="D13" s="139"/>
      <c r="E13" s="155"/>
    </row>
    <row r="14" spans="1:5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308</v>
      </c>
      <c r="C15" s="148">
        <f>SUM(C6:C14)</f>
        <v>61</v>
      </c>
      <c r="D15" s="150"/>
      <c r="E15" s="148">
        <f>SUM(E6:E14)</f>
        <v>1952</v>
      </c>
    </row>
    <row r="16" spans="1:5" ht="18.75">
      <c r="A16" s="327" t="s">
        <v>402</v>
      </c>
      <c r="B16" s="327"/>
      <c r="C16" s="327"/>
      <c r="D16" s="327"/>
      <c r="E16" s="327"/>
    </row>
    <row r="17" spans="1:5">
      <c r="A17" s="139" t="s">
        <v>305</v>
      </c>
      <c r="B17" s="139" t="s">
        <v>68</v>
      </c>
      <c r="C17" s="139" t="s">
        <v>132</v>
      </c>
      <c r="D17" s="139" t="s">
        <v>306</v>
      </c>
      <c r="E17" s="139" t="s">
        <v>307</v>
      </c>
    </row>
    <row r="18" spans="1:5">
      <c r="A18" s="139">
        <v>11</v>
      </c>
      <c r="B18" s="144" t="s">
        <v>419</v>
      </c>
      <c r="C18" s="158">
        <v>23.943000000000001</v>
      </c>
      <c r="D18" s="139">
        <f>VLOOKUP(D4,завтрак_факт,3,FALSE)</f>
        <v>0</v>
      </c>
      <c r="E18" s="155">
        <f t="shared" ref="E18:E23" si="1">C18*D18</f>
        <v>0</v>
      </c>
    </row>
    <row r="19" spans="1:5">
      <c r="A19" s="139">
        <v>12</v>
      </c>
      <c r="B19" s="144" t="s">
        <v>103</v>
      </c>
      <c r="C19" s="158">
        <v>4.6117999999999997</v>
      </c>
      <c r="D19" s="139">
        <f>D18</f>
        <v>0</v>
      </c>
      <c r="E19" s="155">
        <f t="shared" si="1"/>
        <v>0</v>
      </c>
    </row>
    <row r="20" spans="1:5">
      <c r="A20" s="139">
        <v>13</v>
      </c>
      <c r="B20" s="144" t="s">
        <v>61</v>
      </c>
      <c r="C20" s="159">
        <v>2.4</v>
      </c>
      <c r="D20" s="139">
        <f>D18</f>
        <v>0</v>
      </c>
      <c r="E20" s="155">
        <f t="shared" si="1"/>
        <v>0</v>
      </c>
    </row>
    <row r="21" spans="1:5">
      <c r="A21" s="139">
        <v>14</v>
      </c>
      <c r="B21" s="144" t="s">
        <v>145</v>
      </c>
      <c r="C21" s="159">
        <v>21.6</v>
      </c>
      <c r="D21" s="139">
        <f>D18</f>
        <v>0</v>
      </c>
      <c r="E21" s="155">
        <f t="shared" si="1"/>
        <v>0</v>
      </c>
    </row>
    <row r="22" spans="1:5">
      <c r="A22" s="139">
        <v>15</v>
      </c>
      <c r="B22" s="144" t="s">
        <v>379</v>
      </c>
      <c r="C22" s="158">
        <v>3.4952000000000001</v>
      </c>
      <c r="D22" s="139">
        <f>D18</f>
        <v>0</v>
      </c>
      <c r="E22" s="155">
        <f t="shared" si="1"/>
        <v>0</v>
      </c>
    </row>
    <row r="23" spans="1:5">
      <c r="A23" s="139">
        <v>16</v>
      </c>
      <c r="B23" s="144" t="s">
        <v>380</v>
      </c>
      <c r="C23" s="159">
        <v>4.95</v>
      </c>
      <c r="D23" s="139">
        <f>D18</f>
        <v>0</v>
      </c>
      <c r="E23" s="155">
        <f t="shared" si="1"/>
        <v>0</v>
      </c>
    </row>
    <row r="24" spans="1:5" ht="13.9" hidden="1" customHeight="1">
      <c r="A24" s="139">
        <v>17</v>
      </c>
      <c r="B24" s="145"/>
      <c r="C24" s="160"/>
      <c r="D24" s="139"/>
      <c r="E24" s="155"/>
    </row>
    <row r="25" spans="1:5" ht="13.9" hidden="1" customHeight="1">
      <c r="A25" s="139">
        <v>18</v>
      </c>
      <c r="B25" s="156"/>
      <c r="C25" s="155"/>
      <c r="D25" s="139"/>
      <c r="E25" s="155"/>
    </row>
    <row r="26" spans="1:5">
      <c r="A26" s="138">
        <v>19</v>
      </c>
      <c r="B26" s="149"/>
      <c r="C26" s="148"/>
      <c r="D26" s="150"/>
      <c r="E26" s="148"/>
    </row>
    <row r="27" spans="1:5">
      <c r="A27" s="138">
        <v>20</v>
      </c>
      <c r="B27" s="149" t="s">
        <v>308</v>
      </c>
      <c r="C27" s="148">
        <f>SUM(C18:C26)</f>
        <v>61</v>
      </c>
      <c r="D27" s="150"/>
      <c r="E27" s="148">
        <f>SUM(E18:E26)</f>
        <v>0</v>
      </c>
    </row>
    <row r="28" spans="1:5">
      <c r="A28" s="221"/>
      <c r="B28" s="222"/>
      <c r="C28" s="223"/>
      <c r="D28" s="224"/>
      <c r="E28" s="223"/>
    </row>
    <row r="29" spans="1:5" ht="21" customHeight="1">
      <c r="A29" s="137"/>
      <c r="B29" s="295" t="s">
        <v>309</v>
      </c>
      <c r="C29" s="325" t="s">
        <v>310</v>
      </c>
      <c r="D29" s="325"/>
      <c r="E29" s="325"/>
    </row>
    <row r="30" spans="1:5" ht="19.899999999999999" customHeight="1">
      <c r="A30" s="137"/>
      <c r="B30" s="193" t="str">
        <f>'Реестр 1'!B39</f>
        <v>МКОУ " Новокрестьяновская  СОШ"</v>
      </c>
      <c r="C30" s="319" t="s">
        <v>311</v>
      </c>
      <c r="D30" s="319"/>
      <c r="E30" s="319"/>
    </row>
    <row r="31" spans="1:5" ht="14.45" customHeight="1">
      <c r="B31" s="320" t="str">
        <f>'Реестр 1'!B40</f>
        <v xml:space="preserve">Утверждаю.
Директор школы                                                  Мансурова Т. М.
</v>
      </c>
      <c r="C31" s="319"/>
      <c r="D31" s="319"/>
      <c r="E31" s="319"/>
    </row>
    <row r="32" spans="1:5" ht="41.45" customHeight="1">
      <c r="B32" s="320"/>
      <c r="C32" s="319"/>
      <c r="D32" s="319"/>
      <c r="E32" s="319"/>
    </row>
    <row r="33" spans="2:2" ht="15" customHeight="1">
      <c r="B33" s="151"/>
    </row>
    <row r="34" spans="2:2" ht="15.75" customHeight="1"/>
    <row r="35" spans="2:2" ht="15.75" customHeight="1"/>
    <row r="36" spans="2:2" ht="15.75" customHeight="1"/>
    <row r="37" spans="2:2" ht="15.75" customHeight="1"/>
    <row r="38" spans="2:2" ht="15.75" customHeight="1"/>
    <row r="39" spans="2:2" ht="15.75" customHeight="1"/>
    <row r="40" spans="2:2" ht="15.75" customHeight="1"/>
    <row r="41" spans="2:2" ht="15.75" customHeight="1"/>
    <row r="42" spans="2:2" ht="15.75" customHeight="1"/>
    <row r="43" spans="2:2" ht="15.75" customHeight="1"/>
    <row r="44" spans="2:2" ht="15.75" customHeight="1"/>
    <row r="45" spans="2:2" ht="15.75" customHeight="1"/>
    <row r="46" spans="2:2" ht="15.75" customHeight="1"/>
    <row r="47" spans="2:2" ht="15.75" customHeight="1"/>
    <row r="48" spans="2: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0" type="noConversion"/>
  <pageMargins left="0.7" right="0.7" top="0.75" bottom="0.75" header="0" footer="0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4"/>
  <dimension ref="A1:E1013"/>
  <sheetViews>
    <sheetView workbookViewId="0">
      <selection activeCell="E4" sqref="E4"/>
    </sheetView>
  </sheetViews>
  <sheetFormatPr defaultColWidth="12.625" defaultRowHeight="15" customHeight="1"/>
  <cols>
    <col min="1" max="1" width="2.75" style="296" customWidth="1"/>
    <col min="2" max="2" width="31.625" style="296" customWidth="1"/>
    <col min="3" max="3" width="8.375" style="296" customWidth="1"/>
    <col min="4" max="4" width="11.625" style="296" customWidth="1"/>
    <col min="5" max="5" width="10.5" style="296" bestFit="1" customWidth="1"/>
    <col min="6" max="26" width="7.625" style="296" customWidth="1"/>
    <col min="27" max="16384" width="12.625" style="296"/>
  </cols>
  <sheetData>
    <row r="1" spans="1:5">
      <c r="A1" s="321" t="s">
        <v>328</v>
      </c>
      <c r="B1" s="321"/>
      <c r="C1" s="321"/>
      <c r="D1" s="321"/>
      <c r="E1" s="321"/>
    </row>
    <row r="2" spans="1:5" ht="13.9" customHeight="1">
      <c r="A2" s="326" t="s">
        <v>304</v>
      </c>
      <c r="B2" s="326"/>
      <c r="C2" s="326"/>
      <c r="D2" s="326"/>
      <c r="E2" s="326"/>
    </row>
    <row r="3" spans="1:5" ht="13.9" customHeight="1">
      <c r="A3" s="326" t="str">
        <f>'Автомат. ввод'!N10</f>
        <v>МКОУ " Новокрестьяновская  СОШ"</v>
      </c>
      <c r="B3" s="326"/>
      <c r="C3" s="326"/>
      <c r="D3" s="326"/>
      <c r="E3" s="326"/>
    </row>
    <row r="4" spans="1:5" ht="18.75">
      <c r="A4" s="137"/>
      <c r="B4" s="268" t="s">
        <v>399</v>
      </c>
      <c r="C4" s="137"/>
      <c r="D4" s="218">
        <v>20</v>
      </c>
      <c r="E4" s="219" t="s">
        <v>415</v>
      </c>
    </row>
    <row r="5" spans="1:5">
      <c r="A5" s="138" t="s">
        <v>305</v>
      </c>
      <c r="B5" s="138" t="s">
        <v>68</v>
      </c>
      <c r="C5" s="138" t="s">
        <v>132</v>
      </c>
      <c r="D5" s="138" t="s">
        <v>306</v>
      </c>
      <c r="E5" s="138" t="s">
        <v>307</v>
      </c>
    </row>
    <row r="6" spans="1:5">
      <c r="A6" s="138">
        <v>1</v>
      </c>
      <c r="B6" s="161" t="s">
        <v>112</v>
      </c>
      <c r="C6" s="153">
        <v>10.42</v>
      </c>
      <c r="D6" s="138">
        <f>VLOOKUP(D4,Фактически_присутствующих,3,FALSE)</f>
        <v>22</v>
      </c>
      <c r="E6" s="142">
        <f t="shared" ref="E6:E11" si="0">C6*D6</f>
        <v>229.24</v>
      </c>
    </row>
    <row r="7" spans="1:5">
      <c r="A7" s="138">
        <v>2</v>
      </c>
      <c r="B7" s="161" t="s">
        <v>149</v>
      </c>
      <c r="C7" s="153">
        <v>21.07</v>
      </c>
      <c r="D7" s="138">
        <f>D6</f>
        <v>22</v>
      </c>
      <c r="E7" s="142">
        <f t="shared" si="0"/>
        <v>463.54</v>
      </c>
    </row>
    <row r="8" spans="1:5">
      <c r="A8" s="138">
        <v>3</v>
      </c>
      <c r="B8" s="161" t="s">
        <v>113</v>
      </c>
      <c r="C8" s="154">
        <v>8.31</v>
      </c>
      <c r="D8" s="138">
        <f>D6</f>
        <v>22</v>
      </c>
      <c r="E8" s="142">
        <f t="shared" si="0"/>
        <v>182.82000000000002</v>
      </c>
    </row>
    <row r="9" spans="1:5">
      <c r="A9" s="138">
        <v>4</v>
      </c>
      <c r="B9" s="161" t="s">
        <v>61</v>
      </c>
      <c r="C9" s="154">
        <v>2.4</v>
      </c>
      <c r="D9" s="138">
        <f>D6</f>
        <v>22</v>
      </c>
      <c r="E9" s="142">
        <f t="shared" si="0"/>
        <v>52.8</v>
      </c>
    </row>
    <row r="10" spans="1:5">
      <c r="A10" s="138">
        <v>5</v>
      </c>
      <c r="B10" s="161" t="s">
        <v>114</v>
      </c>
      <c r="C10" s="154">
        <v>8</v>
      </c>
      <c r="D10" s="138">
        <f>D6</f>
        <v>22</v>
      </c>
      <c r="E10" s="142">
        <f t="shared" si="0"/>
        <v>176</v>
      </c>
    </row>
    <row r="11" spans="1:5">
      <c r="A11" s="138">
        <v>6</v>
      </c>
      <c r="B11" s="161" t="s">
        <v>115</v>
      </c>
      <c r="C11" s="154">
        <v>10.8</v>
      </c>
      <c r="D11" s="138">
        <f>D6</f>
        <v>22</v>
      </c>
      <c r="E11" s="142">
        <f t="shared" si="0"/>
        <v>237.60000000000002</v>
      </c>
    </row>
    <row r="12" spans="1:5" ht="13.9" hidden="1" customHeight="1">
      <c r="A12" s="138">
        <v>7</v>
      </c>
      <c r="B12" s="156"/>
      <c r="C12" s="168"/>
      <c r="D12" s="138"/>
      <c r="E12" s="142"/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308</v>
      </c>
      <c r="C15" s="148">
        <f>SUM(C6:C14)</f>
        <v>61</v>
      </c>
      <c r="D15" s="150"/>
      <c r="E15" s="148">
        <f>SUM(E6:E14)</f>
        <v>1342</v>
      </c>
    </row>
    <row r="16" spans="1:5" ht="18.75">
      <c r="A16" s="327" t="s">
        <v>402</v>
      </c>
      <c r="B16" s="327"/>
      <c r="C16" s="327"/>
      <c r="D16" s="327"/>
      <c r="E16" s="327"/>
    </row>
    <row r="17" spans="1:5">
      <c r="A17" s="138" t="s">
        <v>305</v>
      </c>
      <c r="B17" s="138" t="s">
        <v>68</v>
      </c>
      <c r="C17" s="138" t="s">
        <v>132</v>
      </c>
      <c r="D17" s="138" t="s">
        <v>306</v>
      </c>
      <c r="E17" s="138" t="s">
        <v>307</v>
      </c>
    </row>
    <row r="18" spans="1:5">
      <c r="A18" s="138">
        <v>11</v>
      </c>
      <c r="B18" s="161" t="s">
        <v>372</v>
      </c>
      <c r="C18" s="154">
        <v>16.861999999999998</v>
      </c>
      <c r="D18" s="138">
        <f>VLOOKUP(D4,завтрак_факт,3,FALSE)</f>
        <v>0</v>
      </c>
      <c r="E18" s="142">
        <f t="shared" ref="E18:E23" si="1">C18*D18</f>
        <v>0</v>
      </c>
    </row>
    <row r="19" spans="1:5">
      <c r="A19" s="138">
        <v>12</v>
      </c>
      <c r="B19" s="161" t="s">
        <v>373</v>
      </c>
      <c r="C19" s="154">
        <v>2.738</v>
      </c>
      <c r="D19" s="138">
        <f>D18</f>
        <v>0</v>
      </c>
      <c r="E19" s="142">
        <f t="shared" si="1"/>
        <v>0</v>
      </c>
    </row>
    <row r="20" spans="1:5">
      <c r="A20" s="138">
        <v>13</v>
      </c>
      <c r="B20" s="161" t="s">
        <v>374</v>
      </c>
      <c r="C20" s="154">
        <v>20</v>
      </c>
      <c r="D20" s="138">
        <f>D18</f>
        <v>0</v>
      </c>
      <c r="E20" s="142">
        <f t="shared" si="1"/>
        <v>0</v>
      </c>
    </row>
    <row r="21" spans="1:5">
      <c r="A21" s="138">
        <v>14</v>
      </c>
      <c r="B21" s="161" t="s">
        <v>61</v>
      </c>
      <c r="C21" s="154">
        <v>2.4</v>
      </c>
      <c r="D21" s="138">
        <f>D18</f>
        <v>0</v>
      </c>
      <c r="E21" s="142">
        <f t="shared" si="1"/>
        <v>0</v>
      </c>
    </row>
    <row r="22" spans="1:5">
      <c r="A22" s="138">
        <v>15</v>
      </c>
      <c r="B22" s="161" t="s">
        <v>99</v>
      </c>
      <c r="C22" s="154">
        <v>6</v>
      </c>
      <c r="D22" s="138">
        <f>D18</f>
        <v>0</v>
      </c>
      <c r="E22" s="142">
        <f t="shared" si="1"/>
        <v>0</v>
      </c>
    </row>
    <row r="23" spans="1:5">
      <c r="A23" s="138">
        <v>16</v>
      </c>
      <c r="B23" s="161" t="s">
        <v>375</v>
      </c>
      <c r="C23" s="154">
        <v>13</v>
      </c>
      <c r="D23" s="138">
        <f>D18</f>
        <v>0</v>
      </c>
      <c r="E23" s="142">
        <f t="shared" si="1"/>
        <v>0</v>
      </c>
    </row>
    <row r="24" spans="1:5" ht="13.9" hidden="1" customHeight="1">
      <c r="A24" s="138">
        <v>17</v>
      </c>
      <c r="B24" s="156"/>
      <c r="C24" s="168"/>
      <c r="D24" s="138"/>
      <c r="E24" s="142"/>
    </row>
    <row r="25" spans="1:5" ht="13.9" hidden="1" customHeight="1">
      <c r="A25" s="138">
        <v>18</v>
      </c>
      <c r="B25" s="147"/>
      <c r="C25" s="148"/>
      <c r="D25" s="138"/>
      <c r="E25" s="142"/>
    </row>
    <row r="26" spans="1:5">
      <c r="A26" s="138">
        <v>19</v>
      </c>
      <c r="B26" s="149"/>
      <c r="C26" s="148"/>
      <c r="D26" s="150"/>
      <c r="E26" s="148"/>
    </row>
    <row r="27" spans="1:5">
      <c r="A27" s="138">
        <v>20</v>
      </c>
      <c r="B27" s="149" t="s">
        <v>308</v>
      </c>
      <c r="C27" s="148">
        <f>SUM(C18:C26)</f>
        <v>60.999999999999993</v>
      </c>
      <c r="D27" s="150"/>
      <c r="E27" s="148">
        <f>SUM(E18:E26)</f>
        <v>0</v>
      </c>
    </row>
    <row r="28" spans="1:5">
      <c r="A28" s="221"/>
      <c r="B28" s="222"/>
      <c r="C28" s="223"/>
      <c r="D28" s="224"/>
      <c r="E28" s="223"/>
    </row>
    <row r="29" spans="1:5">
      <c r="A29" s="137"/>
      <c r="B29" s="295" t="s">
        <v>309</v>
      </c>
      <c r="C29" s="325" t="s">
        <v>310</v>
      </c>
      <c r="D29" s="325"/>
      <c r="E29" s="325"/>
    </row>
    <row r="30" spans="1:5" ht="19.899999999999999" customHeight="1">
      <c r="A30" s="137"/>
      <c r="B30" s="193" t="str">
        <f>'Реестр 1'!B39</f>
        <v>МКОУ " Новокрестьяновская  СОШ"</v>
      </c>
      <c r="C30" s="319" t="s">
        <v>311</v>
      </c>
      <c r="D30" s="319"/>
      <c r="E30" s="319"/>
    </row>
    <row r="31" spans="1:5" ht="14.45" customHeight="1">
      <c r="B31" s="320" t="str">
        <f>'Реестр 1'!B40</f>
        <v xml:space="preserve">Утверждаю.
Директор школы                                                  Мансурова Т. М.
</v>
      </c>
      <c r="C31" s="319"/>
      <c r="D31" s="319"/>
      <c r="E31" s="319"/>
    </row>
    <row r="32" spans="1:5" ht="41.45" customHeight="1">
      <c r="B32" s="320"/>
      <c r="C32" s="319"/>
      <c r="D32" s="319"/>
      <c r="E32" s="319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0" type="noConversion"/>
  <pageMargins left="0.7" right="0.7" top="0.75" bottom="0.75" header="0" footer="0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5"/>
  <dimension ref="A1:E1013"/>
  <sheetViews>
    <sheetView workbookViewId="0">
      <selection sqref="A1:E1"/>
    </sheetView>
  </sheetViews>
  <sheetFormatPr defaultColWidth="12.625" defaultRowHeight="15" customHeight="1"/>
  <cols>
    <col min="1" max="1" width="2.75" style="311" customWidth="1"/>
    <col min="2" max="2" width="31.625" style="311" customWidth="1"/>
    <col min="3" max="3" width="8.375" style="311" customWidth="1"/>
    <col min="4" max="4" width="11.625" style="311" customWidth="1"/>
    <col min="5" max="5" width="11.625" style="311" bestFit="1" customWidth="1"/>
    <col min="6" max="26" width="7.625" style="311" customWidth="1"/>
    <col min="27" max="16384" width="12.625" style="311"/>
  </cols>
  <sheetData>
    <row r="1" spans="1:5">
      <c r="A1" s="328" t="s">
        <v>425</v>
      </c>
      <c r="B1" s="328"/>
      <c r="C1" s="328"/>
      <c r="D1" s="328"/>
      <c r="E1" s="328"/>
    </row>
    <row r="2" spans="1:5" ht="13.9" customHeight="1">
      <c r="A2" s="326" t="s">
        <v>304</v>
      </c>
      <c r="B2" s="326"/>
      <c r="C2" s="326"/>
      <c r="D2" s="326"/>
      <c r="E2" s="326"/>
    </row>
    <row r="3" spans="1:5" ht="13.9" customHeight="1">
      <c r="A3" s="326" t="str">
        <f>'Автомат. ввод'!N10</f>
        <v>МКОУ " Новокрестьяновская  СОШ"</v>
      </c>
      <c r="B3" s="326"/>
      <c r="C3" s="326"/>
      <c r="D3" s="326"/>
      <c r="E3" s="326"/>
    </row>
    <row r="4" spans="1:5" ht="18.75">
      <c r="A4" s="137"/>
      <c r="B4" s="268" t="s">
        <v>399</v>
      </c>
      <c r="C4" s="137"/>
      <c r="D4" s="218">
        <v>22</v>
      </c>
      <c r="E4" s="219" t="s">
        <v>415</v>
      </c>
    </row>
    <row r="5" spans="1:5">
      <c r="A5" s="138" t="s">
        <v>305</v>
      </c>
      <c r="B5" s="138" t="s">
        <v>68</v>
      </c>
      <c r="C5" s="138" t="s">
        <v>132</v>
      </c>
      <c r="D5" s="138" t="s">
        <v>306</v>
      </c>
      <c r="E5" s="138" t="s">
        <v>307</v>
      </c>
    </row>
    <row r="6" spans="1:5">
      <c r="A6" s="138">
        <v>1</v>
      </c>
      <c r="B6" s="161" t="s">
        <v>116</v>
      </c>
      <c r="C6" s="153">
        <v>14.698</v>
      </c>
      <c r="D6" s="138">
        <f>VLOOKUP(D4,Фактически_присутствующих,3,FALSE)</f>
        <v>32</v>
      </c>
      <c r="E6" s="142">
        <f t="shared" ref="E6:E11" si="0">C6*D6</f>
        <v>470.33600000000001</v>
      </c>
    </row>
    <row r="7" spans="1:5">
      <c r="A7" s="138">
        <v>2</v>
      </c>
      <c r="B7" s="161" t="s">
        <v>423</v>
      </c>
      <c r="C7" s="153">
        <v>25.372</v>
      </c>
      <c r="D7" s="138">
        <f>D6</f>
        <v>32</v>
      </c>
      <c r="E7" s="142">
        <f t="shared" si="0"/>
        <v>811.904</v>
      </c>
    </row>
    <row r="8" spans="1:5">
      <c r="A8" s="138">
        <v>3</v>
      </c>
      <c r="B8" s="161" t="s">
        <v>117</v>
      </c>
      <c r="C8" s="153">
        <v>3.53</v>
      </c>
      <c r="D8" s="138">
        <f>D6</f>
        <v>32</v>
      </c>
      <c r="E8" s="142">
        <f t="shared" si="0"/>
        <v>112.96</v>
      </c>
    </row>
    <row r="9" spans="1:5">
      <c r="A9" s="138">
        <v>4</v>
      </c>
      <c r="B9" s="161" t="s">
        <v>61</v>
      </c>
      <c r="C9" s="154">
        <v>2.4</v>
      </c>
      <c r="D9" s="138">
        <f>D6</f>
        <v>32</v>
      </c>
      <c r="E9" s="142">
        <f t="shared" si="0"/>
        <v>76.8</v>
      </c>
    </row>
    <row r="10" spans="1:5">
      <c r="A10" s="138">
        <v>5</v>
      </c>
      <c r="B10" s="161" t="s">
        <v>93</v>
      </c>
      <c r="C10" s="154">
        <v>6</v>
      </c>
      <c r="D10" s="138">
        <f>D6</f>
        <v>32</v>
      </c>
      <c r="E10" s="142">
        <f t="shared" si="0"/>
        <v>192</v>
      </c>
    </row>
    <row r="11" spans="1:5">
      <c r="A11" s="138">
        <v>6</v>
      </c>
      <c r="B11" s="161" t="s">
        <v>111</v>
      </c>
      <c r="C11" s="154">
        <v>9</v>
      </c>
      <c r="D11" s="138">
        <f>D6</f>
        <v>32</v>
      </c>
      <c r="E11" s="142">
        <f t="shared" si="0"/>
        <v>288</v>
      </c>
    </row>
    <row r="12" spans="1:5" ht="13.9" hidden="1" customHeight="1">
      <c r="A12" s="138">
        <v>7</v>
      </c>
      <c r="B12" s="156"/>
      <c r="C12" s="148"/>
      <c r="D12" s="138"/>
      <c r="E12" s="142"/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308</v>
      </c>
      <c r="C15" s="148">
        <f>SUM(C6:C14)</f>
        <v>61</v>
      </c>
      <c r="D15" s="150"/>
      <c r="E15" s="148">
        <f>SUM(E6:E14)</f>
        <v>1952</v>
      </c>
    </row>
    <row r="16" spans="1:5" ht="18.75">
      <c r="A16" s="327" t="s">
        <v>402</v>
      </c>
      <c r="B16" s="327"/>
      <c r="C16" s="327"/>
      <c r="D16" s="327"/>
      <c r="E16" s="327"/>
    </row>
    <row r="17" spans="1:5">
      <c r="A17" s="138" t="s">
        <v>305</v>
      </c>
      <c r="B17" s="138" t="s">
        <v>68</v>
      </c>
      <c r="C17" s="138" t="s">
        <v>132</v>
      </c>
      <c r="D17" s="138" t="s">
        <v>306</v>
      </c>
      <c r="E17" s="138" t="s">
        <v>307</v>
      </c>
    </row>
    <row r="18" spans="1:5">
      <c r="A18" s="138">
        <v>11</v>
      </c>
      <c r="B18" s="161" t="s">
        <v>381</v>
      </c>
      <c r="C18" s="153">
        <v>27.852</v>
      </c>
      <c r="D18" s="138">
        <f>VLOOKUP(D4,завтрак_факт,3,FALSE)</f>
        <v>0</v>
      </c>
      <c r="E18" s="142">
        <f t="shared" ref="E18:E22" si="1">C18*D18</f>
        <v>0</v>
      </c>
    </row>
    <row r="19" spans="1:5">
      <c r="A19" s="138">
        <v>12</v>
      </c>
      <c r="B19" s="161" t="s">
        <v>382</v>
      </c>
      <c r="C19" s="153">
        <v>6</v>
      </c>
      <c r="D19" s="138">
        <f>D18</f>
        <v>0</v>
      </c>
      <c r="E19" s="142">
        <f t="shared" si="1"/>
        <v>0</v>
      </c>
    </row>
    <row r="20" spans="1:5">
      <c r="A20" s="138">
        <v>13</v>
      </c>
      <c r="B20" s="161" t="s">
        <v>365</v>
      </c>
      <c r="C20" s="153">
        <v>1.1479999999999999</v>
      </c>
      <c r="D20" s="138">
        <f>D18</f>
        <v>0</v>
      </c>
      <c r="E20" s="142">
        <f t="shared" si="1"/>
        <v>0</v>
      </c>
    </row>
    <row r="21" spans="1:5">
      <c r="A21" s="138">
        <v>14</v>
      </c>
      <c r="B21" s="161" t="s">
        <v>383</v>
      </c>
      <c r="C21" s="154">
        <v>8</v>
      </c>
      <c r="D21" s="138">
        <f>D18</f>
        <v>0</v>
      </c>
      <c r="E21" s="142">
        <f t="shared" si="1"/>
        <v>0</v>
      </c>
    </row>
    <row r="22" spans="1:5">
      <c r="A22" s="138">
        <v>15</v>
      </c>
      <c r="B22" s="161" t="s">
        <v>60</v>
      </c>
      <c r="C22" s="154">
        <v>18</v>
      </c>
      <c r="D22" s="138">
        <f>D18</f>
        <v>0</v>
      </c>
      <c r="E22" s="142">
        <f t="shared" si="1"/>
        <v>0</v>
      </c>
    </row>
    <row r="23" spans="1:5" ht="14.45" hidden="1" customHeight="1">
      <c r="A23" s="138">
        <v>16</v>
      </c>
      <c r="B23" s="161"/>
      <c r="C23" s="154"/>
      <c r="D23" s="138"/>
      <c r="E23" s="142"/>
    </row>
    <row r="24" spans="1:5" ht="13.9" hidden="1" customHeight="1">
      <c r="A24" s="138">
        <v>17</v>
      </c>
      <c r="B24" s="156"/>
      <c r="C24" s="148"/>
      <c r="D24" s="138"/>
      <c r="E24" s="142"/>
    </row>
    <row r="25" spans="1:5" ht="13.9" hidden="1" customHeight="1">
      <c r="A25" s="138">
        <v>18</v>
      </c>
      <c r="B25" s="147"/>
      <c r="C25" s="148"/>
      <c r="D25" s="138"/>
      <c r="E25" s="142"/>
    </row>
    <row r="26" spans="1:5">
      <c r="A26" s="138">
        <v>19</v>
      </c>
      <c r="B26" s="149"/>
      <c r="C26" s="148"/>
      <c r="D26" s="150"/>
      <c r="E26" s="148"/>
    </row>
    <row r="27" spans="1:5">
      <c r="A27" s="138">
        <v>20</v>
      </c>
      <c r="B27" s="149" t="s">
        <v>308</v>
      </c>
      <c r="C27" s="148">
        <f>SUM(C18:C26)</f>
        <v>61.000000000000007</v>
      </c>
      <c r="D27" s="150"/>
      <c r="E27" s="148">
        <f>SUM(E18:E26)</f>
        <v>0</v>
      </c>
    </row>
    <row r="28" spans="1:5">
      <c r="A28" s="221"/>
      <c r="B28" s="222"/>
      <c r="C28" s="223"/>
      <c r="D28" s="224"/>
      <c r="E28" s="223"/>
    </row>
    <row r="29" spans="1:5">
      <c r="A29" s="137"/>
      <c r="B29" s="310" t="s">
        <v>309</v>
      </c>
      <c r="C29" s="325" t="s">
        <v>310</v>
      </c>
      <c r="D29" s="325"/>
      <c r="E29" s="325"/>
    </row>
    <row r="30" spans="1:5" ht="19.899999999999999" customHeight="1">
      <c r="A30" s="137"/>
      <c r="B30" s="193" t="str">
        <f>'Реестр 1'!B39</f>
        <v>МКОУ " Новокрестьяновская  СОШ"</v>
      </c>
      <c r="C30" s="319" t="s">
        <v>311</v>
      </c>
      <c r="D30" s="319"/>
      <c r="E30" s="319"/>
    </row>
    <row r="31" spans="1:5" ht="14.45" customHeight="1">
      <c r="B31" s="320" t="str">
        <f>'Реестр 1'!B40</f>
        <v xml:space="preserve">Утверждаю.
Директор школы                                                  Мансурова Т. М.
</v>
      </c>
      <c r="C31" s="319"/>
      <c r="D31" s="319"/>
      <c r="E31" s="319"/>
    </row>
    <row r="32" spans="1:5" ht="41.45" customHeight="1">
      <c r="B32" s="320"/>
      <c r="C32" s="319"/>
      <c r="D32" s="319"/>
      <c r="E32" s="319"/>
    </row>
    <row r="33" ht="14.25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0" type="noConversion"/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3"/>
  <sheetViews>
    <sheetView workbookViewId="0">
      <selection activeCell="D11" sqref="D11"/>
    </sheetView>
  </sheetViews>
  <sheetFormatPr defaultColWidth="12.625" defaultRowHeight="14.25"/>
  <cols>
    <col min="1" max="1" width="2.75" style="296" customWidth="1"/>
    <col min="2" max="2" width="31.625" style="296" customWidth="1"/>
    <col min="3" max="3" width="8.25" style="296" customWidth="1"/>
    <col min="4" max="4" width="11.625" style="296" customWidth="1"/>
    <col min="5" max="5" width="10.5" style="296" bestFit="1" customWidth="1"/>
    <col min="6" max="26" width="7.625" style="296" customWidth="1"/>
    <col min="27" max="16384" width="12.625" style="296"/>
  </cols>
  <sheetData>
    <row r="1" spans="1:5" ht="15">
      <c r="A1" s="321" t="s">
        <v>361</v>
      </c>
      <c r="B1" s="321"/>
      <c r="C1" s="321"/>
      <c r="D1" s="321"/>
      <c r="E1" s="321"/>
    </row>
    <row r="2" spans="1:5" ht="13.9" customHeight="1">
      <c r="A2" s="326" t="s">
        <v>304</v>
      </c>
      <c r="B2" s="326"/>
      <c r="C2" s="326"/>
      <c r="D2" s="326"/>
      <c r="E2" s="326"/>
    </row>
    <row r="3" spans="1:5" ht="13.9" customHeight="1">
      <c r="A3" s="326" t="str">
        <f>'Автомат. ввод'!N10</f>
        <v>МКОУ " Новокрестьяновская  СОШ"</v>
      </c>
      <c r="B3" s="326"/>
      <c r="C3" s="326"/>
      <c r="D3" s="326"/>
      <c r="E3" s="326"/>
    </row>
    <row r="4" spans="1:5" ht="18.75">
      <c r="A4" s="137"/>
      <c r="B4" s="268" t="s">
        <v>399</v>
      </c>
      <c r="C4" s="137"/>
      <c r="D4" s="218">
        <v>2</v>
      </c>
      <c r="E4" s="219" t="s">
        <v>415</v>
      </c>
    </row>
    <row r="5" spans="1:5" ht="15">
      <c r="A5" s="138" t="s">
        <v>305</v>
      </c>
      <c r="B5" s="138" t="s">
        <v>68</v>
      </c>
      <c r="C5" s="138" t="s">
        <v>132</v>
      </c>
      <c r="D5" s="139" t="s">
        <v>306</v>
      </c>
      <c r="E5" s="138" t="s">
        <v>307</v>
      </c>
    </row>
    <row r="6" spans="1:5" ht="15">
      <c r="A6" s="138">
        <v>1</v>
      </c>
      <c r="B6" s="140" t="s">
        <v>95</v>
      </c>
      <c r="C6" s="141">
        <v>12.3835</v>
      </c>
      <c r="D6" s="138">
        <v>31</v>
      </c>
      <c r="E6" s="142">
        <f t="shared" ref="E6:E12" si="0">C6*D6</f>
        <v>383.88849999999996</v>
      </c>
    </row>
    <row r="7" spans="1:5" ht="15">
      <c r="A7" s="138">
        <v>2</v>
      </c>
      <c r="B7" s="143" t="s">
        <v>96</v>
      </c>
      <c r="C7" s="142">
        <v>28.75</v>
      </c>
      <c r="D7" s="138">
        <f>D6</f>
        <v>31</v>
      </c>
      <c r="E7" s="142">
        <f t="shared" si="0"/>
        <v>891.25</v>
      </c>
    </row>
    <row r="8" spans="1:5" ht="15">
      <c r="A8" s="138">
        <v>3</v>
      </c>
      <c r="B8" s="144" t="s">
        <v>97</v>
      </c>
      <c r="C8" s="142">
        <v>2.59</v>
      </c>
      <c r="D8" s="138">
        <f>D6</f>
        <v>31</v>
      </c>
      <c r="E8" s="142">
        <f t="shared" si="0"/>
        <v>80.289999999999992</v>
      </c>
    </row>
    <row r="9" spans="1:5" ht="15">
      <c r="A9" s="138">
        <v>4</v>
      </c>
      <c r="B9" s="144" t="s">
        <v>61</v>
      </c>
      <c r="C9" s="142">
        <v>2.4</v>
      </c>
      <c r="D9" s="138">
        <f>D6</f>
        <v>31</v>
      </c>
      <c r="E9" s="142">
        <f t="shared" si="0"/>
        <v>74.399999999999991</v>
      </c>
    </row>
    <row r="10" spans="1:5" ht="15">
      <c r="A10" s="138">
        <v>5</v>
      </c>
      <c r="B10" s="144" t="s">
        <v>98</v>
      </c>
      <c r="C10" s="142">
        <v>8.1</v>
      </c>
      <c r="D10" s="138">
        <f>D6</f>
        <v>31</v>
      </c>
      <c r="E10" s="142">
        <f t="shared" si="0"/>
        <v>251.1</v>
      </c>
    </row>
    <row r="11" spans="1:5" ht="15">
      <c r="A11" s="138">
        <v>6</v>
      </c>
      <c r="B11" s="144" t="s">
        <v>99</v>
      </c>
      <c r="C11" s="142">
        <v>6</v>
      </c>
      <c r="D11" s="138">
        <f>D6</f>
        <v>31</v>
      </c>
      <c r="E11" s="142">
        <f t="shared" si="0"/>
        <v>186</v>
      </c>
    </row>
    <row r="12" spans="1:5" ht="15">
      <c r="A12" s="138">
        <v>7</v>
      </c>
      <c r="B12" s="145" t="s">
        <v>146</v>
      </c>
      <c r="C12" s="146">
        <v>0.77649999999999997</v>
      </c>
      <c r="D12" s="138">
        <f>D6</f>
        <v>31</v>
      </c>
      <c r="E12" s="142">
        <f t="shared" si="0"/>
        <v>24.0715</v>
      </c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 ht="15">
      <c r="A14" s="138">
        <v>9</v>
      </c>
      <c r="B14" s="149"/>
      <c r="C14" s="148"/>
      <c r="D14" s="150"/>
      <c r="E14" s="148"/>
    </row>
    <row r="15" spans="1:5" ht="15">
      <c r="A15" s="138">
        <v>10</v>
      </c>
      <c r="B15" s="149" t="s">
        <v>308</v>
      </c>
      <c r="C15" s="148">
        <f>SUM(C6:C14)</f>
        <v>61</v>
      </c>
      <c r="D15" s="150"/>
      <c r="E15" s="148">
        <f>SUM(E6:E14)</f>
        <v>1891</v>
      </c>
    </row>
    <row r="16" spans="1:5" ht="18.75">
      <c r="A16" s="327" t="s">
        <v>402</v>
      </c>
      <c r="B16" s="327"/>
      <c r="C16" s="327"/>
      <c r="D16" s="327"/>
      <c r="E16" s="327"/>
    </row>
    <row r="17" spans="1:5" ht="15">
      <c r="A17" s="138" t="s">
        <v>305</v>
      </c>
      <c r="B17" s="138" t="s">
        <v>68</v>
      </c>
      <c r="C17" s="138" t="s">
        <v>132</v>
      </c>
      <c r="D17" s="139" t="s">
        <v>306</v>
      </c>
      <c r="E17" s="138" t="s">
        <v>307</v>
      </c>
    </row>
    <row r="18" spans="1:5" ht="15">
      <c r="A18" s="138">
        <v>11</v>
      </c>
      <c r="B18" s="140" t="s">
        <v>367</v>
      </c>
      <c r="C18" s="141">
        <v>8.2200000000000006</v>
      </c>
      <c r="D18" s="138">
        <f>VLOOKUP(D4,завтрак_факт,3,FALSE)</f>
        <v>0</v>
      </c>
      <c r="E18" s="142">
        <f t="shared" ref="E18:E23" si="1">C18*D18</f>
        <v>0</v>
      </c>
    </row>
    <row r="19" spans="1:5" ht="15">
      <c r="A19" s="138">
        <v>12</v>
      </c>
      <c r="B19" s="143" t="s">
        <v>368</v>
      </c>
      <c r="C19" s="142">
        <v>21</v>
      </c>
      <c r="D19" s="138">
        <f>D18</f>
        <v>0</v>
      </c>
      <c r="E19" s="142">
        <f t="shared" si="1"/>
        <v>0</v>
      </c>
    </row>
    <row r="20" spans="1:5" ht="15" customHeight="1">
      <c r="A20" s="138">
        <v>13</v>
      </c>
      <c r="B20" s="144" t="s">
        <v>86</v>
      </c>
      <c r="C20" s="142">
        <v>2.4</v>
      </c>
      <c r="D20" s="138">
        <f>D18</f>
        <v>0</v>
      </c>
      <c r="E20" s="142">
        <f t="shared" si="1"/>
        <v>0</v>
      </c>
    </row>
    <row r="21" spans="1:5" ht="15" customHeight="1">
      <c r="A21" s="138">
        <v>14</v>
      </c>
      <c r="B21" s="144" t="s">
        <v>371</v>
      </c>
      <c r="C21" s="142">
        <v>5.38</v>
      </c>
      <c r="D21" s="138">
        <f>D18</f>
        <v>0</v>
      </c>
      <c r="E21" s="142">
        <f t="shared" si="1"/>
        <v>0</v>
      </c>
    </row>
    <row r="22" spans="1:5" ht="15" customHeight="1">
      <c r="A22" s="138">
        <v>15</v>
      </c>
      <c r="B22" s="144" t="s">
        <v>369</v>
      </c>
      <c r="C22" s="142">
        <v>14</v>
      </c>
      <c r="D22" s="138">
        <f>D18</f>
        <v>0</v>
      </c>
      <c r="E22" s="142">
        <f t="shared" si="1"/>
        <v>0</v>
      </c>
    </row>
    <row r="23" spans="1:5" ht="15" customHeight="1">
      <c r="A23" s="138">
        <v>16</v>
      </c>
      <c r="B23" s="144" t="s">
        <v>370</v>
      </c>
      <c r="C23" s="142">
        <v>10</v>
      </c>
      <c r="D23" s="138">
        <f>D18</f>
        <v>0</v>
      </c>
      <c r="E23" s="142">
        <f t="shared" si="1"/>
        <v>0</v>
      </c>
    </row>
    <row r="24" spans="1:5" ht="15" hidden="1" customHeight="1">
      <c r="A24" s="138">
        <v>17</v>
      </c>
      <c r="B24" s="145"/>
      <c r="C24" s="146"/>
      <c r="D24" s="138"/>
      <c r="E24" s="142"/>
    </row>
    <row r="25" spans="1:5" ht="15" hidden="1" customHeight="1">
      <c r="A25" s="138">
        <v>18</v>
      </c>
      <c r="B25" s="147"/>
      <c r="C25" s="148"/>
      <c r="D25" s="138"/>
      <c r="E25" s="142"/>
    </row>
    <row r="26" spans="1:5" ht="15" customHeight="1">
      <c r="A26" s="138">
        <v>19</v>
      </c>
      <c r="B26" s="149"/>
      <c r="C26" s="148"/>
      <c r="D26" s="150"/>
      <c r="E26" s="148"/>
    </row>
    <row r="27" spans="1:5" ht="15" customHeight="1">
      <c r="A27" s="138">
        <v>20</v>
      </c>
      <c r="B27" s="149" t="s">
        <v>308</v>
      </c>
      <c r="C27" s="148">
        <f>SUM(C18:C26)</f>
        <v>61</v>
      </c>
      <c r="D27" s="150"/>
      <c r="E27" s="148">
        <f>SUM(E18:E26)</f>
        <v>0</v>
      </c>
    </row>
    <row r="28" spans="1:5" ht="15">
      <c r="A28" s="137"/>
      <c r="B28" s="151"/>
      <c r="C28" s="324"/>
      <c r="D28" s="324"/>
      <c r="E28" s="324"/>
    </row>
    <row r="29" spans="1:5" ht="15">
      <c r="A29" s="137"/>
      <c r="B29" s="295" t="s">
        <v>309</v>
      </c>
      <c r="C29" s="325" t="s">
        <v>310</v>
      </c>
      <c r="D29" s="325"/>
      <c r="E29" s="325"/>
    </row>
    <row r="30" spans="1:5" ht="19.899999999999999" customHeight="1">
      <c r="A30" s="137"/>
      <c r="B30" s="193" t="str">
        <f>'Реестр 1'!B39</f>
        <v>МКОУ " Новокрестьяновская  СОШ"</v>
      </c>
      <c r="C30" s="319" t="s">
        <v>311</v>
      </c>
      <c r="D30" s="319"/>
      <c r="E30" s="319"/>
    </row>
    <row r="31" spans="1:5" ht="14.45" customHeight="1">
      <c r="B31" s="320" t="str">
        <f>'Реестр 1'!B40</f>
        <v xml:space="preserve">Утверждаю.
Директор школы                                                  Мансурова Т. М.
</v>
      </c>
      <c r="C31" s="319"/>
      <c r="D31" s="319"/>
      <c r="E31" s="319"/>
    </row>
    <row r="32" spans="1:5" ht="41.45" customHeight="1">
      <c r="B32" s="320"/>
      <c r="C32" s="319"/>
      <c r="D32" s="319"/>
      <c r="E32" s="319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6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8">
    <mergeCell ref="C30:E32"/>
    <mergeCell ref="B31:B32"/>
    <mergeCell ref="A1:E1"/>
    <mergeCell ref="A2:E2"/>
    <mergeCell ref="A3:E3"/>
    <mergeCell ref="A16:E16"/>
    <mergeCell ref="C28:E28"/>
    <mergeCell ref="C29:E29"/>
  </mergeCells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6"/>
  <dimension ref="A1:E1013"/>
  <sheetViews>
    <sheetView workbookViewId="0">
      <selection sqref="A1:E1"/>
    </sheetView>
  </sheetViews>
  <sheetFormatPr defaultColWidth="12.625" defaultRowHeight="15" customHeight="1"/>
  <cols>
    <col min="1" max="1" width="2.75" style="311" customWidth="1"/>
    <col min="2" max="2" width="31.625" style="311" customWidth="1"/>
    <col min="3" max="3" width="9.125" style="311" customWidth="1"/>
    <col min="4" max="4" width="11.625" style="311" customWidth="1"/>
    <col min="5" max="5" width="10.75" style="311" bestFit="1" customWidth="1"/>
    <col min="6" max="26" width="7.625" style="311" customWidth="1"/>
    <col min="27" max="16384" width="12.625" style="311"/>
  </cols>
  <sheetData>
    <row r="1" spans="1:5">
      <c r="A1" s="328" t="s">
        <v>407</v>
      </c>
      <c r="B1" s="328"/>
      <c r="C1" s="328"/>
      <c r="D1" s="328"/>
      <c r="E1" s="328"/>
    </row>
    <row r="2" spans="1:5" ht="13.9" customHeight="1">
      <c r="A2" s="326" t="s">
        <v>304</v>
      </c>
      <c r="B2" s="326"/>
      <c r="C2" s="326"/>
      <c r="D2" s="326"/>
      <c r="E2" s="326"/>
    </row>
    <row r="3" spans="1:5" ht="13.9" customHeight="1">
      <c r="A3" s="326" t="str">
        <f>'Автомат. ввод'!N10</f>
        <v>МКОУ " Новокрестьяновская  СОШ"</v>
      </c>
      <c r="B3" s="326"/>
      <c r="C3" s="326"/>
      <c r="D3" s="326"/>
      <c r="E3" s="326"/>
    </row>
    <row r="4" spans="1:5" ht="18.75">
      <c r="A4" s="137"/>
      <c r="B4" s="268" t="s">
        <v>399</v>
      </c>
      <c r="C4" s="137"/>
      <c r="D4" s="218">
        <v>23</v>
      </c>
      <c r="E4" s="218" t="s">
        <v>415</v>
      </c>
    </row>
    <row r="5" spans="1:5">
      <c r="A5" s="138" t="s">
        <v>305</v>
      </c>
      <c r="B5" s="138" t="s">
        <v>68</v>
      </c>
      <c r="C5" s="138" t="s">
        <v>132</v>
      </c>
      <c r="D5" s="138" t="s">
        <v>306</v>
      </c>
      <c r="E5" s="138" t="s">
        <v>307</v>
      </c>
    </row>
    <row r="6" spans="1:5">
      <c r="A6" s="138">
        <v>1</v>
      </c>
      <c r="B6" s="161" t="s">
        <v>118</v>
      </c>
      <c r="C6" s="153">
        <v>12.5603</v>
      </c>
      <c r="D6" s="138">
        <f>VLOOKUP(D4,Фактически_присутствующих,3,FALSE)</f>
        <v>32</v>
      </c>
      <c r="E6" s="142">
        <f t="shared" ref="E6:E12" si="0">C6*D6</f>
        <v>401.92959999999999</v>
      </c>
    </row>
    <row r="7" spans="1:5">
      <c r="A7" s="138">
        <v>2</v>
      </c>
      <c r="B7" s="161" t="s">
        <v>143</v>
      </c>
      <c r="C7" s="162">
        <v>28.3</v>
      </c>
      <c r="D7" s="138">
        <f>D6</f>
        <v>32</v>
      </c>
      <c r="E7" s="142">
        <f t="shared" si="0"/>
        <v>905.6</v>
      </c>
    </row>
    <row r="8" spans="1:5">
      <c r="A8" s="138">
        <v>3</v>
      </c>
      <c r="B8" s="161" t="s">
        <v>119</v>
      </c>
      <c r="C8" s="153">
        <v>4.8231999999999999</v>
      </c>
      <c r="D8" s="138">
        <f>D6</f>
        <v>32</v>
      </c>
      <c r="E8" s="142">
        <f t="shared" si="0"/>
        <v>154.3424</v>
      </c>
    </row>
    <row r="9" spans="1:5">
      <c r="A9" s="138">
        <v>4</v>
      </c>
      <c r="B9" s="161" t="s">
        <v>61</v>
      </c>
      <c r="C9" s="153">
        <v>2.4</v>
      </c>
      <c r="D9" s="138">
        <f>D6</f>
        <v>32</v>
      </c>
      <c r="E9" s="142">
        <f t="shared" si="0"/>
        <v>76.8</v>
      </c>
    </row>
    <row r="10" spans="1:5">
      <c r="A10" s="138">
        <v>5</v>
      </c>
      <c r="B10" s="161" t="s">
        <v>83</v>
      </c>
      <c r="C10" s="153">
        <v>9</v>
      </c>
      <c r="D10" s="138">
        <f>D6</f>
        <v>32</v>
      </c>
      <c r="E10" s="142">
        <f t="shared" si="0"/>
        <v>288</v>
      </c>
    </row>
    <row r="11" spans="1:5">
      <c r="A11" s="138">
        <v>6</v>
      </c>
      <c r="B11" s="145" t="s">
        <v>147</v>
      </c>
      <c r="C11" s="154">
        <v>3.14</v>
      </c>
      <c r="D11" s="138">
        <f>D6</f>
        <v>32</v>
      </c>
      <c r="E11" s="142">
        <f t="shared" si="0"/>
        <v>100.48</v>
      </c>
    </row>
    <row r="12" spans="1:5">
      <c r="A12" s="138">
        <v>7</v>
      </c>
      <c r="B12" s="145" t="s">
        <v>312</v>
      </c>
      <c r="C12" s="153">
        <v>0.77649999999999997</v>
      </c>
      <c r="D12" s="138">
        <f>D6</f>
        <v>32</v>
      </c>
      <c r="E12" s="142">
        <f t="shared" si="0"/>
        <v>24.847999999999999</v>
      </c>
    </row>
    <row r="13" spans="1:5" ht="13.9" hidden="1" customHeight="1">
      <c r="A13" s="138">
        <v>8</v>
      </c>
      <c r="B13" s="163"/>
      <c r="C13" s="154"/>
      <c r="D13" s="138"/>
      <c r="E13" s="142"/>
    </row>
    <row r="14" spans="1:5">
      <c r="A14" s="138">
        <v>9</v>
      </c>
      <c r="B14" s="149"/>
      <c r="C14" s="164"/>
      <c r="D14" s="150"/>
      <c r="E14" s="148"/>
    </row>
    <row r="15" spans="1:5">
      <c r="A15" s="225">
        <v>10</v>
      </c>
      <c r="B15" s="226" t="s">
        <v>308</v>
      </c>
      <c r="C15" s="227">
        <f>SUM(C6:C14)</f>
        <v>61</v>
      </c>
      <c r="D15" s="228"/>
      <c r="E15" s="227">
        <f>SUM(E6:E14)</f>
        <v>1952</v>
      </c>
    </row>
    <row r="16" spans="1:5" ht="18.75">
      <c r="A16" s="329" t="s">
        <v>402</v>
      </c>
      <c r="B16" s="329"/>
      <c r="C16" s="329"/>
      <c r="D16" s="329"/>
      <c r="E16" s="329"/>
    </row>
    <row r="17" spans="1:5">
      <c r="A17" s="138" t="s">
        <v>305</v>
      </c>
      <c r="B17" s="138" t="s">
        <v>68</v>
      </c>
      <c r="C17" s="138" t="s">
        <v>132</v>
      </c>
      <c r="D17" s="138" t="s">
        <v>306</v>
      </c>
      <c r="E17" s="138" t="s">
        <v>307</v>
      </c>
    </row>
    <row r="18" spans="1:5">
      <c r="A18" s="138">
        <v>11</v>
      </c>
      <c r="B18" s="161" t="s">
        <v>384</v>
      </c>
      <c r="C18" s="153">
        <v>24.472300000000001</v>
      </c>
      <c r="D18" s="138">
        <f>VLOOKUP(D4,завтрак_факт,3,FALSE)</f>
        <v>0</v>
      </c>
      <c r="E18" s="142">
        <f t="shared" ref="E18:E24" si="1">C18*D18</f>
        <v>0</v>
      </c>
    </row>
    <row r="19" spans="1:5">
      <c r="A19" s="138">
        <v>12</v>
      </c>
      <c r="B19" s="161" t="s">
        <v>146</v>
      </c>
      <c r="C19" s="162">
        <v>0.79049999999999998</v>
      </c>
      <c r="D19" s="138">
        <f>D18</f>
        <v>0</v>
      </c>
      <c r="E19" s="142">
        <f t="shared" si="1"/>
        <v>0</v>
      </c>
    </row>
    <row r="20" spans="1:5">
      <c r="A20" s="138">
        <v>13</v>
      </c>
      <c r="B20" s="161" t="s">
        <v>119</v>
      </c>
      <c r="C20" s="153">
        <v>5.1372</v>
      </c>
      <c r="D20" s="138">
        <f>D18</f>
        <v>0</v>
      </c>
      <c r="E20" s="142">
        <f t="shared" si="1"/>
        <v>0</v>
      </c>
    </row>
    <row r="21" spans="1:5">
      <c r="A21" s="138">
        <v>14</v>
      </c>
      <c r="B21" s="161" t="s">
        <v>61</v>
      </c>
      <c r="C21" s="153">
        <v>2.4</v>
      </c>
      <c r="D21" s="138">
        <f>D18</f>
        <v>0</v>
      </c>
      <c r="E21" s="142">
        <f t="shared" si="1"/>
        <v>0</v>
      </c>
    </row>
    <row r="22" spans="1:5">
      <c r="A22" s="138">
        <v>15</v>
      </c>
      <c r="B22" s="161" t="s">
        <v>83</v>
      </c>
      <c r="C22" s="153">
        <v>12</v>
      </c>
      <c r="D22" s="138">
        <f>D18</f>
        <v>0</v>
      </c>
      <c r="E22" s="142">
        <f t="shared" si="1"/>
        <v>0</v>
      </c>
    </row>
    <row r="23" spans="1:5">
      <c r="A23" s="138">
        <v>16</v>
      </c>
      <c r="B23" s="145" t="s">
        <v>147</v>
      </c>
      <c r="C23" s="154">
        <v>3.2</v>
      </c>
      <c r="D23" s="138">
        <f>D18</f>
        <v>0</v>
      </c>
      <c r="E23" s="142">
        <f t="shared" si="1"/>
        <v>0</v>
      </c>
    </row>
    <row r="24" spans="1:5">
      <c r="A24" s="138">
        <v>17</v>
      </c>
      <c r="B24" s="145" t="s">
        <v>370</v>
      </c>
      <c r="C24" s="153">
        <v>13</v>
      </c>
      <c r="D24" s="138">
        <f>D18</f>
        <v>0</v>
      </c>
      <c r="E24" s="142">
        <f t="shared" si="1"/>
        <v>0</v>
      </c>
    </row>
    <row r="25" spans="1:5" ht="13.9" hidden="1" customHeight="1">
      <c r="A25" s="138">
        <v>18</v>
      </c>
      <c r="B25" s="163"/>
      <c r="C25" s="154"/>
      <c r="D25" s="138"/>
      <c r="E25" s="142"/>
    </row>
    <row r="26" spans="1:5">
      <c r="A26" s="138">
        <v>19</v>
      </c>
      <c r="B26" s="149"/>
      <c r="C26" s="164"/>
      <c r="D26" s="150"/>
      <c r="E26" s="148"/>
    </row>
    <row r="27" spans="1:5">
      <c r="A27" s="225">
        <v>20</v>
      </c>
      <c r="B27" s="226" t="s">
        <v>308</v>
      </c>
      <c r="C27" s="227">
        <f>SUM(C18:C26)</f>
        <v>61.000000000000007</v>
      </c>
      <c r="D27" s="228"/>
      <c r="E27" s="227">
        <f>SUM(E18:E26)</f>
        <v>0</v>
      </c>
    </row>
    <row r="28" spans="1:5">
      <c r="A28" s="221"/>
      <c r="B28" s="222"/>
      <c r="C28" s="223"/>
      <c r="D28" s="224"/>
      <c r="E28" s="223"/>
    </row>
    <row r="29" spans="1:5">
      <c r="A29" s="137"/>
      <c r="B29" s="310" t="s">
        <v>309</v>
      </c>
      <c r="C29" s="325" t="s">
        <v>310</v>
      </c>
      <c r="D29" s="325"/>
      <c r="E29" s="325"/>
    </row>
    <row r="30" spans="1:5" ht="19.899999999999999" customHeight="1">
      <c r="A30" s="137"/>
      <c r="B30" s="193" t="str">
        <f>'Реестр 1'!B39</f>
        <v>МКОУ " Новокрестьяновская  СОШ"</v>
      </c>
      <c r="C30" s="319" t="s">
        <v>311</v>
      </c>
      <c r="D30" s="319"/>
      <c r="E30" s="319"/>
    </row>
    <row r="31" spans="1:5" ht="14.45" customHeight="1">
      <c r="B31" s="320" t="str">
        <f>'Реестр 1'!B40</f>
        <v xml:space="preserve">Утверждаю.
Директор школы                                                  Мансурова Т. М.
</v>
      </c>
      <c r="C31" s="319"/>
      <c r="D31" s="319"/>
      <c r="E31" s="319"/>
    </row>
    <row r="32" spans="1:5" ht="41.45" customHeight="1">
      <c r="B32" s="320"/>
      <c r="C32" s="319"/>
      <c r="D32" s="319"/>
      <c r="E32" s="319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0" type="noConversion"/>
  <pageMargins left="0.7" right="0.7" top="0.75" bottom="0.75" header="0" footer="0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7"/>
  <dimension ref="A1:H1016"/>
  <sheetViews>
    <sheetView workbookViewId="0">
      <selection sqref="A1:E1"/>
    </sheetView>
  </sheetViews>
  <sheetFormatPr defaultColWidth="12.625" defaultRowHeight="15" customHeight="1"/>
  <cols>
    <col min="1" max="1" width="2.75" style="311" customWidth="1"/>
    <col min="2" max="2" width="31.625" style="311" customWidth="1"/>
    <col min="3" max="3" width="9.25" style="311" bestFit="1" customWidth="1"/>
    <col min="4" max="4" width="11.625" style="311" customWidth="1"/>
    <col min="5" max="5" width="10.5" style="311" bestFit="1" customWidth="1"/>
    <col min="6" max="26" width="7.625" style="311" customWidth="1"/>
    <col min="27" max="16384" width="12.625" style="311"/>
  </cols>
  <sheetData>
    <row r="1" spans="1:5">
      <c r="A1" s="328" t="s">
        <v>408</v>
      </c>
      <c r="B1" s="328"/>
      <c r="C1" s="328"/>
      <c r="D1" s="328"/>
      <c r="E1" s="328"/>
    </row>
    <row r="2" spans="1:5" ht="13.9" customHeight="1">
      <c r="A2" s="326" t="s">
        <v>304</v>
      </c>
      <c r="B2" s="326"/>
      <c r="C2" s="326"/>
      <c r="D2" s="326"/>
      <c r="E2" s="326"/>
    </row>
    <row r="3" spans="1:5" ht="13.9" customHeight="1">
      <c r="A3" s="326" t="str">
        <f>'Автомат. ввод'!N10</f>
        <v>МКОУ " Новокрестьяновская  СОШ"</v>
      </c>
      <c r="B3" s="326"/>
      <c r="C3" s="326"/>
      <c r="D3" s="326"/>
      <c r="E3" s="326"/>
    </row>
    <row r="4" spans="1:5" ht="18.75">
      <c r="A4" s="137"/>
      <c r="B4" s="268" t="s">
        <v>399</v>
      </c>
      <c r="C4" s="137"/>
      <c r="D4" s="218">
        <v>24</v>
      </c>
      <c r="E4" s="219" t="s">
        <v>415</v>
      </c>
    </row>
    <row r="5" spans="1:5">
      <c r="A5" s="138" t="s">
        <v>305</v>
      </c>
      <c r="B5" s="138" t="s">
        <v>68</v>
      </c>
      <c r="C5" s="138" t="s">
        <v>132</v>
      </c>
      <c r="D5" s="138" t="s">
        <v>306</v>
      </c>
      <c r="E5" s="138" t="s">
        <v>307</v>
      </c>
    </row>
    <row r="6" spans="1:5">
      <c r="A6" s="138">
        <v>1</v>
      </c>
      <c r="B6" s="144" t="s">
        <v>95</v>
      </c>
      <c r="C6" s="153">
        <v>11.435</v>
      </c>
      <c r="D6" s="138">
        <f>VLOOKUP(D4,Фактически_присутствующих,3,FALSE)</f>
        <v>32</v>
      </c>
      <c r="E6" s="142">
        <f t="shared" ref="E6:E11" si="0">C6*D6</f>
        <v>365.92</v>
      </c>
    </row>
    <row r="7" spans="1:5">
      <c r="A7" s="138">
        <v>2</v>
      </c>
      <c r="B7" s="144" t="s">
        <v>120</v>
      </c>
      <c r="C7" s="153">
        <v>16.024999999999999</v>
      </c>
      <c r="D7" s="138">
        <f>D6</f>
        <v>32</v>
      </c>
      <c r="E7" s="142">
        <f t="shared" si="0"/>
        <v>512.79999999999995</v>
      </c>
    </row>
    <row r="8" spans="1:5">
      <c r="A8" s="138">
        <v>3</v>
      </c>
      <c r="B8" s="144" t="s">
        <v>97</v>
      </c>
      <c r="C8" s="153">
        <v>2.74</v>
      </c>
      <c r="D8" s="138">
        <f>D6</f>
        <v>32</v>
      </c>
      <c r="E8" s="142">
        <f t="shared" si="0"/>
        <v>87.68</v>
      </c>
    </row>
    <row r="9" spans="1:5">
      <c r="A9" s="138">
        <v>4</v>
      </c>
      <c r="B9" s="144" t="s">
        <v>61</v>
      </c>
      <c r="C9" s="153">
        <v>2.4</v>
      </c>
      <c r="D9" s="138">
        <f>D6</f>
        <v>32</v>
      </c>
      <c r="E9" s="142">
        <f t="shared" si="0"/>
        <v>76.8</v>
      </c>
    </row>
    <row r="10" spans="1:5">
      <c r="A10" s="138">
        <v>5</v>
      </c>
      <c r="B10" s="144" t="s">
        <v>145</v>
      </c>
      <c r="C10" s="153">
        <v>22.4</v>
      </c>
      <c r="D10" s="138">
        <f>D6</f>
        <v>32</v>
      </c>
      <c r="E10" s="142">
        <f t="shared" si="0"/>
        <v>716.8</v>
      </c>
    </row>
    <row r="11" spans="1:5">
      <c r="A11" s="138">
        <v>6</v>
      </c>
      <c r="B11" s="144" t="s">
        <v>99</v>
      </c>
      <c r="C11" s="153">
        <v>6</v>
      </c>
      <c r="D11" s="138">
        <f>D6</f>
        <v>32</v>
      </c>
      <c r="E11" s="142">
        <f t="shared" si="0"/>
        <v>192</v>
      </c>
    </row>
    <row r="12" spans="1:5" ht="13.9" hidden="1" customHeight="1">
      <c r="A12" s="138">
        <v>7</v>
      </c>
      <c r="B12" s="156"/>
      <c r="C12" s="148"/>
      <c r="D12" s="138"/>
      <c r="E12" s="142"/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308</v>
      </c>
      <c r="C15" s="148">
        <f>SUM(C6:C14)</f>
        <v>61</v>
      </c>
      <c r="D15" s="150"/>
      <c r="E15" s="148">
        <f>SUM(E6:E14)</f>
        <v>1952</v>
      </c>
    </row>
    <row r="16" spans="1:5" ht="18.75">
      <c r="A16" s="327" t="s">
        <v>402</v>
      </c>
      <c r="B16" s="327"/>
      <c r="C16" s="327"/>
      <c r="D16" s="327"/>
      <c r="E16" s="327"/>
    </row>
    <row r="17" spans="1:5">
      <c r="A17" s="138" t="s">
        <v>305</v>
      </c>
      <c r="B17" s="138" t="s">
        <v>68</v>
      </c>
      <c r="C17" s="138" t="s">
        <v>132</v>
      </c>
      <c r="D17" s="138" t="s">
        <v>306</v>
      </c>
      <c r="E17" s="138" t="s">
        <v>307</v>
      </c>
    </row>
    <row r="18" spans="1:5">
      <c r="A18" s="138">
        <v>11</v>
      </c>
      <c r="B18" s="144" t="s">
        <v>385</v>
      </c>
      <c r="C18" s="153">
        <v>28.442799999999998</v>
      </c>
      <c r="D18" s="138">
        <f>VLOOKUP(D4,завтрак_факт,3,FALSE)</f>
        <v>0</v>
      </c>
      <c r="E18" s="142">
        <f t="shared" ref="E18:E23" si="1">C18*D18</f>
        <v>0</v>
      </c>
    </row>
    <row r="19" spans="1:5">
      <c r="A19" s="138">
        <v>12</v>
      </c>
      <c r="B19" s="144" t="s">
        <v>386</v>
      </c>
      <c r="C19" s="153">
        <v>6.9420000000000002</v>
      </c>
      <c r="D19" s="138">
        <f>D18</f>
        <v>0</v>
      </c>
      <c r="E19" s="142">
        <f t="shared" si="1"/>
        <v>0</v>
      </c>
    </row>
    <row r="20" spans="1:5">
      <c r="A20" s="138">
        <v>13</v>
      </c>
      <c r="B20" s="144" t="s">
        <v>365</v>
      </c>
      <c r="C20" s="153">
        <v>1.2152000000000001</v>
      </c>
      <c r="D20" s="138">
        <f>D18</f>
        <v>0</v>
      </c>
      <c r="E20" s="142">
        <f t="shared" si="1"/>
        <v>0</v>
      </c>
    </row>
    <row r="21" spans="1:5">
      <c r="A21" s="138">
        <v>14</v>
      </c>
      <c r="B21" s="144" t="s">
        <v>61</v>
      </c>
      <c r="C21" s="153">
        <v>2.4</v>
      </c>
      <c r="D21" s="138">
        <f>D18</f>
        <v>0</v>
      </c>
      <c r="E21" s="142">
        <f t="shared" si="1"/>
        <v>0</v>
      </c>
    </row>
    <row r="22" spans="1:5">
      <c r="A22" s="138">
        <v>15</v>
      </c>
      <c r="B22" s="144" t="s">
        <v>387</v>
      </c>
      <c r="C22" s="153">
        <v>16</v>
      </c>
      <c r="D22" s="138">
        <f>D18</f>
        <v>0</v>
      </c>
      <c r="E22" s="142">
        <f t="shared" si="1"/>
        <v>0</v>
      </c>
    </row>
    <row r="23" spans="1:5">
      <c r="A23" s="138">
        <v>16</v>
      </c>
      <c r="B23" s="144" t="s">
        <v>375</v>
      </c>
      <c r="C23" s="153">
        <v>6</v>
      </c>
      <c r="D23" s="138">
        <f>D18</f>
        <v>0</v>
      </c>
      <c r="E23" s="142">
        <f t="shared" si="1"/>
        <v>0</v>
      </c>
    </row>
    <row r="24" spans="1:5" ht="13.9" hidden="1" customHeight="1">
      <c r="A24" s="138">
        <v>17</v>
      </c>
      <c r="B24" s="156"/>
      <c r="C24" s="148"/>
      <c r="D24" s="138"/>
      <c r="E24" s="142"/>
    </row>
    <row r="25" spans="1:5" ht="13.9" hidden="1" customHeight="1">
      <c r="A25" s="138">
        <v>18</v>
      </c>
      <c r="B25" s="147"/>
      <c r="C25" s="148"/>
      <c r="D25" s="138"/>
      <c r="E25" s="142"/>
    </row>
    <row r="26" spans="1:5">
      <c r="A26" s="138">
        <v>19</v>
      </c>
      <c r="B26" s="149"/>
      <c r="C26" s="148"/>
      <c r="D26" s="150"/>
      <c r="E26" s="148"/>
    </row>
    <row r="27" spans="1:5">
      <c r="A27" s="138">
        <v>20</v>
      </c>
      <c r="B27" s="149" t="s">
        <v>308</v>
      </c>
      <c r="C27" s="148">
        <f>SUM(C18:C26)</f>
        <v>61</v>
      </c>
      <c r="D27" s="150"/>
      <c r="E27" s="148">
        <f>SUM(E18:E26)</f>
        <v>0</v>
      </c>
    </row>
    <row r="28" spans="1:5">
      <c r="A28" s="221"/>
      <c r="B28" s="222"/>
      <c r="C28" s="223"/>
      <c r="D28" s="224"/>
      <c r="E28" s="223"/>
    </row>
    <row r="29" spans="1:5">
      <c r="A29" s="137"/>
      <c r="B29" s="310" t="s">
        <v>309</v>
      </c>
      <c r="C29" s="325" t="s">
        <v>310</v>
      </c>
      <c r="D29" s="325"/>
      <c r="E29" s="325"/>
    </row>
    <row r="30" spans="1:5" ht="19.899999999999999" customHeight="1">
      <c r="A30" s="137"/>
      <c r="B30" s="193" t="str">
        <f>'Реестр 1'!B39</f>
        <v>МКОУ " Новокрестьяновская  СОШ"</v>
      </c>
      <c r="C30" s="319" t="s">
        <v>311</v>
      </c>
      <c r="D30" s="319"/>
      <c r="E30" s="319"/>
    </row>
    <row r="31" spans="1:5" ht="14.45" customHeight="1">
      <c r="B31" s="320" t="str">
        <f>'Реестр 1'!B40</f>
        <v xml:space="preserve">Утверждаю.
Директор школы                                                  Мансурова Т. М.
</v>
      </c>
      <c r="C31" s="319"/>
      <c r="D31" s="319"/>
      <c r="E31" s="319"/>
    </row>
    <row r="32" spans="1:5" ht="41.45" customHeight="1">
      <c r="B32" s="320"/>
      <c r="C32" s="319"/>
      <c r="D32" s="319"/>
      <c r="E32" s="319"/>
    </row>
    <row r="33" spans="2:8" ht="15" customHeight="1">
      <c r="B33" s="151"/>
    </row>
    <row r="34" spans="2:8" ht="15.75" customHeight="1"/>
    <row r="35" spans="2:8" ht="15.75" customHeight="1"/>
    <row r="36" spans="2:8" ht="15.75" customHeight="1"/>
    <row r="37" spans="2:8" ht="15.75" customHeight="1"/>
    <row r="38" spans="2:8" ht="15.75" customHeight="1">
      <c r="H38" s="220"/>
    </row>
    <row r="39" spans="2:8" ht="15.75" customHeight="1"/>
    <row r="40" spans="2:8" ht="15.75" customHeight="1"/>
    <row r="41" spans="2:8" ht="15.75" customHeight="1"/>
    <row r="42" spans="2:8" ht="15.75" customHeight="1"/>
    <row r="43" spans="2:8" ht="15.75" customHeight="1"/>
    <row r="44" spans="2:8" ht="15.75" customHeight="1"/>
    <row r="45" spans="2:8" ht="15.75" customHeight="1"/>
    <row r="46" spans="2:8" ht="15.75" customHeight="1"/>
    <row r="47" spans="2:8" ht="15.75" customHeight="1"/>
    <row r="48" spans="2: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4.25"/>
    <row r="1015" ht="14.25"/>
    <row r="1016" ht="14.25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0" type="noConversion"/>
  <pageMargins left="0.7" right="0.7" top="0.75" bottom="0.75" header="0" footer="0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8"/>
  <dimension ref="A1:E1013"/>
  <sheetViews>
    <sheetView workbookViewId="0">
      <selection sqref="A1:XFD1048576"/>
    </sheetView>
  </sheetViews>
  <sheetFormatPr defaultColWidth="12.625" defaultRowHeight="15" customHeight="1"/>
  <cols>
    <col min="1" max="1" width="2.75" style="311" customWidth="1"/>
    <col min="2" max="2" width="32.125" style="311" customWidth="1"/>
    <col min="3" max="3" width="8.375" style="311" customWidth="1"/>
    <col min="4" max="4" width="11.625" style="311" customWidth="1"/>
    <col min="5" max="5" width="11.625" style="311" bestFit="1" customWidth="1"/>
    <col min="6" max="26" width="7.625" style="311" customWidth="1"/>
    <col min="27" max="16384" width="12.625" style="311"/>
  </cols>
  <sheetData>
    <row r="1" spans="1:5">
      <c r="A1" s="328" t="s">
        <v>409</v>
      </c>
      <c r="B1" s="328"/>
      <c r="C1" s="328"/>
      <c r="D1" s="328"/>
      <c r="E1" s="328"/>
    </row>
    <row r="2" spans="1:5" ht="13.9" customHeight="1">
      <c r="A2" s="326" t="s">
        <v>304</v>
      </c>
      <c r="B2" s="326"/>
      <c r="C2" s="326"/>
      <c r="D2" s="326"/>
      <c r="E2" s="326"/>
    </row>
    <row r="3" spans="1:5" ht="13.9" customHeight="1">
      <c r="A3" s="326" t="str">
        <f>'Автомат. ввод'!N10</f>
        <v>МКОУ " Новокрестьяновская  СОШ"</v>
      </c>
      <c r="B3" s="326"/>
      <c r="C3" s="326"/>
      <c r="D3" s="326"/>
      <c r="E3" s="326"/>
    </row>
    <row r="4" spans="1:5" ht="18.75">
      <c r="A4" s="137"/>
      <c r="B4" s="268" t="s">
        <v>399</v>
      </c>
      <c r="C4" s="137"/>
      <c r="D4" s="218">
        <v>25</v>
      </c>
      <c r="E4" s="219" t="s">
        <v>415</v>
      </c>
    </row>
    <row r="5" spans="1:5">
      <c r="A5" s="138" t="s">
        <v>305</v>
      </c>
      <c r="B5" s="138" t="s">
        <v>68</v>
      </c>
      <c r="C5" s="138" t="s">
        <v>132</v>
      </c>
      <c r="D5" s="138" t="s">
        <v>306</v>
      </c>
      <c r="E5" s="138" t="s">
        <v>307</v>
      </c>
    </row>
    <row r="6" spans="1:5">
      <c r="A6" s="138">
        <v>1</v>
      </c>
      <c r="B6" s="161" t="s">
        <v>104</v>
      </c>
      <c r="C6" s="165">
        <v>27.484999999999999</v>
      </c>
      <c r="D6" s="138">
        <f>VLOOKUP(D4,Фактически_присутствующих,3,FALSE)</f>
        <v>32</v>
      </c>
      <c r="E6" s="142">
        <f t="shared" ref="E6:E7" si="0">C6*D6</f>
        <v>879.52</v>
      </c>
    </row>
    <row r="7" spans="1:5">
      <c r="A7" s="138">
        <v>2</v>
      </c>
      <c r="B7" s="161" t="s">
        <v>105</v>
      </c>
      <c r="C7" s="165">
        <v>26.195</v>
      </c>
      <c r="D7" s="138">
        <f>D6</f>
        <v>32</v>
      </c>
      <c r="E7" s="142">
        <f t="shared" si="0"/>
        <v>838.24</v>
      </c>
    </row>
    <row r="8" spans="1:5">
      <c r="A8" s="138">
        <v>3</v>
      </c>
      <c r="B8" s="144" t="s">
        <v>88</v>
      </c>
      <c r="C8" s="166">
        <v>2.68</v>
      </c>
      <c r="D8" s="138">
        <f>D6</f>
        <v>32</v>
      </c>
      <c r="E8" s="142">
        <f>C8*D8</f>
        <v>85.76</v>
      </c>
    </row>
    <row r="9" spans="1:5">
      <c r="A9" s="138">
        <v>4</v>
      </c>
      <c r="B9" s="161" t="s">
        <v>106</v>
      </c>
      <c r="C9" s="166">
        <v>2.2400000000000002</v>
      </c>
      <c r="D9" s="138">
        <f>D6</f>
        <v>32</v>
      </c>
      <c r="E9" s="142">
        <f>C9*D9</f>
        <v>71.680000000000007</v>
      </c>
    </row>
    <row r="10" spans="1:5">
      <c r="A10" s="138">
        <v>5</v>
      </c>
      <c r="B10" s="161" t="s">
        <v>61</v>
      </c>
      <c r="C10" s="166">
        <v>2.4</v>
      </c>
      <c r="D10" s="138">
        <f>D6</f>
        <v>32</v>
      </c>
      <c r="E10" s="142">
        <f>C10*D10</f>
        <v>76.8</v>
      </c>
    </row>
    <row r="11" spans="1:5" ht="15" customHeight="1">
      <c r="A11" s="138">
        <v>6</v>
      </c>
    </row>
    <row r="12" spans="1:5">
      <c r="A12" s="138">
        <v>7</v>
      </c>
      <c r="B12" s="156"/>
      <c r="C12" s="148"/>
      <c r="D12" s="138"/>
      <c r="E12" s="142"/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 ht="13.9" hidden="1" customHeight="1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308</v>
      </c>
      <c r="C15" s="148">
        <f>SUM(C6:C14)</f>
        <v>61</v>
      </c>
      <c r="D15" s="150"/>
      <c r="E15" s="148">
        <f>SUM(E6:E14)</f>
        <v>1952</v>
      </c>
    </row>
    <row r="16" spans="1:5" ht="18.75">
      <c r="A16" s="327" t="s">
        <v>402</v>
      </c>
      <c r="B16" s="327"/>
      <c r="C16" s="327"/>
      <c r="D16" s="327"/>
      <c r="E16" s="327"/>
    </row>
    <row r="17" spans="1:5">
      <c r="A17" s="138" t="s">
        <v>305</v>
      </c>
      <c r="B17" s="138" t="s">
        <v>68</v>
      </c>
      <c r="C17" s="138" t="s">
        <v>132</v>
      </c>
      <c r="D17" s="138" t="s">
        <v>306</v>
      </c>
      <c r="E17" s="138" t="s">
        <v>307</v>
      </c>
    </row>
    <row r="18" spans="1:5">
      <c r="A18" s="138">
        <v>11</v>
      </c>
      <c r="B18" s="161" t="s">
        <v>389</v>
      </c>
      <c r="C18" s="165">
        <v>21.096</v>
      </c>
      <c r="D18" s="138">
        <f>VLOOKUP(D4,завтрак_факт,3,FALSE)</f>
        <v>0</v>
      </c>
      <c r="E18" s="142">
        <f t="shared" ref="E18:E22" si="1">C18*D18</f>
        <v>0</v>
      </c>
    </row>
    <row r="19" spans="1:5">
      <c r="A19" s="138">
        <v>12</v>
      </c>
      <c r="B19" s="161" t="s">
        <v>390</v>
      </c>
      <c r="C19" s="165">
        <v>4.0039999999999996</v>
      </c>
      <c r="D19" s="138">
        <f>D18</f>
        <v>0</v>
      </c>
      <c r="E19" s="142">
        <f t="shared" si="1"/>
        <v>0</v>
      </c>
    </row>
    <row r="20" spans="1:5">
      <c r="A20" s="138">
        <v>13</v>
      </c>
      <c r="B20" s="161" t="s">
        <v>61</v>
      </c>
      <c r="C20" s="166">
        <v>2.4</v>
      </c>
      <c r="D20" s="138">
        <f>D18</f>
        <v>0</v>
      </c>
      <c r="E20" s="142">
        <f t="shared" si="1"/>
        <v>0</v>
      </c>
    </row>
    <row r="21" spans="1:5">
      <c r="A21" s="138">
        <v>14</v>
      </c>
      <c r="B21" s="144" t="s">
        <v>374</v>
      </c>
      <c r="C21" s="166">
        <v>20</v>
      </c>
      <c r="D21" s="138">
        <f>D18</f>
        <v>0</v>
      </c>
      <c r="E21" s="142">
        <f t="shared" si="1"/>
        <v>0</v>
      </c>
    </row>
    <row r="22" spans="1:5">
      <c r="A22" s="138">
        <v>15</v>
      </c>
      <c r="B22" s="161" t="s">
        <v>98</v>
      </c>
      <c r="C22" s="166">
        <v>13.5</v>
      </c>
      <c r="D22" s="138">
        <f>D18</f>
        <v>0</v>
      </c>
      <c r="E22" s="142">
        <f t="shared" si="1"/>
        <v>0</v>
      </c>
    </row>
    <row r="23" spans="1:5" ht="14.45" hidden="1" customHeight="1">
      <c r="A23" s="138">
        <v>16</v>
      </c>
      <c r="B23" s="161"/>
      <c r="C23" s="166"/>
      <c r="D23" s="138"/>
      <c r="E23" s="142"/>
    </row>
    <row r="24" spans="1:5" ht="13.9" hidden="1" customHeight="1">
      <c r="A24" s="138">
        <v>17</v>
      </c>
      <c r="B24" s="156"/>
      <c r="C24" s="148"/>
      <c r="D24" s="138"/>
      <c r="E24" s="142"/>
    </row>
    <row r="25" spans="1:5" ht="13.9" hidden="1" customHeight="1">
      <c r="A25" s="138">
        <v>18</v>
      </c>
      <c r="B25" s="147"/>
      <c r="C25" s="148"/>
      <c r="D25" s="138"/>
      <c r="E25" s="142"/>
    </row>
    <row r="26" spans="1:5">
      <c r="A26" s="138">
        <v>19</v>
      </c>
      <c r="B26" s="149"/>
      <c r="C26" s="148"/>
      <c r="D26" s="150"/>
      <c r="E26" s="148"/>
    </row>
    <row r="27" spans="1:5">
      <c r="A27" s="138">
        <v>20</v>
      </c>
      <c r="B27" s="149" t="s">
        <v>308</v>
      </c>
      <c r="C27" s="148">
        <f>SUM(C18:C26)</f>
        <v>61</v>
      </c>
      <c r="D27" s="150"/>
      <c r="E27" s="148">
        <f>SUM(E18:E26)</f>
        <v>0</v>
      </c>
    </row>
    <row r="28" spans="1:5">
      <c r="A28" s="221"/>
      <c r="B28" s="222"/>
      <c r="C28" s="223"/>
      <c r="D28" s="224"/>
      <c r="E28" s="223"/>
    </row>
    <row r="29" spans="1:5">
      <c r="A29" s="137"/>
      <c r="B29" s="310" t="s">
        <v>309</v>
      </c>
      <c r="C29" s="325" t="s">
        <v>310</v>
      </c>
      <c r="D29" s="325"/>
      <c r="E29" s="325"/>
    </row>
    <row r="30" spans="1:5" ht="19.899999999999999" customHeight="1">
      <c r="A30" s="137"/>
      <c r="B30" s="193" t="str">
        <f>'Реестр 1'!B39</f>
        <v>МКОУ " Новокрестьяновская  СОШ"</v>
      </c>
      <c r="C30" s="319" t="s">
        <v>311</v>
      </c>
      <c r="D30" s="319"/>
      <c r="E30" s="319"/>
    </row>
    <row r="31" spans="1:5" ht="14.45" customHeight="1">
      <c r="B31" s="320" t="str">
        <f>'Реестр 1'!B40</f>
        <v xml:space="preserve">Утверждаю.
Директор школы                                                  Мансурова Т. М.
</v>
      </c>
      <c r="C31" s="319"/>
      <c r="D31" s="319"/>
      <c r="E31" s="319"/>
    </row>
    <row r="32" spans="1:5" ht="41.45" customHeight="1">
      <c r="B32" s="320"/>
      <c r="C32" s="319"/>
      <c r="D32" s="319"/>
      <c r="E32" s="319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ageMargins left="0.7" right="0.7" top="0.75" bottom="0.75" header="0" footer="0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9"/>
  <dimension ref="A1:E1013"/>
  <sheetViews>
    <sheetView workbookViewId="0">
      <selection sqref="A1:E1"/>
    </sheetView>
  </sheetViews>
  <sheetFormatPr defaultColWidth="12.625" defaultRowHeight="15" customHeight="1"/>
  <cols>
    <col min="1" max="1" width="2.75" style="311" customWidth="1"/>
    <col min="2" max="2" width="31.625" style="311" customWidth="1"/>
    <col min="3" max="3" width="8.375" style="311" customWidth="1"/>
    <col min="4" max="4" width="11.625" style="311" customWidth="1"/>
    <col min="5" max="5" width="11.625" style="311" bestFit="1" customWidth="1"/>
    <col min="6" max="26" width="7.625" style="311" customWidth="1"/>
    <col min="27" max="16384" width="12.625" style="311"/>
  </cols>
  <sheetData>
    <row r="1" spans="1:5">
      <c r="A1" s="328" t="s">
        <v>410</v>
      </c>
      <c r="B1" s="328"/>
      <c r="C1" s="328"/>
      <c r="D1" s="328"/>
      <c r="E1" s="328"/>
    </row>
    <row r="2" spans="1:5" ht="13.9" customHeight="1">
      <c r="A2" s="326" t="s">
        <v>304</v>
      </c>
      <c r="B2" s="326"/>
      <c r="C2" s="326"/>
      <c r="D2" s="326"/>
      <c r="E2" s="326"/>
    </row>
    <row r="3" spans="1:5" ht="13.9" customHeight="1">
      <c r="A3" s="326" t="str">
        <f>'Автомат. ввод'!N10</f>
        <v>МКОУ " Новокрестьяновская  СОШ"</v>
      </c>
      <c r="B3" s="326"/>
      <c r="C3" s="326"/>
      <c r="D3" s="326"/>
      <c r="E3" s="326"/>
    </row>
    <row r="4" spans="1:5" ht="18.75">
      <c r="A4" s="137"/>
      <c r="B4" s="268" t="s">
        <v>399</v>
      </c>
      <c r="C4" s="137"/>
      <c r="D4" s="218">
        <v>26</v>
      </c>
      <c r="E4" s="219" t="s">
        <v>415</v>
      </c>
    </row>
    <row r="5" spans="1:5">
      <c r="A5" s="138" t="s">
        <v>305</v>
      </c>
      <c r="B5" s="138" t="s">
        <v>68</v>
      </c>
      <c r="C5" s="138" t="s">
        <v>132</v>
      </c>
      <c r="D5" s="138" t="s">
        <v>306</v>
      </c>
      <c r="E5" s="138" t="s">
        <v>307</v>
      </c>
    </row>
    <row r="6" spans="1:5">
      <c r="A6" s="138">
        <v>1</v>
      </c>
      <c r="B6" s="167" t="s">
        <v>107</v>
      </c>
      <c r="C6" s="153">
        <v>9.6709999999999994</v>
      </c>
      <c r="D6" s="138">
        <f>VLOOKUP(D4,Фактически_присутствующих,3,FALSE)</f>
        <v>32</v>
      </c>
      <c r="E6" s="142">
        <f t="shared" ref="E6:E13" si="0">C6*D6</f>
        <v>309.47199999999998</v>
      </c>
    </row>
    <row r="7" spans="1:5">
      <c r="A7" s="138">
        <v>2</v>
      </c>
      <c r="B7" s="161" t="s">
        <v>108</v>
      </c>
      <c r="C7" s="154">
        <v>22.82</v>
      </c>
      <c r="D7" s="138">
        <f>D6</f>
        <v>32</v>
      </c>
      <c r="E7" s="142">
        <f t="shared" si="0"/>
        <v>730.24</v>
      </c>
    </row>
    <row r="8" spans="1:5">
      <c r="A8" s="138">
        <v>3</v>
      </c>
      <c r="B8" s="161" t="s">
        <v>109</v>
      </c>
      <c r="C8" s="153">
        <v>2.3650000000000002</v>
      </c>
      <c r="D8" s="138">
        <f>D6</f>
        <v>32</v>
      </c>
      <c r="E8" s="142">
        <f t="shared" si="0"/>
        <v>75.680000000000007</v>
      </c>
    </row>
    <row r="9" spans="1:5">
      <c r="A9" s="138">
        <v>4</v>
      </c>
      <c r="B9" s="144" t="s">
        <v>72</v>
      </c>
      <c r="C9" s="154">
        <v>3.47</v>
      </c>
      <c r="D9" s="138">
        <f>D6</f>
        <v>32</v>
      </c>
      <c r="E9" s="142">
        <f t="shared" si="0"/>
        <v>111.04</v>
      </c>
    </row>
    <row r="10" spans="1:5">
      <c r="A10" s="138">
        <v>5</v>
      </c>
      <c r="B10" s="161" t="s">
        <v>110</v>
      </c>
      <c r="C10" s="153">
        <v>4.0739999999999998</v>
      </c>
      <c r="D10" s="138">
        <f>D6</f>
        <v>32</v>
      </c>
      <c r="E10" s="142">
        <f t="shared" si="0"/>
        <v>130.36799999999999</v>
      </c>
    </row>
    <row r="11" spans="1:5">
      <c r="A11" s="138">
        <v>6</v>
      </c>
      <c r="B11" s="161" t="s">
        <v>61</v>
      </c>
      <c r="C11" s="154">
        <v>2.4</v>
      </c>
      <c r="D11" s="138">
        <f t="shared" ref="D11:D13" si="1">D7</f>
        <v>32</v>
      </c>
      <c r="E11" s="142">
        <f t="shared" si="0"/>
        <v>76.8</v>
      </c>
    </row>
    <row r="12" spans="1:5">
      <c r="A12" s="138">
        <v>7</v>
      </c>
      <c r="B12" s="161" t="s">
        <v>98</v>
      </c>
      <c r="C12" s="154">
        <v>11.7</v>
      </c>
      <c r="D12" s="138">
        <f t="shared" si="1"/>
        <v>32</v>
      </c>
      <c r="E12" s="142">
        <f t="shared" si="0"/>
        <v>374.4</v>
      </c>
    </row>
    <row r="13" spans="1:5">
      <c r="A13" s="138">
        <v>8</v>
      </c>
      <c r="B13" s="161" t="s">
        <v>111</v>
      </c>
      <c r="C13" s="154">
        <v>4.5</v>
      </c>
      <c r="D13" s="138">
        <f t="shared" si="1"/>
        <v>32</v>
      </c>
      <c r="E13" s="142">
        <f t="shared" si="0"/>
        <v>144</v>
      </c>
    </row>
    <row r="14" spans="1:5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308</v>
      </c>
      <c r="C15" s="148">
        <f>SUM(C6:C14)</f>
        <v>61</v>
      </c>
      <c r="D15" s="150"/>
      <c r="E15" s="148">
        <f>SUM(E6:E14)</f>
        <v>1952</v>
      </c>
    </row>
    <row r="16" spans="1:5" ht="18.75">
      <c r="A16" s="327" t="s">
        <v>402</v>
      </c>
      <c r="B16" s="327"/>
      <c r="C16" s="327"/>
      <c r="D16" s="327"/>
      <c r="E16" s="327"/>
    </row>
    <row r="17" spans="1:5">
      <c r="A17" s="138" t="s">
        <v>305</v>
      </c>
      <c r="B17" s="138" t="s">
        <v>68</v>
      </c>
      <c r="C17" s="138" t="s">
        <v>132</v>
      </c>
      <c r="D17" s="138" t="s">
        <v>306</v>
      </c>
      <c r="E17" s="138" t="s">
        <v>307</v>
      </c>
    </row>
    <row r="18" spans="1:5">
      <c r="A18" s="138">
        <v>11</v>
      </c>
      <c r="B18" s="167" t="s">
        <v>392</v>
      </c>
      <c r="C18" s="153">
        <v>29.9</v>
      </c>
      <c r="D18" s="138">
        <f>VLOOKUP(D4,завтрак_факт,3,FALSE)</f>
        <v>0</v>
      </c>
      <c r="E18" s="142">
        <f>C18*D18</f>
        <v>0</v>
      </c>
    </row>
    <row r="19" spans="1:5">
      <c r="A19" s="138">
        <v>12</v>
      </c>
      <c r="B19" s="161" t="s">
        <v>393</v>
      </c>
      <c r="C19" s="154">
        <v>7.5</v>
      </c>
      <c r="D19" s="138">
        <f>D18</f>
        <v>0</v>
      </c>
      <c r="E19" s="142">
        <f>C19*D19</f>
        <v>0</v>
      </c>
    </row>
    <row r="20" spans="1:5">
      <c r="A20" s="138">
        <v>13</v>
      </c>
      <c r="B20" s="161" t="s">
        <v>61</v>
      </c>
      <c r="C20" s="153">
        <v>2.4</v>
      </c>
      <c r="D20" s="138">
        <f>D18</f>
        <v>0</v>
      </c>
      <c r="E20" s="142">
        <f>C20*D20</f>
        <v>0</v>
      </c>
    </row>
    <row r="21" spans="1:5">
      <c r="A21" s="138">
        <v>14</v>
      </c>
      <c r="B21" s="144" t="s">
        <v>369</v>
      </c>
      <c r="C21" s="154">
        <v>14</v>
      </c>
      <c r="D21" s="138">
        <f>D18</f>
        <v>0</v>
      </c>
      <c r="E21" s="142">
        <f>C21*D21</f>
        <v>0</v>
      </c>
    </row>
    <row r="22" spans="1:5">
      <c r="A22" s="138">
        <v>15</v>
      </c>
      <c r="B22" s="161" t="s">
        <v>106</v>
      </c>
      <c r="C22" s="153">
        <v>7.2</v>
      </c>
      <c r="D22" s="138">
        <f>D18</f>
        <v>0</v>
      </c>
      <c r="E22" s="142">
        <f>C22*D22</f>
        <v>0</v>
      </c>
    </row>
    <row r="23" spans="1:5" ht="14.45" hidden="1" customHeight="1">
      <c r="A23" s="138">
        <v>16</v>
      </c>
      <c r="B23" s="161"/>
      <c r="C23" s="154"/>
      <c r="D23" s="138"/>
      <c r="E23" s="142"/>
    </row>
    <row r="24" spans="1:5" ht="14.45" hidden="1" customHeight="1">
      <c r="A24" s="138">
        <v>17</v>
      </c>
      <c r="B24" s="161"/>
      <c r="C24" s="154"/>
      <c r="D24" s="138"/>
      <c r="E24" s="142"/>
    </row>
    <row r="25" spans="1:5" ht="14.45" hidden="1" customHeight="1">
      <c r="A25" s="138">
        <v>18</v>
      </c>
      <c r="B25" s="161"/>
      <c r="C25" s="154"/>
      <c r="D25" s="138"/>
      <c r="E25" s="142"/>
    </row>
    <row r="26" spans="1:5">
      <c r="A26" s="138">
        <v>19</v>
      </c>
      <c r="B26" s="149"/>
      <c r="C26" s="148"/>
      <c r="D26" s="150"/>
      <c r="E26" s="148"/>
    </row>
    <row r="27" spans="1:5">
      <c r="A27" s="138">
        <v>20</v>
      </c>
      <c r="B27" s="149" t="s">
        <v>308</v>
      </c>
      <c r="C27" s="148">
        <f>SUM(C18:C26)</f>
        <v>61</v>
      </c>
      <c r="D27" s="150"/>
      <c r="E27" s="148">
        <f>SUM(E18:E26)</f>
        <v>0</v>
      </c>
    </row>
    <row r="28" spans="1:5">
      <c r="A28" s="137"/>
      <c r="B28" s="151"/>
      <c r="C28" s="213"/>
    </row>
    <row r="29" spans="1:5">
      <c r="A29" s="137"/>
      <c r="B29" s="310" t="s">
        <v>309</v>
      </c>
      <c r="C29" s="325" t="s">
        <v>310</v>
      </c>
      <c r="D29" s="325"/>
      <c r="E29" s="325"/>
    </row>
    <row r="30" spans="1:5" ht="19.899999999999999" customHeight="1">
      <c r="A30" s="137"/>
      <c r="B30" s="193" t="str">
        <f>'Реестр 1'!B39</f>
        <v>МКОУ " Новокрестьяновская  СОШ"</v>
      </c>
      <c r="C30" s="319" t="s">
        <v>311</v>
      </c>
      <c r="D30" s="319"/>
      <c r="E30" s="319"/>
    </row>
    <row r="31" spans="1:5" ht="14.45" customHeight="1">
      <c r="B31" s="320" t="str">
        <f>'Реестр 1'!B40</f>
        <v xml:space="preserve">Утверждаю.
Директор школы                                                  Мансурова Т. М.
</v>
      </c>
      <c r="C31" s="319"/>
      <c r="D31" s="319"/>
      <c r="E31" s="319"/>
    </row>
    <row r="32" spans="1:5" ht="41.45" customHeight="1">
      <c r="B32" s="320"/>
      <c r="C32" s="319"/>
      <c r="D32" s="319"/>
      <c r="E32" s="319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ageMargins left="0.7" right="0.7" top="0.75" bottom="0.75" header="0" footer="0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0"/>
  <dimension ref="A1:F1013"/>
  <sheetViews>
    <sheetView workbookViewId="0">
      <selection sqref="A1:E1"/>
    </sheetView>
  </sheetViews>
  <sheetFormatPr defaultColWidth="12.625" defaultRowHeight="15" customHeight="1"/>
  <cols>
    <col min="1" max="1" width="2.75" style="311" customWidth="1"/>
    <col min="2" max="2" width="31.625" style="311" customWidth="1"/>
    <col min="3" max="3" width="8.375" style="311" customWidth="1"/>
    <col min="4" max="4" width="11.625" style="311" customWidth="1"/>
    <col min="5" max="5" width="10.5" style="311" bestFit="1" customWidth="1"/>
    <col min="6" max="26" width="7.625" style="311" customWidth="1"/>
    <col min="27" max="16384" width="12.625" style="311"/>
  </cols>
  <sheetData>
    <row r="1" spans="1:5">
      <c r="A1" s="328" t="s">
        <v>411</v>
      </c>
      <c r="B1" s="321"/>
      <c r="C1" s="321"/>
      <c r="D1" s="321"/>
      <c r="E1" s="321"/>
    </row>
    <row r="2" spans="1:5" ht="13.9" customHeight="1">
      <c r="A2" s="326" t="s">
        <v>304</v>
      </c>
      <c r="B2" s="326"/>
      <c r="C2" s="326"/>
      <c r="D2" s="326"/>
      <c r="E2" s="326"/>
    </row>
    <row r="3" spans="1:5" ht="13.9" customHeight="1">
      <c r="A3" s="326" t="str">
        <f>'Автомат. ввод'!N10</f>
        <v>МКОУ " Новокрестьяновская  СОШ"</v>
      </c>
      <c r="B3" s="326"/>
      <c r="C3" s="326"/>
      <c r="D3" s="326"/>
      <c r="E3" s="326"/>
    </row>
    <row r="4" spans="1:5" ht="18.75">
      <c r="A4" s="137"/>
      <c r="B4" s="268" t="s">
        <v>399</v>
      </c>
      <c r="C4" s="137"/>
      <c r="D4" s="218">
        <v>27</v>
      </c>
      <c r="E4" s="218" t="s">
        <v>415</v>
      </c>
    </row>
    <row r="5" spans="1:5">
      <c r="A5" s="138" t="s">
        <v>305</v>
      </c>
      <c r="B5" s="138" t="s">
        <v>68</v>
      </c>
      <c r="C5" s="138" t="s">
        <v>132</v>
      </c>
      <c r="D5" s="138" t="s">
        <v>306</v>
      </c>
      <c r="E5" s="138" t="s">
        <v>307</v>
      </c>
    </row>
    <row r="6" spans="1:5">
      <c r="A6" s="138">
        <v>1</v>
      </c>
      <c r="B6" s="144" t="s">
        <v>85</v>
      </c>
      <c r="C6" s="141">
        <v>11.595000000000001</v>
      </c>
      <c r="D6" s="138">
        <f>VLOOKUP(D4,Фактически_присутствующих,3,FALSE)</f>
        <v>22</v>
      </c>
      <c r="E6" s="142">
        <f t="shared" ref="E6:E12" si="0">C6*D6</f>
        <v>255.09</v>
      </c>
    </row>
    <row r="7" spans="1:5">
      <c r="A7" s="138">
        <v>2</v>
      </c>
      <c r="B7" s="144" t="s">
        <v>34</v>
      </c>
      <c r="C7" s="142">
        <v>19</v>
      </c>
      <c r="D7" s="138">
        <f>D6</f>
        <v>22</v>
      </c>
      <c r="E7" s="142">
        <f t="shared" si="0"/>
        <v>418</v>
      </c>
    </row>
    <row r="8" spans="1:5">
      <c r="A8" s="138">
        <v>3</v>
      </c>
      <c r="B8" s="144" t="s">
        <v>86</v>
      </c>
      <c r="C8" s="142">
        <v>2.4</v>
      </c>
      <c r="D8" s="138">
        <f>D6</f>
        <v>22</v>
      </c>
      <c r="E8" s="142">
        <f t="shared" si="0"/>
        <v>52.8</v>
      </c>
    </row>
    <row r="9" spans="1:5">
      <c r="A9" s="138">
        <v>4</v>
      </c>
      <c r="B9" s="144" t="s">
        <v>87</v>
      </c>
      <c r="C9" s="141">
        <v>23.938500000000001</v>
      </c>
      <c r="D9" s="138">
        <f>D6</f>
        <v>22</v>
      </c>
      <c r="E9" s="142">
        <f t="shared" si="0"/>
        <v>526.64700000000005</v>
      </c>
    </row>
    <row r="10" spans="1:5">
      <c r="A10" s="138">
        <v>5</v>
      </c>
      <c r="B10" s="144" t="s">
        <v>88</v>
      </c>
      <c r="C10" s="142">
        <v>1.05</v>
      </c>
      <c r="D10" s="138">
        <f>D6</f>
        <v>22</v>
      </c>
      <c r="E10" s="142">
        <f t="shared" si="0"/>
        <v>23.1</v>
      </c>
    </row>
    <row r="11" spans="1:5">
      <c r="A11" s="138">
        <v>6</v>
      </c>
      <c r="B11" s="145" t="s">
        <v>146</v>
      </c>
      <c r="C11" s="146">
        <v>0.77649999999999997</v>
      </c>
      <c r="D11" s="138">
        <f>D6</f>
        <v>22</v>
      </c>
      <c r="E11" s="142">
        <f t="shared" si="0"/>
        <v>17.082999999999998</v>
      </c>
    </row>
    <row r="12" spans="1:5">
      <c r="A12" s="138">
        <v>7</v>
      </c>
      <c r="B12" s="145" t="s">
        <v>15</v>
      </c>
      <c r="C12" s="155">
        <v>2.2400000000000002</v>
      </c>
      <c r="D12" s="138">
        <f>D6</f>
        <v>22</v>
      </c>
      <c r="E12" s="142">
        <f t="shared" si="0"/>
        <v>49.28</v>
      </c>
    </row>
    <row r="13" spans="1:5" ht="13.9" hidden="1" customHeight="1">
      <c r="A13" s="138">
        <v>8</v>
      </c>
      <c r="B13" s="156"/>
      <c r="C13" s="148"/>
      <c r="D13" s="138"/>
      <c r="E13" s="142"/>
    </row>
    <row r="14" spans="1:5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308</v>
      </c>
      <c r="C15" s="148">
        <f>SUM(C6:C14)</f>
        <v>60.999999999999993</v>
      </c>
      <c r="D15" s="150"/>
      <c r="E15" s="148">
        <f>SUM(E6:E14)</f>
        <v>1342</v>
      </c>
    </row>
    <row r="16" spans="1:5" ht="18.75">
      <c r="A16" s="327" t="s">
        <v>402</v>
      </c>
      <c r="B16" s="327"/>
      <c r="C16" s="327"/>
      <c r="D16" s="327"/>
      <c r="E16" s="327"/>
    </row>
    <row r="17" spans="1:6">
      <c r="A17" s="138" t="s">
        <v>305</v>
      </c>
      <c r="B17" s="138" t="s">
        <v>68</v>
      </c>
      <c r="C17" s="138" t="s">
        <v>132</v>
      </c>
      <c r="D17" s="138" t="s">
        <v>306</v>
      </c>
      <c r="E17" s="138" t="s">
        <v>307</v>
      </c>
      <c r="F17" s="229"/>
    </row>
    <row r="18" spans="1:6">
      <c r="A18" s="138">
        <v>11</v>
      </c>
      <c r="B18" s="144" t="s">
        <v>394</v>
      </c>
      <c r="C18" s="141">
        <v>44.663800000000002</v>
      </c>
      <c r="D18" s="138">
        <f>VLOOKUP(D4,завтрак_факт,3,FALSE)</f>
        <v>0</v>
      </c>
      <c r="E18" s="142">
        <f t="shared" ref="E18:E22" si="1">C18*D18</f>
        <v>0</v>
      </c>
      <c r="F18" s="229"/>
    </row>
    <row r="19" spans="1:6">
      <c r="A19" s="138">
        <v>12</v>
      </c>
      <c r="B19" s="144" t="s">
        <v>395</v>
      </c>
      <c r="C19" s="142">
        <v>4.5</v>
      </c>
      <c r="D19" s="138">
        <f>D18</f>
        <v>0</v>
      </c>
      <c r="E19" s="142">
        <f t="shared" si="1"/>
        <v>0</v>
      </c>
      <c r="F19" s="229"/>
    </row>
    <row r="20" spans="1:6">
      <c r="A20" s="138">
        <v>13</v>
      </c>
      <c r="B20" s="144" t="s">
        <v>365</v>
      </c>
      <c r="C20" s="142">
        <v>1.036</v>
      </c>
      <c r="D20" s="138">
        <f>D18</f>
        <v>0</v>
      </c>
      <c r="E20" s="142">
        <f t="shared" si="1"/>
        <v>0</v>
      </c>
      <c r="F20" s="229"/>
    </row>
    <row r="21" spans="1:6">
      <c r="A21" s="138">
        <v>14</v>
      </c>
      <c r="B21" s="144" t="s">
        <v>364</v>
      </c>
      <c r="C21" s="141">
        <v>4.8002000000000002</v>
      </c>
      <c r="D21" s="138">
        <f>D18</f>
        <v>0</v>
      </c>
      <c r="E21" s="142">
        <f t="shared" si="1"/>
        <v>0</v>
      </c>
      <c r="F21" s="229"/>
    </row>
    <row r="22" spans="1:6">
      <c r="A22" s="138">
        <v>15</v>
      </c>
      <c r="B22" s="144" t="s">
        <v>375</v>
      </c>
      <c r="C22" s="142">
        <v>6</v>
      </c>
      <c r="D22" s="138">
        <f>D18</f>
        <v>0</v>
      </c>
      <c r="E22" s="142">
        <f t="shared" si="1"/>
        <v>0</v>
      </c>
      <c r="F22" s="229"/>
    </row>
    <row r="23" spans="1:6" ht="13.9" hidden="1" customHeight="1">
      <c r="A23" s="138">
        <v>16</v>
      </c>
      <c r="B23" s="145"/>
      <c r="C23" s="146"/>
      <c r="D23" s="138"/>
      <c r="E23" s="142"/>
      <c r="F23" s="229"/>
    </row>
    <row r="24" spans="1:6" ht="13.9" hidden="1" customHeight="1">
      <c r="A24" s="138">
        <v>17</v>
      </c>
      <c r="B24" s="145"/>
      <c r="C24" s="155"/>
      <c r="D24" s="138"/>
      <c r="E24" s="142"/>
      <c r="F24" s="229"/>
    </row>
    <row r="25" spans="1:6" ht="13.9" hidden="1" customHeight="1">
      <c r="A25" s="138">
        <v>18</v>
      </c>
      <c r="B25" s="156"/>
      <c r="C25" s="148"/>
      <c r="D25" s="138"/>
      <c r="E25" s="142"/>
      <c r="F25" s="229"/>
    </row>
    <row r="26" spans="1:6">
      <c r="A26" s="138">
        <v>19</v>
      </c>
      <c r="B26" s="149"/>
      <c r="C26" s="148"/>
      <c r="D26" s="150"/>
      <c r="E26" s="148"/>
      <c r="F26" s="229"/>
    </row>
    <row r="27" spans="1:6">
      <c r="A27" s="138">
        <v>20</v>
      </c>
      <c r="B27" s="149" t="s">
        <v>308</v>
      </c>
      <c r="C27" s="148">
        <f>SUM(C18:C26)</f>
        <v>61</v>
      </c>
      <c r="D27" s="150"/>
      <c r="E27" s="148">
        <f>SUM(E18:E26)</f>
        <v>0</v>
      </c>
      <c r="F27" s="229"/>
    </row>
    <row r="28" spans="1:6">
      <c r="A28" s="221"/>
      <c r="B28" s="222"/>
      <c r="C28" s="223"/>
      <c r="D28" s="224"/>
      <c r="E28" s="223"/>
      <c r="F28" s="229"/>
    </row>
    <row r="29" spans="1:6">
      <c r="A29" s="137"/>
      <c r="B29" s="310" t="s">
        <v>309</v>
      </c>
      <c r="C29" s="325" t="s">
        <v>310</v>
      </c>
      <c r="D29" s="325"/>
      <c r="E29" s="325"/>
    </row>
    <row r="30" spans="1:6" ht="19.899999999999999" customHeight="1">
      <c r="A30" s="137"/>
      <c r="B30" s="193" t="str">
        <f>'Реестр 1'!B39</f>
        <v>МКОУ " Новокрестьяновская  СОШ"</v>
      </c>
      <c r="C30" s="319" t="s">
        <v>311</v>
      </c>
      <c r="D30" s="319"/>
      <c r="E30" s="319"/>
    </row>
    <row r="31" spans="1:6" ht="14.45" customHeight="1">
      <c r="B31" s="320" t="str">
        <f>'Реестр 1'!B40</f>
        <v xml:space="preserve">Утверждаю.
Директор школы                                                  Мансурова Т. М.
</v>
      </c>
      <c r="C31" s="319"/>
      <c r="D31" s="319"/>
      <c r="E31" s="319"/>
    </row>
    <row r="32" spans="1:6" ht="41.45" customHeight="1">
      <c r="B32" s="320"/>
      <c r="C32" s="319"/>
      <c r="D32" s="319"/>
      <c r="E32" s="319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ageMargins left="0.7" right="0.7" top="0.75" bottom="0.75" header="0" footer="0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6"/>
  <sheetViews>
    <sheetView workbookViewId="0">
      <selection sqref="A1:E1"/>
    </sheetView>
  </sheetViews>
  <sheetFormatPr defaultColWidth="12.625" defaultRowHeight="14.25"/>
  <cols>
    <col min="1" max="1" width="2.75" style="311" customWidth="1"/>
    <col min="2" max="2" width="30.375" style="311" customWidth="1"/>
    <col min="3" max="3" width="10.25" style="311" customWidth="1"/>
    <col min="4" max="4" width="11.625" style="311" customWidth="1"/>
    <col min="5" max="5" width="10.5" style="311" bestFit="1" customWidth="1"/>
    <col min="6" max="26" width="7.625" style="311" customWidth="1"/>
    <col min="27" max="16384" width="12.625" style="311"/>
  </cols>
  <sheetData>
    <row r="1" spans="1:6" ht="15" customHeight="1">
      <c r="A1" s="328" t="s">
        <v>426</v>
      </c>
      <c r="B1" s="321"/>
      <c r="C1" s="321"/>
      <c r="D1" s="321"/>
      <c r="E1" s="321"/>
    </row>
    <row r="2" spans="1:6" ht="17.45" customHeight="1">
      <c r="A2" s="319" t="s">
        <v>323</v>
      </c>
      <c r="B2" s="319"/>
      <c r="C2" s="319"/>
      <c r="D2" s="319"/>
      <c r="E2" s="319"/>
    </row>
    <row r="3" spans="1:6" ht="13.9" customHeight="1">
      <c r="A3" s="322" t="str">
        <f>'Автомат. ввод'!N10</f>
        <v>МКОУ " Новокрестьяновская  СОШ"</v>
      </c>
      <c r="B3" s="322"/>
      <c r="C3" s="322"/>
      <c r="D3" s="322"/>
      <c r="E3" s="322"/>
    </row>
    <row r="4" spans="1:6" ht="18.75">
      <c r="A4" s="137"/>
      <c r="B4" s="268" t="s">
        <v>399</v>
      </c>
      <c r="C4" s="137"/>
      <c r="D4" s="218">
        <v>29</v>
      </c>
      <c r="E4" s="218" t="s">
        <v>415</v>
      </c>
    </row>
    <row r="5" spans="1:6" ht="15">
      <c r="A5" s="138" t="s">
        <v>305</v>
      </c>
      <c r="B5" s="138" t="s">
        <v>68</v>
      </c>
      <c r="C5" s="138" t="s">
        <v>132</v>
      </c>
      <c r="D5" s="138" t="s">
        <v>306</v>
      </c>
      <c r="E5" s="138" t="s">
        <v>307</v>
      </c>
    </row>
    <row r="6" spans="1:6" ht="15">
      <c r="A6" s="138">
        <v>1</v>
      </c>
      <c r="B6" s="144" t="s">
        <v>91</v>
      </c>
      <c r="C6" s="153">
        <v>15.311999999999999</v>
      </c>
      <c r="D6" s="138">
        <f>VLOOKUP(D4,Фактически_присутствующих,3,FALSE)</f>
        <v>32</v>
      </c>
      <c r="E6" s="142">
        <f t="shared" ref="E6:E10" si="0">C6*D6</f>
        <v>489.98399999999998</v>
      </c>
    </row>
    <row r="7" spans="1:6" ht="15">
      <c r="A7" s="138">
        <v>2</v>
      </c>
      <c r="B7" s="144" t="s">
        <v>92</v>
      </c>
      <c r="C7" s="153">
        <v>28.511500000000002</v>
      </c>
      <c r="D7" s="138">
        <f>D6</f>
        <v>32</v>
      </c>
      <c r="E7" s="142">
        <f t="shared" si="0"/>
        <v>912.36800000000005</v>
      </c>
    </row>
    <row r="8" spans="1:6" ht="15">
      <c r="A8" s="138">
        <v>3</v>
      </c>
      <c r="B8" s="144" t="s">
        <v>93</v>
      </c>
      <c r="C8" s="154">
        <v>14</v>
      </c>
      <c r="D8" s="138">
        <f>D6</f>
        <v>32</v>
      </c>
      <c r="E8" s="142">
        <f t="shared" si="0"/>
        <v>448</v>
      </c>
    </row>
    <row r="9" spans="1:6" ht="15">
      <c r="A9" s="138">
        <v>4</v>
      </c>
      <c r="B9" s="169" t="s">
        <v>61</v>
      </c>
      <c r="C9" s="154">
        <v>2.4</v>
      </c>
      <c r="D9" s="138">
        <f>D6</f>
        <v>32</v>
      </c>
      <c r="E9" s="142">
        <f t="shared" si="0"/>
        <v>76.8</v>
      </c>
    </row>
    <row r="10" spans="1:6" ht="15">
      <c r="A10" s="138">
        <v>5</v>
      </c>
      <c r="B10" s="144" t="s">
        <v>146</v>
      </c>
      <c r="C10" s="141">
        <v>0.77649999999999997</v>
      </c>
      <c r="D10" s="138">
        <f>D6</f>
        <v>32</v>
      </c>
      <c r="E10" s="142">
        <f t="shared" si="0"/>
        <v>24.847999999999999</v>
      </c>
    </row>
    <row r="11" spans="1:6" ht="15">
      <c r="A11" s="138">
        <v>6</v>
      </c>
      <c r="B11" s="170"/>
      <c r="C11" s="171"/>
      <c r="D11" s="138"/>
      <c r="E11" s="142"/>
    </row>
    <row r="12" spans="1:6" ht="13.9" hidden="1" customHeight="1">
      <c r="A12" s="138">
        <v>7</v>
      </c>
      <c r="B12" s="170"/>
      <c r="C12" s="171"/>
      <c r="D12" s="138"/>
      <c r="E12" s="142"/>
    </row>
    <row r="13" spans="1:6" ht="13.9" hidden="1" customHeight="1">
      <c r="A13" s="138">
        <v>8</v>
      </c>
      <c r="B13" s="172"/>
      <c r="C13" s="148"/>
      <c r="D13" s="138"/>
      <c r="E13" s="142"/>
    </row>
    <row r="14" spans="1:6" ht="13.9" hidden="1" customHeight="1">
      <c r="A14" s="138">
        <v>9</v>
      </c>
      <c r="B14" s="149"/>
      <c r="C14" s="148"/>
      <c r="D14" s="150"/>
      <c r="E14" s="148"/>
    </row>
    <row r="15" spans="1:6" ht="15">
      <c r="A15" s="138">
        <v>10</v>
      </c>
      <c r="B15" s="149" t="s">
        <v>308</v>
      </c>
      <c r="C15" s="148">
        <f>SUM(C6:C14)</f>
        <v>61</v>
      </c>
      <c r="D15" s="150"/>
      <c r="E15" s="148">
        <f>SUM(E6:E14)</f>
        <v>1952</v>
      </c>
    </row>
    <row r="16" spans="1:6" ht="12.6" customHeight="1">
      <c r="A16" s="137"/>
      <c r="B16" s="323" t="s">
        <v>402</v>
      </c>
      <c r="C16" s="323"/>
      <c r="D16" s="323"/>
      <c r="E16" s="323"/>
      <c r="F16" s="323"/>
    </row>
    <row r="17" spans="1:5" ht="15.75" customHeight="1">
      <c r="A17" s="138" t="s">
        <v>305</v>
      </c>
      <c r="B17" s="138" t="s">
        <v>68</v>
      </c>
      <c r="C17" s="138" t="s">
        <v>132</v>
      </c>
      <c r="D17" s="138" t="s">
        <v>306</v>
      </c>
      <c r="E17" s="138" t="s">
        <v>307</v>
      </c>
    </row>
    <row r="18" spans="1:5" ht="15.6" customHeight="1">
      <c r="A18" s="138">
        <v>11</v>
      </c>
      <c r="B18" s="144" t="s">
        <v>85</v>
      </c>
      <c r="C18" s="141">
        <v>10.8</v>
      </c>
      <c r="D18" s="139">
        <f>VLOOKUP(D4,завтрак_факт,3,FALSE)</f>
        <v>0</v>
      </c>
      <c r="E18" s="142">
        <f>C18*D18</f>
        <v>0</v>
      </c>
    </row>
    <row r="19" spans="1:5" ht="15.75" customHeight="1">
      <c r="A19" s="138">
        <v>12</v>
      </c>
      <c r="B19" s="144" t="s">
        <v>363</v>
      </c>
      <c r="C19" s="141">
        <v>7.2</v>
      </c>
      <c r="D19" s="138">
        <f>D18</f>
        <v>0</v>
      </c>
      <c r="E19" s="142">
        <f t="shared" ref="E19:E23" si="1">C19*D19</f>
        <v>0</v>
      </c>
    </row>
    <row r="20" spans="1:5" ht="15.6" customHeight="1">
      <c r="A20" s="138">
        <v>13</v>
      </c>
      <c r="B20" s="144" t="s">
        <v>364</v>
      </c>
      <c r="C20" s="141">
        <v>4.8</v>
      </c>
      <c r="D20" s="138">
        <f>D18</f>
        <v>0</v>
      </c>
      <c r="E20" s="142">
        <f t="shared" si="1"/>
        <v>0</v>
      </c>
    </row>
    <row r="21" spans="1:5" ht="15.75" customHeight="1">
      <c r="A21" s="138">
        <v>14</v>
      </c>
      <c r="B21" s="169" t="s">
        <v>15</v>
      </c>
      <c r="C21" s="141">
        <v>7.2</v>
      </c>
      <c r="D21" s="138">
        <f>D18</f>
        <v>0</v>
      </c>
      <c r="E21" s="142">
        <f t="shared" si="1"/>
        <v>0</v>
      </c>
    </row>
    <row r="22" spans="1:5" ht="15.6" customHeight="1">
      <c r="A22" s="138">
        <v>15</v>
      </c>
      <c r="B22" s="144" t="s">
        <v>35</v>
      </c>
      <c r="C22" s="141">
        <v>8</v>
      </c>
      <c r="D22" s="138">
        <f>D18</f>
        <v>0</v>
      </c>
      <c r="E22" s="142">
        <f t="shared" si="1"/>
        <v>0</v>
      </c>
    </row>
    <row r="23" spans="1:5" ht="15.6" customHeight="1">
      <c r="A23" s="138">
        <v>16</v>
      </c>
      <c r="B23" s="144" t="s">
        <v>34</v>
      </c>
      <c r="C23" s="141">
        <v>23</v>
      </c>
      <c r="D23" s="138">
        <f>D19</f>
        <v>0</v>
      </c>
      <c r="E23" s="142">
        <f t="shared" si="1"/>
        <v>0</v>
      </c>
    </row>
    <row r="24" spans="1:5" ht="15.75" hidden="1" customHeight="1">
      <c r="A24" s="138">
        <v>17</v>
      </c>
      <c r="B24" s="170"/>
      <c r="C24" s="171"/>
      <c r="D24" s="138"/>
      <c r="E24" s="142"/>
    </row>
    <row r="25" spans="1:5" ht="15.75" hidden="1" customHeight="1">
      <c r="A25" s="138">
        <v>18</v>
      </c>
      <c r="B25" s="172"/>
      <c r="C25" s="148"/>
      <c r="D25" s="138"/>
      <c r="E25" s="142"/>
    </row>
    <row r="26" spans="1:5" ht="15.75" customHeight="1">
      <c r="A26" s="138">
        <v>19</v>
      </c>
      <c r="B26" s="149"/>
      <c r="C26" s="148"/>
      <c r="D26" s="150"/>
      <c r="E26" s="148"/>
    </row>
    <row r="27" spans="1:5" ht="15.75" customHeight="1">
      <c r="A27" s="138">
        <v>20</v>
      </c>
      <c r="B27" s="149" t="s">
        <v>308</v>
      </c>
      <c r="C27" s="148">
        <f>SUM(C18:C26)</f>
        <v>61</v>
      </c>
      <c r="D27" s="150"/>
      <c r="E27" s="148">
        <f>SUM(E18:E26)</f>
        <v>0</v>
      </c>
    </row>
    <row r="28" spans="1:5" ht="15.75" customHeight="1">
      <c r="A28" s="137"/>
      <c r="B28" s="151"/>
      <c r="C28" s="324"/>
      <c r="D28" s="324"/>
      <c r="E28" s="324"/>
    </row>
    <row r="29" spans="1:5" ht="15.75" customHeight="1">
      <c r="A29" s="137"/>
      <c r="B29" s="310" t="s">
        <v>309</v>
      </c>
      <c r="C29" s="325" t="s">
        <v>310</v>
      </c>
      <c r="D29" s="325"/>
      <c r="E29" s="325"/>
    </row>
    <row r="30" spans="1:5" ht="15.6" customHeight="1">
      <c r="A30" s="137"/>
      <c r="B30" s="193" t="str">
        <f>'Реестр 1'!B39</f>
        <v>МКОУ " Новокрестьяновская  СОШ"</v>
      </c>
      <c r="C30" s="319" t="s">
        <v>311</v>
      </c>
      <c r="D30" s="319"/>
      <c r="E30" s="319"/>
    </row>
    <row r="31" spans="1:5" ht="13.9" customHeight="1">
      <c r="B31" s="320" t="str">
        <f>'Реестр 1'!B40</f>
        <v xml:space="preserve">Утверждаю.
Директор школы                                                  Мансурова Т. М.
</v>
      </c>
      <c r="C31" s="319"/>
      <c r="D31" s="319"/>
      <c r="E31" s="319"/>
    </row>
    <row r="32" spans="1:5" ht="15" customHeight="1">
      <c r="B32" s="320"/>
      <c r="C32" s="319"/>
      <c r="D32" s="319"/>
      <c r="E32" s="319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</sheetData>
  <mergeCells count="8">
    <mergeCell ref="A1:E1"/>
    <mergeCell ref="A2:E2"/>
    <mergeCell ref="A3:E3"/>
    <mergeCell ref="C29:E29"/>
    <mergeCell ref="C30:E32"/>
    <mergeCell ref="B31:B32"/>
    <mergeCell ref="B16:F16"/>
    <mergeCell ref="C28:E28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3"/>
  <sheetViews>
    <sheetView workbookViewId="0">
      <selection activeCell="A2" sqref="A2:E2"/>
    </sheetView>
  </sheetViews>
  <sheetFormatPr defaultColWidth="12.625" defaultRowHeight="14.25"/>
  <cols>
    <col min="1" max="1" width="2.75" style="311" customWidth="1"/>
    <col min="2" max="2" width="31.625" style="311" customWidth="1"/>
    <col min="3" max="3" width="8.25" style="311" customWidth="1"/>
    <col min="4" max="4" width="11.625" style="311" customWidth="1"/>
    <col min="5" max="5" width="10.5" style="311" bestFit="1" customWidth="1"/>
    <col min="6" max="26" width="7.625" style="311" customWidth="1"/>
    <col min="27" max="16384" width="12.625" style="311"/>
  </cols>
  <sheetData>
    <row r="1" spans="1:5" ht="15">
      <c r="A1" s="328" t="s">
        <v>427</v>
      </c>
      <c r="B1" s="321"/>
      <c r="C1" s="321"/>
      <c r="D1" s="321"/>
      <c r="E1" s="321"/>
    </row>
    <row r="2" spans="1:5" ht="13.9" customHeight="1">
      <c r="A2" s="326" t="s">
        <v>304</v>
      </c>
      <c r="B2" s="326"/>
      <c r="C2" s="326"/>
      <c r="D2" s="326"/>
      <c r="E2" s="326"/>
    </row>
    <row r="3" spans="1:5" ht="13.9" customHeight="1">
      <c r="A3" s="326" t="str">
        <f>'Автомат. ввод'!N10</f>
        <v>МКОУ " Новокрестьяновская  СОШ"</v>
      </c>
      <c r="B3" s="326"/>
      <c r="C3" s="326"/>
      <c r="D3" s="326"/>
      <c r="E3" s="326"/>
    </row>
    <row r="4" spans="1:5" ht="18.75">
      <c r="A4" s="137"/>
      <c r="B4" s="268" t="s">
        <v>399</v>
      </c>
      <c r="C4" s="137"/>
      <c r="D4" s="218">
        <v>30</v>
      </c>
      <c r="E4" s="219" t="s">
        <v>415</v>
      </c>
    </row>
    <row r="5" spans="1:5" ht="15">
      <c r="A5" s="138" t="s">
        <v>305</v>
      </c>
      <c r="B5" s="138" t="s">
        <v>68</v>
      </c>
      <c r="C5" s="138" t="s">
        <v>132</v>
      </c>
      <c r="D5" s="139" t="s">
        <v>306</v>
      </c>
      <c r="E5" s="138" t="s">
        <v>307</v>
      </c>
    </row>
    <row r="6" spans="1:5" ht="15">
      <c r="A6" s="138">
        <v>1</v>
      </c>
      <c r="B6" s="140" t="s">
        <v>95</v>
      </c>
      <c r="C6" s="141">
        <v>12.3835</v>
      </c>
      <c r="D6" s="138">
        <f>VLOOKUP(D4,Фактически_присутствующих,3,FALSE)</f>
        <v>32</v>
      </c>
      <c r="E6" s="142">
        <f t="shared" ref="E6:E12" si="0">C6*D6</f>
        <v>396.27199999999999</v>
      </c>
    </row>
    <row r="7" spans="1:5" ht="15">
      <c r="A7" s="138">
        <v>2</v>
      </c>
      <c r="B7" s="143" t="s">
        <v>96</v>
      </c>
      <c r="C7" s="142">
        <v>28.75</v>
      </c>
      <c r="D7" s="138">
        <f>D6</f>
        <v>32</v>
      </c>
      <c r="E7" s="142">
        <f t="shared" si="0"/>
        <v>920</v>
      </c>
    </row>
    <row r="8" spans="1:5" ht="15">
      <c r="A8" s="138">
        <v>3</v>
      </c>
      <c r="B8" s="144" t="s">
        <v>97</v>
      </c>
      <c r="C8" s="142">
        <v>2.59</v>
      </c>
      <c r="D8" s="138">
        <f>D6</f>
        <v>32</v>
      </c>
      <c r="E8" s="142">
        <f t="shared" si="0"/>
        <v>82.88</v>
      </c>
    </row>
    <row r="9" spans="1:5" ht="15">
      <c r="A9" s="138">
        <v>4</v>
      </c>
      <c r="B9" s="144" t="s">
        <v>61</v>
      </c>
      <c r="C9" s="142">
        <v>2.4</v>
      </c>
      <c r="D9" s="138">
        <f>D6</f>
        <v>32</v>
      </c>
      <c r="E9" s="142">
        <f t="shared" si="0"/>
        <v>76.8</v>
      </c>
    </row>
    <row r="10" spans="1:5" ht="15">
      <c r="A10" s="138">
        <v>5</v>
      </c>
      <c r="B10" s="144" t="s">
        <v>98</v>
      </c>
      <c r="C10" s="142">
        <v>8.1</v>
      </c>
      <c r="D10" s="138">
        <f>D6</f>
        <v>32</v>
      </c>
      <c r="E10" s="142">
        <f t="shared" si="0"/>
        <v>259.2</v>
      </c>
    </row>
    <row r="11" spans="1:5" ht="15">
      <c r="A11" s="138">
        <v>6</v>
      </c>
      <c r="B11" s="144" t="s">
        <v>99</v>
      </c>
      <c r="C11" s="142">
        <v>6</v>
      </c>
      <c r="D11" s="138">
        <f>D6</f>
        <v>32</v>
      </c>
      <c r="E11" s="142">
        <f t="shared" si="0"/>
        <v>192</v>
      </c>
    </row>
    <row r="12" spans="1:5" ht="15">
      <c r="A12" s="138">
        <v>7</v>
      </c>
      <c r="B12" s="145" t="s">
        <v>146</v>
      </c>
      <c r="C12" s="146">
        <v>0.77649999999999997</v>
      </c>
      <c r="D12" s="138">
        <f>D6</f>
        <v>32</v>
      </c>
      <c r="E12" s="142">
        <f t="shared" si="0"/>
        <v>24.847999999999999</v>
      </c>
    </row>
    <row r="13" spans="1:5" ht="15">
      <c r="A13" s="138">
        <v>8</v>
      </c>
      <c r="B13" s="147"/>
      <c r="C13" s="148"/>
      <c r="D13" s="138"/>
      <c r="E13" s="142"/>
    </row>
    <row r="14" spans="1:5" ht="13.9" hidden="1" customHeight="1">
      <c r="A14" s="138">
        <v>9</v>
      </c>
      <c r="B14" s="149"/>
      <c r="C14" s="148"/>
      <c r="D14" s="150"/>
      <c r="E14" s="148"/>
    </row>
    <row r="15" spans="1:5" ht="15">
      <c r="A15" s="138">
        <v>10</v>
      </c>
      <c r="B15" s="149" t="s">
        <v>308</v>
      </c>
      <c r="C15" s="148">
        <f>SUM(C6:C14)</f>
        <v>61</v>
      </c>
      <c r="D15" s="150"/>
      <c r="E15" s="148">
        <f>SUM(E6:E14)</f>
        <v>1952</v>
      </c>
    </row>
    <row r="16" spans="1:5" ht="18.75">
      <c r="A16" s="327" t="s">
        <v>402</v>
      </c>
      <c r="B16" s="327"/>
      <c r="C16" s="327"/>
      <c r="D16" s="327"/>
      <c r="E16" s="327"/>
    </row>
    <row r="17" spans="1:5" ht="15">
      <c r="A17" s="138" t="s">
        <v>305</v>
      </c>
      <c r="B17" s="138" t="s">
        <v>68</v>
      </c>
      <c r="C17" s="138" t="s">
        <v>132</v>
      </c>
      <c r="D17" s="139" t="s">
        <v>306</v>
      </c>
      <c r="E17" s="138" t="s">
        <v>307</v>
      </c>
    </row>
    <row r="18" spans="1:5" ht="15">
      <c r="A18" s="138">
        <v>11</v>
      </c>
      <c r="B18" s="140" t="s">
        <v>367</v>
      </c>
      <c r="C18" s="141">
        <v>8.2200000000000006</v>
      </c>
      <c r="D18" s="138">
        <f>VLOOKUP(D4,завтрак_факт,3,FALSE)</f>
        <v>0</v>
      </c>
      <c r="E18" s="142">
        <f t="shared" ref="E18:E23" si="1">C18*D18</f>
        <v>0</v>
      </c>
    </row>
    <row r="19" spans="1:5" ht="15">
      <c r="A19" s="138">
        <v>12</v>
      </c>
      <c r="B19" s="143" t="s">
        <v>368</v>
      </c>
      <c r="C19" s="142">
        <v>21</v>
      </c>
      <c r="D19" s="138">
        <f>D18</f>
        <v>0</v>
      </c>
      <c r="E19" s="142">
        <f t="shared" si="1"/>
        <v>0</v>
      </c>
    </row>
    <row r="20" spans="1:5" ht="15" customHeight="1">
      <c r="A20" s="138">
        <v>13</v>
      </c>
      <c r="B20" s="144" t="s">
        <v>86</v>
      </c>
      <c r="C20" s="142">
        <v>2.4</v>
      </c>
      <c r="D20" s="138">
        <f>D18</f>
        <v>0</v>
      </c>
      <c r="E20" s="142">
        <f t="shared" si="1"/>
        <v>0</v>
      </c>
    </row>
    <row r="21" spans="1:5" ht="15" customHeight="1">
      <c r="A21" s="138">
        <v>14</v>
      </c>
      <c r="B21" s="144" t="s">
        <v>371</v>
      </c>
      <c r="C21" s="142">
        <v>5.38</v>
      </c>
      <c r="D21" s="138">
        <f>D18</f>
        <v>0</v>
      </c>
      <c r="E21" s="142">
        <f t="shared" si="1"/>
        <v>0</v>
      </c>
    </row>
    <row r="22" spans="1:5" ht="15" customHeight="1">
      <c r="A22" s="138">
        <v>15</v>
      </c>
      <c r="B22" s="144" t="s">
        <v>369</v>
      </c>
      <c r="C22" s="142">
        <v>14</v>
      </c>
      <c r="D22" s="138">
        <f>D18</f>
        <v>0</v>
      </c>
      <c r="E22" s="142">
        <f t="shared" si="1"/>
        <v>0</v>
      </c>
    </row>
    <row r="23" spans="1:5" ht="15" customHeight="1">
      <c r="A23" s="138">
        <v>16</v>
      </c>
      <c r="B23" s="144" t="s">
        <v>370</v>
      </c>
      <c r="C23" s="142">
        <v>10</v>
      </c>
      <c r="D23" s="138">
        <f>D18</f>
        <v>0</v>
      </c>
      <c r="E23" s="142">
        <f t="shared" si="1"/>
        <v>0</v>
      </c>
    </row>
    <row r="24" spans="1:5" ht="15" customHeight="1">
      <c r="A24" s="138">
        <v>17</v>
      </c>
      <c r="B24" s="145"/>
      <c r="C24" s="146"/>
      <c r="D24" s="138"/>
      <c r="E24" s="142"/>
    </row>
    <row r="25" spans="1:5" ht="15" hidden="1" customHeight="1">
      <c r="A25" s="138">
        <v>18</v>
      </c>
      <c r="B25" s="147"/>
      <c r="C25" s="148"/>
      <c r="D25" s="138"/>
      <c r="E25" s="142"/>
    </row>
    <row r="26" spans="1:5" ht="15" hidden="1" customHeight="1">
      <c r="A26" s="138">
        <v>19</v>
      </c>
      <c r="B26" s="149"/>
      <c r="C26" s="148"/>
      <c r="D26" s="150"/>
      <c r="E26" s="148"/>
    </row>
    <row r="27" spans="1:5" ht="15" customHeight="1">
      <c r="A27" s="138">
        <v>20</v>
      </c>
      <c r="B27" s="149" t="s">
        <v>308</v>
      </c>
      <c r="C27" s="148">
        <f>SUM(C18:C26)</f>
        <v>61</v>
      </c>
      <c r="D27" s="150"/>
      <c r="E27" s="148">
        <f>SUM(E18:E26)</f>
        <v>0</v>
      </c>
    </row>
    <row r="28" spans="1:5" ht="15">
      <c r="A28" s="137"/>
      <c r="B28" s="151"/>
      <c r="C28" s="324"/>
      <c r="D28" s="324"/>
      <c r="E28" s="324"/>
    </row>
    <row r="29" spans="1:5" ht="15">
      <c r="A29" s="137"/>
      <c r="B29" s="310" t="s">
        <v>309</v>
      </c>
      <c r="C29" s="325" t="s">
        <v>310</v>
      </c>
      <c r="D29" s="325"/>
      <c r="E29" s="325"/>
    </row>
    <row r="30" spans="1:5" ht="19.899999999999999" customHeight="1">
      <c r="A30" s="137"/>
      <c r="B30" s="193" t="str">
        <f>'Реестр 1'!B39</f>
        <v>МКОУ " Новокрестьяновская  СОШ"</v>
      </c>
      <c r="C30" s="319" t="s">
        <v>311</v>
      </c>
      <c r="D30" s="319"/>
      <c r="E30" s="319"/>
    </row>
    <row r="31" spans="1:5" ht="14.45" customHeight="1">
      <c r="B31" s="320" t="str">
        <f>'Реестр 1'!B40</f>
        <v xml:space="preserve">Утверждаю.
Директор школы                                                  Мансурова Т. М.
</v>
      </c>
      <c r="C31" s="319"/>
      <c r="D31" s="319"/>
      <c r="E31" s="319"/>
    </row>
    <row r="32" spans="1:5" ht="41.45" customHeight="1">
      <c r="B32" s="320"/>
      <c r="C32" s="319"/>
      <c r="D32" s="319"/>
      <c r="E32" s="319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6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8">
    <mergeCell ref="C30:E32"/>
    <mergeCell ref="B31:B32"/>
    <mergeCell ref="A1:E1"/>
    <mergeCell ref="A2:E2"/>
    <mergeCell ref="A3:E3"/>
    <mergeCell ref="A16:E16"/>
    <mergeCell ref="C28:E28"/>
    <mergeCell ref="C29:E29"/>
  </mergeCells>
  <pageMargins left="0.7" right="0.7" top="0.75" bottom="0.75" header="0.3" footer="0.3"/>
  <pageSetup paperSize="9"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6"/>
  <sheetViews>
    <sheetView topLeftCell="A8" workbookViewId="0">
      <selection activeCell="A2" sqref="A2:E2"/>
    </sheetView>
  </sheetViews>
  <sheetFormatPr defaultColWidth="12.625" defaultRowHeight="14.25"/>
  <cols>
    <col min="1" max="1" width="2.75" style="311" customWidth="1"/>
    <col min="2" max="2" width="31.625" style="311" customWidth="1"/>
    <col min="3" max="3" width="8.375" style="311" bestFit="1" customWidth="1"/>
    <col min="4" max="4" width="11.625" style="311" customWidth="1"/>
    <col min="5" max="5" width="10.5" style="311" bestFit="1" customWidth="1"/>
    <col min="6" max="26" width="7.625" style="311" customWidth="1"/>
    <col min="27" max="16384" width="12.625" style="311"/>
  </cols>
  <sheetData>
    <row r="1" spans="1:5" ht="15">
      <c r="A1" s="328" t="s">
        <v>428</v>
      </c>
      <c r="B1" s="321"/>
      <c r="C1" s="321"/>
      <c r="D1" s="321"/>
      <c r="E1" s="321"/>
    </row>
    <row r="2" spans="1:5" ht="13.9" customHeight="1">
      <c r="A2" s="326" t="s">
        <v>304</v>
      </c>
      <c r="B2" s="326"/>
      <c r="C2" s="326"/>
      <c r="D2" s="326"/>
      <c r="E2" s="326"/>
    </row>
    <row r="3" spans="1:5" ht="13.9" customHeight="1">
      <c r="A3" s="326" t="str">
        <f>'Автомат. ввод'!N10</f>
        <v>МКОУ " Новокрестьяновская  СОШ"</v>
      </c>
      <c r="B3" s="326"/>
      <c r="C3" s="326"/>
      <c r="D3" s="326"/>
      <c r="E3" s="326"/>
    </row>
    <row r="4" spans="1:5" ht="18.75">
      <c r="A4" s="137"/>
      <c r="B4" s="268" t="s">
        <v>399</v>
      </c>
      <c r="C4" s="137"/>
      <c r="D4" s="218">
        <v>31</v>
      </c>
      <c r="E4" s="219" t="s">
        <v>415</v>
      </c>
    </row>
    <row r="5" spans="1:5" ht="15">
      <c r="A5" s="138" t="s">
        <v>305</v>
      </c>
      <c r="B5" s="138" t="s">
        <v>68</v>
      </c>
      <c r="C5" s="138" t="s">
        <v>132</v>
      </c>
      <c r="D5" s="138" t="s">
        <v>306</v>
      </c>
      <c r="E5" s="138" t="s">
        <v>307</v>
      </c>
    </row>
    <row r="6" spans="1:5" ht="15">
      <c r="A6" s="138">
        <v>1</v>
      </c>
      <c r="B6" s="144" t="s">
        <v>101</v>
      </c>
      <c r="C6" s="153">
        <v>12.109</v>
      </c>
      <c r="D6" s="138">
        <f>VLOOKUP(D4,Фактически_присутствующих,3,FALSE)</f>
        <v>32</v>
      </c>
      <c r="E6" s="142">
        <f t="shared" ref="E6:E12" si="0">C6*D6</f>
        <v>387.488</v>
      </c>
    </row>
    <row r="7" spans="1:5" ht="15">
      <c r="A7" s="138">
        <v>2</v>
      </c>
      <c r="B7" s="144" t="s">
        <v>102</v>
      </c>
      <c r="C7" s="153">
        <v>19.965</v>
      </c>
      <c r="D7" s="138">
        <f>D6</f>
        <v>32</v>
      </c>
      <c r="E7" s="142">
        <f t="shared" si="0"/>
        <v>638.88</v>
      </c>
    </row>
    <row r="8" spans="1:5" ht="15">
      <c r="A8" s="138">
        <v>3</v>
      </c>
      <c r="B8" s="144" t="s">
        <v>103</v>
      </c>
      <c r="C8" s="154">
        <v>3.7494999999999998</v>
      </c>
      <c r="D8" s="138">
        <f>D6</f>
        <v>32</v>
      </c>
      <c r="E8" s="142">
        <f t="shared" si="0"/>
        <v>119.98399999999999</v>
      </c>
    </row>
    <row r="9" spans="1:5" ht="15">
      <c r="A9" s="138">
        <v>4</v>
      </c>
      <c r="B9" s="144" t="s">
        <v>61</v>
      </c>
      <c r="C9" s="154">
        <v>2.4</v>
      </c>
      <c r="D9" s="138">
        <f>D6</f>
        <v>32</v>
      </c>
      <c r="E9" s="142">
        <f t="shared" si="0"/>
        <v>76.8</v>
      </c>
    </row>
    <row r="10" spans="1:5" ht="15">
      <c r="A10" s="138">
        <v>5</v>
      </c>
      <c r="B10" s="144" t="s">
        <v>93</v>
      </c>
      <c r="C10" s="154">
        <v>14</v>
      </c>
      <c r="D10" s="138">
        <f>D6</f>
        <v>32</v>
      </c>
      <c r="E10" s="142">
        <f t="shared" si="0"/>
        <v>448</v>
      </c>
    </row>
    <row r="11" spans="1:5" ht="15">
      <c r="A11" s="138">
        <v>6</v>
      </c>
      <c r="B11" s="145" t="s">
        <v>312</v>
      </c>
      <c r="C11" s="146">
        <v>0.77649999999999997</v>
      </c>
      <c r="D11" s="138">
        <f>D6</f>
        <v>32</v>
      </c>
      <c r="E11" s="142">
        <f t="shared" si="0"/>
        <v>24.847999999999999</v>
      </c>
    </row>
    <row r="12" spans="1:5" ht="15">
      <c r="A12" s="138">
        <v>7</v>
      </c>
      <c r="B12" s="145" t="s">
        <v>114</v>
      </c>
      <c r="C12" s="155">
        <v>8</v>
      </c>
      <c r="D12" s="138">
        <f>D6</f>
        <v>32</v>
      </c>
      <c r="E12" s="142">
        <f t="shared" si="0"/>
        <v>256</v>
      </c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 ht="15">
      <c r="A14" s="138">
        <v>9</v>
      </c>
      <c r="B14" s="149"/>
      <c r="C14" s="148"/>
      <c r="D14" s="150"/>
      <c r="E14" s="148"/>
    </row>
    <row r="15" spans="1:5" ht="15">
      <c r="A15" s="138">
        <v>10</v>
      </c>
      <c r="B15" s="149" t="s">
        <v>308</v>
      </c>
      <c r="C15" s="148">
        <f>SUM(C6:C14)</f>
        <v>60.999999999999993</v>
      </c>
      <c r="D15" s="150"/>
      <c r="E15" s="148">
        <f>SUM(E6:E14)</f>
        <v>1951.9999999999998</v>
      </c>
    </row>
    <row r="16" spans="1:5" ht="18.75">
      <c r="A16" s="327" t="s">
        <v>402</v>
      </c>
      <c r="B16" s="327"/>
      <c r="C16" s="327"/>
      <c r="D16" s="327"/>
      <c r="E16" s="327"/>
    </row>
    <row r="17" spans="1:5" ht="15">
      <c r="A17" s="138" t="s">
        <v>305</v>
      </c>
      <c r="B17" s="138" t="s">
        <v>68</v>
      </c>
      <c r="C17" s="138" t="s">
        <v>132</v>
      </c>
      <c r="D17" s="138" t="s">
        <v>306</v>
      </c>
      <c r="E17" s="138" t="s">
        <v>307</v>
      </c>
    </row>
    <row r="18" spans="1:5" ht="15">
      <c r="A18" s="138">
        <v>11</v>
      </c>
      <c r="B18" s="144" t="s">
        <v>143</v>
      </c>
      <c r="C18" s="153">
        <v>28.3</v>
      </c>
      <c r="D18" s="138">
        <f>VLOOKUP(D4,завтрак_факт,3,FALSE)</f>
        <v>0</v>
      </c>
      <c r="E18" s="142">
        <f t="shared" ref="E18:E23" si="1">C18*D18</f>
        <v>0</v>
      </c>
    </row>
    <row r="19" spans="1:5" ht="15">
      <c r="A19" s="138">
        <v>12</v>
      </c>
      <c r="B19" s="144" t="s">
        <v>110</v>
      </c>
      <c r="C19" s="153">
        <v>4.3</v>
      </c>
      <c r="D19" s="138">
        <f>D18</f>
        <v>0</v>
      </c>
      <c r="E19" s="142">
        <f t="shared" si="1"/>
        <v>0</v>
      </c>
    </row>
    <row r="20" spans="1:5" ht="15">
      <c r="A20" s="138">
        <v>13</v>
      </c>
      <c r="B20" s="144" t="s">
        <v>83</v>
      </c>
      <c r="C20" s="154">
        <v>10.8</v>
      </c>
      <c r="D20" s="138">
        <f>D18</f>
        <v>0</v>
      </c>
      <c r="E20" s="142">
        <f t="shared" si="1"/>
        <v>0</v>
      </c>
    </row>
    <row r="21" spans="1:5" ht="15">
      <c r="A21" s="138">
        <v>14</v>
      </c>
      <c r="B21" s="144" t="s">
        <v>114</v>
      </c>
      <c r="C21" s="154">
        <v>8</v>
      </c>
      <c r="D21" s="138">
        <f>D18</f>
        <v>0</v>
      </c>
      <c r="E21" s="142">
        <f t="shared" si="1"/>
        <v>0</v>
      </c>
    </row>
    <row r="22" spans="1:5" ht="15">
      <c r="A22" s="138">
        <v>15</v>
      </c>
      <c r="B22" s="144" t="s">
        <v>61</v>
      </c>
      <c r="C22" s="154">
        <v>2.4</v>
      </c>
      <c r="D22" s="138">
        <f>D18</f>
        <v>0</v>
      </c>
      <c r="E22" s="142">
        <f t="shared" si="1"/>
        <v>0</v>
      </c>
    </row>
    <row r="23" spans="1:5" ht="15">
      <c r="A23" s="138">
        <v>16</v>
      </c>
      <c r="B23" s="145" t="s">
        <v>98</v>
      </c>
      <c r="C23" s="146">
        <v>7.2</v>
      </c>
      <c r="D23" s="138">
        <f>D18</f>
        <v>0</v>
      </c>
      <c r="E23" s="142">
        <f t="shared" si="1"/>
        <v>0</v>
      </c>
    </row>
    <row r="24" spans="1:5" ht="13.9" hidden="1" customHeight="1">
      <c r="A24" s="138">
        <v>17</v>
      </c>
      <c r="B24" s="145"/>
      <c r="C24" s="155"/>
      <c r="D24" s="138"/>
      <c r="E24" s="142"/>
    </row>
    <row r="25" spans="1:5" ht="13.9" hidden="1" customHeight="1">
      <c r="A25" s="138">
        <v>18</v>
      </c>
      <c r="B25" s="147"/>
      <c r="C25" s="148"/>
      <c r="D25" s="138"/>
      <c r="E25" s="142"/>
    </row>
    <row r="26" spans="1:5" ht="15">
      <c r="A26" s="138">
        <v>19</v>
      </c>
      <c r="B26" s="149"/>
      <c r="C26" s="148"/>
      <c r="D26" s="150"/>
      <c r="E26" s="148"/>
    </row>
    <row r="27" spans="1:5" ht="15">
      <c r="A27" s="138">
        <v>20</v>
      </c>
      <c r="B27" s="149" t="s">
        <v>308</v>
      </c>
      <c r="C27" s="148">
        <f>SUM(C18:C26)</f>
        <v>61.000000000000007</v>
      </c>
      <c r="D27" s="150"/>
      <c r="E27" s="148">
        <f>SUM(E18:E26)</f>
        <v>0</v>
      </c>
    </row>
    <row r="28" spans="1:5" ht="15">
      <c r="A28" s="221"/>
      <c r="B28" s="222"/>
      <c r="C28" s="223"/>
      <c r="D28" s="224"/>
      <c r="E28" s="223"/>
    </row>
    <row r="29" spans="1:5" ht="15">
      <c r="A29" s="137"/>
      <c r="B29" s="310" t="s">
        <v>309</v>
      </c>
      <c r="C29" s="325" t="s">
        <v>310</v>
      </c>
      <c r="D29" s="325"/>
      <c r="E29" s="325"/>
    </row>
    <row r="30" spans="1:5" ht="15" customHeight="1">
      <c r="A30" s="137"/>
      <c r="B30" s="193" t="str">
        <f>'Реестр 1'!B39</f>
        <v>МКОУ " Новокрестьяновская  СОШ"</v>
      </c>
      <c r="C30" s="319" t="s">
        <v>311</v>
      </c>
      <c r="D30" s="319"/>
      <c r="E30" s="319"/>
    </row>
    <row r="31" spans="1:5" ht="30.6" customHeight="1">
      <c r="B31" s="320" t="str">
        <f>'Реестр 1'!B40</f>
        <v xml:space="preserve">Утверждаю.
Директор школы                                                  Мансурова Т. М.
</v>
      </c>
      <c r="C31" s="319"/>
      <c r="D31" s="319"/>
      <c r="E31" s="319"/>
    </row>
    <row r="32" spans="1:5" ht="22.9" customHeight="1">
      <c r="B32" s="320"/>
      <c r="C32" s="319"/>
      <c r="D32" s="319"/>
      <c r="E32" s="319"/>
    </row>
    <row r="33" ht="19.899999999999999" customHeight="1"/>
    <row r="34" ht="14.45" customHeight="1"/>
    <row r="35" ht="41.4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  <pageSetup paperSize="9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3">
    <tabColor theme="5" tint="-0.249977111117893"/>
    <pageSetUpPr fitToPage="1"/>
  </sheetPr>
  <dimension ref="A1:L1002"/>
  <sheetViews>
    <sheetView workbookViewId="0">
      <selection sqref="A1:E1"/>
    </sheetView>
  </sheetViews>
  <sheetFormatPr defaultColWidth="12.625" defaultRowHeight="15" customHeight="1"/>
  <cols>
    <col min="1" max="1" width="2.75" style="136" customWidth="1"/>
    <col min="2" max="2" width="28.625" style="136" customWidth="1"/>
    <col min="3" max="3" width="14" style="136" customWidth="1"/>
    <col min="4" max="4" width="11.75" style="136" customWidth="1"/>
    <col min="5" max="5" width="13.125" style="136" bestFit="1" customWidth="1"/>
    <col min="6" max="6" width="7.625" style="136" customWidth="1"/>
    <col min="7" max="7" width="16.875" style="136" bestFit="1" customWidth="1"/>
    <col min="8" max="26" width="7.625" style="136" customWidth="1"/>
    <col min="27" max="16384" width="12.625" style="136"/>
  </cols>
  <sheetData>
    <row r="1" spans="1:5" ht="15.75">
      <c r="A1" s="331" t="s">
        <v>329</v>
      </c>
      <c r="B1" s="332"/>
      <c r="C1" s="332"/>
      <c r="D1" s="332"/>
      <c r="E1" s="332"/>
    </row>
    <row r="2" spans="1:5" ht="15.75">
      <c r="A2" s="333" t="s">
        <v>304</v>
      </c>
      <c r="B2" s="331"/>
      <c r="C2" s="331"/>
      <c r="D2" s="331"/>
      <c r="E2" s="331"/>
    </row>
    <row r="3" spans="1:5" ht="15.75">
      <c r="A3" s="334" t="str">
        <f>'Автомат. ввод'!N10</f>
        <v>МКОУ " Новокрестьяновская  СОШ"</v>
      </c>
      <c r="B3" s="334"/>
      <c r="C3" s="334"/>
      <c r="D3" s="334"/>
      <c r="E3" s="334"/>
    </row>
    <row r="4" spans="1:5">
      <c r="E4" s="303" t="s">
        <v>412</v>
      </c>
    </row>
    <row r="5" spans="1:5">
      <c r="A5" s="175" t="s">
        <v>305</v>
      </c>
      <c r="B5" s="175" t="s">
        <v>330</v>
      </c>
      <c r="C5" s="175" t="s">
        <v>331</v>
      </c>
      <c r="D5" s="175" t="s">
        <v>306</v>
      </c>
      <c r="E5" s="175" t="s">
        <v>133</v>
      </c>
    </row>
    <row r="6" spans="1:5">
      <c r="A6" s="175">
        <v>1</v>
      </c>
      <c r="B6" s="304" t="s">
        <v>332</v>
      </c>
      <c r="C6" s="176">
        <v>44228</v>
      </c>
      <c r="D6" s="177">
        <f>'1акт'!D7+'1акт'!D19</f>
        <v>31</v>
      </c>
      <c r="E6" s="178">
        <f>'1акт'!E15+'1акт'!E27</f>
        <v>1891.0000000000002</v>
      </c>
    </row>
    <row r="7" spans="1:5">
      <c r="A7" s="175">
        <v>2</v>
      </c>
      <c r="B7" s="304" t="s">
        <v>333</v>
      </c>
      <c r="C7" s="176">
        <v>44229</v>
      </c>
      <c r="D7" s="177">
        <f>'2акт'!D7+'2акт'!D19</f>
        <v>31</v>
      </c>
      <c r="E7" s="178">
        <f>'2акт'!E15+'2акт'!E27</f>
        <v>1891</v>
      </c>
    </row>
    <row r="8" spans="1:5">
      <c r="A8" s="175">
        <v>3</v>
      </c>
      <c r="B8" s="304" t="s">
        <v>334</v>
      </c>
      <c r="C8" s="176">
        <v>44230</v>
      </c>
      <c r="D8" s="177">
        <f>'3акт'!D7+'3акт'!D19</f>
        <v>31</v>
      </c>
      <c r="E8" s="178">
        <f>'3акт'!E15+'3акт'!E27</f>
        <v>1891</v>
      </c>
    </row>
    <row r="9" spans="1:5">
      <c r="A9" s="175">
        <v>4</v>
      </c>
      <c r="B9" s="304" t="s">
        <v>335</v>
      </c>
      <c r="C9" s="176">
        <v>44231</v>
      </c>
      <c r="D9" s="177">
        <f>'4акт'!D7+'4акт'!D19</f>
        <v>31</v>
      </c>
      <c r="E9" s="178">
        <f>'4акт'!E15+'4акт'!E27</f>
        <v>1891</v>
      </c>
    </row>
    <row r="10" spans="1:5">
      <c r="A10" s="175">
        <v>5</v>
      </c>
      <c r="B10" s="304" t="s">
        <v>336</v>
      </c>
      <c r="C10" s="176">
        <v>44232</v>
      </c>
      <c r="D10" s="177">
        <f>'5акт'!D7+'5акт'!D19</f>
        <v>31</v>
      </c>
      <c r="E10" s="178">
        <f>'5акт'!E15+'5акт'!E27</f>
        <v>1891</v>
      </c>
    </row>
    <row r="11" spans="1:5">
      <c r="A11" s="175">
        <v>6</v>
      </c>
      <c r="B11" s="304" t="s">
        <v>337</v>
      </c>
      <c r="C11" s="176">
        <v>44233</v>
      </c>
      <c r="D11" s="177">
        <f>'6акт'!D7+'6акт'!D19</f>
        <v>22</v>
      </c>
      <c r="E11" s="178">
        <f>'6акт'!E15+'6акт'!E27</f>
        <v>1342</v>
      </c>
    </row>
    <row r="12" spans="1:5">
      <c r="A12" s="175">
        <v>7</v>
      </c>
      <c r="B12" s="304" t="s">
        <v>338</v>
      </c>
      <c r="C12" s="176">
        <v>44235</v>
      </c>
      <c r="D12" s="177">
        <f>'7акт'!D7+'7акт'!D19</f>
        <v>0</v>
      </c>
      <c r="E12" s="178">
        <f>'7акт'!E15+'7акт'!E27</f>
        <v>0</v>
      </c>
    </row>
    <row r="13" spans="1:5">
      <c r="A13" s="175">
        <v>8</v>
      </c>
      <c r="B13" s="304" t="s">
        <v>339</v>
      </c>
      <c r="C13" s="176">
        <v>44236</v>
      </c>
      <c r="D13" s="177">
        <f>'8акт'!D7+'8акт'!D19</f>
        <v>32</v>
      </c>
      <c r="E13" s="178">
        <f>'8акт'!E15+'8акт'!E27</f>
        <v>1952</v>
      </c>
    </row>
    <row r="14" spans="1:5">
      <c r="A14" s="175">
        <v>9</v>
      </c>
      <c r="B14" s="304" t="s">
        <v>340</v>
      </c>
      <c r="C14" s="176">
        <v>44237</v>
      </c>
      <c r="D14" s="177">
        <f>'9акт'!D7+'9акт'!D19</f>
        <v>32</v>
      </c>
      <c r="E14" s="178">
        <f>'9акт'!E15+'9акт'!E27</f>
        <v>1952</v>
      </c>
    </row>
    <row r="15" spans="1:5">
      <c r="A15" s="175">
        <v>10</v>
      </c>
      <c r="B15" s="304" t="s">
        <v>341</v>
      </c>
      <c r="C15" s="176">
        <v>44238</v>
      </c>
      <c r="D15" s="297">
        <f>'10акт'!D7+'10акт'!D19</f>
        <v>32</v>
      </c>
      <c r="E15" s="298">
        <f>'10акт'!E15+'10акт'!E27</f>
        <v>1952</v>
      </c>
    </row>
    <row r="16" spans="1:5">
      <c r="A16" s="175">
        <v>11</v>
      </c>
      <c r="B16" s="304" t="s">
        <v>342</v>
      </c>
      <c r="C16" s="176">
        <v>44239</v>
      </c>
      <c r="D16" s="301">
        <f>'11акт'!D7+'11акт'!D19</f>
        <v>32</v>
      </c>
      <c r="E16" s="302">
        <f>'11акт'!E15+'11акт'!E27</f>
        <v>1952</v>
      </c>
    </row>
    <row r="17" spans="1:7">
      <c r="A17" s="175">
        <v>12</v>
      </c>
      <c r="B17" s="304" t="s">
        <v>343</v>
      </c>
      <c r="C17" s="176">
        <v>44240</v>
      </c>
      <c r="D17" s="299">
        <f>'12акт'!D7+'12акт'!D19</f>
        <v>22</v>
      </c>
      <c r="E17" s="300">
        <f>'12акт'!E15+'12акт'!E27</f>
        <v>1342</v>
      </c>
    </row>
    <row r="18" spans="1:7" hidden="1">
      <c r="A18" s="175"/>
      <c r="B18" s="304" t="s">
        <v>344</v>
      </c>
      <c r="C18" s="176">
        <v>44241</v>
      </c>
      <c r="D18" s="177"/>
      <c r="E18" s="178"/>
    </row>
    <row r="19" spans="1:7" hidden="1">
      <c r="A19" s="175"/>
      <c r="B19" s="304" t="s">
        <v>345</v>
      </c>
      <c r="C19" s="176">
        <v>44242</v>
      </c>
      <c r="D19" s="177"/>
      <c r="E19" s="178"/>
    </row>
    <row r="20" spans="1:7" hidden="1">
      <c r="A20" s="175"/>
      <c r="B20" s="304" t="s">
        <v>346</v>
      </c>
      <c r="C20" s="176">
        <v>44243</v>
      </c>
      <c r="D20" s="177"/>
      <c r="E20" s="178"/>
    </row>
    <row r="21" spans="1:7" hidden="1">
      <c r="A21" s="175"/>
      <c r="B21" s="304" t="s">
        <v>347</v>
      </c>
      <c r="C21" s="176">
        <v>44244</v>
      </c>
      <c r="D21" s="177"/>
      <c r="E21" s="178"/>
    </row>
    <row r="22" spans="1:7" hidden="1">
      <c r="A22" s="175"/>
      <c r="B22" s="304" t="s">
        <v>348</v>
      </c>
      <c r="C22" s="176">
        <v>44245</v>
      </c>
      <c r="D22" s="177"/>
      <c r="E22" s="178"/>
    </row>
    <row r="23" spans="1:7" hidden="1">
      <c r="A23" s="175"/>
      <c r="B23" s="304" t="s">
        <v>349</v>
      </c>
      <c r="C23" s="176">
        <v>44246</v>
      </c>
      <c r="D23" s="177"/>
      <c r="E23" s="178"/>
    </row>
    <row r="24" spans="1:7" hidden="1">
      <c r="A24" s="175"/>
      <c r="B24" s="304" t="s">
        <v>350</v>
      </c>
      <c r="C24" s="176">
        <v>44247</v>
      </c>
      <c r="D24" s="177"/>
      <c r="E24" s="178"/>
    </row>
    <row r="25" spans="1:7" hidden="1">
      <c r="A25" s="175"/>
      <c r="B25" s="304" t="s">
        <v>351</v>
      </c>
      <c r="C25" s="176">
        <v>44248</v>
      </c>
      <c r="D25" s="177"/>
      <c r="E25" s="178"/>
    </row>
    <row r="26" spans="1:7" hidden="1">
      <c r="A26" s="175"/>
      <c r="B26" s="304" t="s">
        <v>352</v>
      </c>
      <c r="C26" s="176">
        <v>44249</v>
      </c>
      <c r="D26" s="177"/>
      <c r="E26" s="178"/>
    </row>
    <row r="27" spans="1:7" hidden="1">
      <c r="A27" s="175"/>
      <c r="B27" s="304" t="s">
        <v>353</v>
      </c>
      <c r="C27" s="176">
        <v>44250</v>
      </c>
      <c r="D27" s="177"/>
      <c r="E27" s="178"/>
    </row>
    <row r="28" spans="1:7" hidden="1">
      <c r="A28" s="175"/>
      <c r="B28" s="304" t="s">
        <v>354</v>
      </c>
      <c r="C28" s="176">
        <v>44251</v>
      </c>
      <c r="D28" s="177"/>
      <c r="E28" s="178"/>
    </row>
    <row r="29" spans="1:7" hidden="1">
      <c r="A29" s="175"/>
      <c r="B29" s="304" t="s">
        <v>355</v>
      </c>
      <c r="C29" s="176">
        <v>44252</v>
      </c>
      <c r="D29" s="177"/>
      <c r="E29" s="178"/>
    </row>
    <row r="30" spans="1:7" hidden="1">
      <c r="A30" s="175"/>
      <c r="B30" s="304" t="s">
        <v>356</v>
      </c>
      <c r="C30" s="176">
        <v>44253</v>
      </c>
      <c r="D30" s="177"/>
      <c r="E30" s="178"/>
    </row>
    <row r="31" spans="1:7" hidden="1">
      <c r="A31" s="175"/>
      <c r="B31" s="304" t="s">
        <v>359</v>
      </c>
      <c r="C31" s="176">
        <v>44254</v>
      </c>
      <c r="D31" s="177"/>
      <c r="E31" s="178"/>
    </row>
    <row r="32" spans="1:7" hidden="1">
      <c r="A32" s="175"/>
      <c r="B32" s="304" t="s">
        <v>413</v>
      </c>
      <c r="C32" s="176">
        <v>44255</v>
      </c>
      <c r="D32" s="177"/>
      <c r="E32" s="178"/>
      <c r="G32" s="192"/>
    </row>
    <row r="33" spans="1:12">
      <c r="A33" s="179"/>
      <c r="B33" s="175"/>
      <c r="C33" s="176"/>
      <c r="D33" s="177"/>
      <c r="E33" s="178"/>
    </row>
    <row r="34" spans="1:12" ht="15.75" customHeight="1">
      <c r="A34" s="175"/>
      <c r="B34" s="180" t="s">
        <v>308</v>
      </c>
      <c r="C34" s="178"/>
      <c r="D34" s="181">
        <f>SUM(D6:D33)</f>
        <v>327</v>
      </c>
      <c r="E34" s="182">
        <f>SUM(E6:E32)</f>
        <v>19947</v>
      </c>
    </row>
    <row r="35" spans="1:12" ht="15.75" customHeight="1">
      <c r="A35" s="183"/>
      <c r="B35" s="184"/>
      <c r="C35" s="185"/>
      <c r="D35" s="186"/>
      <c r="E35" s="187"/>
    </row>
    <row r="36" spans="1:12" ht="15.75" customHeight="1">
      <c r="A36" s="183"/>
      <c r="B36" s="188" t="s">
        <v>357</v>
      </c>
      <c r="C36" s="335">
        <f>E34/D34</f>
        <v>61</v>
      </c>
      <c r="D36" s="335"/>
      <c r="E36" s="187"/>
      <c r="L36" s="194"/>
    </row>
    <row r="37" spans="1:12" ht="15.75" customHeight="1">
      <c r="B37" s="189"/>
      <c r="C37" s="190"/>
      <c r="D37" s="190"/>
    </row>
    <row r="38" spans="1:12" ht="15.75" customHeight="1">
      <c r="B38" s="152" t="s">
        <v>309</v>
      </c>
      <c r="C38" s="325" t="s">
        <v>310</v>
      </c>
      <c r="D38" s="332"/>
      <c r="E38" s="332"/>
    </row>
    <row r="39" spans="1:12" ht="15.75" customHeight="1">
      <c r="B39" s="193" t="str">
        <f>'Автомат. ввод'!N10</f>
        <v>МКОУ " Новокрестьяновская  СОШ"</v>
      </c>
      <c r="C39" s="319" t="s">
        <v>311</v>
      </c>
      <c r="D39" s="330"/>
      <c r="E39" s="330"/>
    </row>
    <row r="40" spans="1:12" ht="15.6" customHeight="1">
      <c r="B40" s="320" t="str">
        <f>'Автомат. ввод'!N4</f>
        <v xml:space="preserve">Утверждаю.
Директор школы                                                  Мансурова Т. М.
</v>
      </c>
      <c r="C40" s="330"/>
      <c r="D40" s="330"/>
      <c r="E40" s="330"/>
    </row>
    <row r="41" spans="1:12" ht="39" customHeight="1">
      <c r="B41" s="320"/>
      <c r="C41" s="330"/>
      <c r="D41" s="330"/>
      <c r="E41" s="330"/>
    </row>
    <row r="42" spans="1:12" ht="15.75" customHeight="1">
      <c r="B42" s="191"/>
      <c r="C42" s="189"/>
    </row>
    <row r="43" spans="1:12" ht="15.75" customHeight="1">
      <c r="B43" s="173"/>
      <c r="C43" s="173"/>
    </row>
    <row r="44" spans="1:12" ht="15.75" customHeight="1"/>
    <row r="45" spans="1:12" ht="15.75" customHeight="1"/>
    <row r="46" spans="1:12" ht="15.75" customHeight="1"/>
    <row r="47" spans="1:12" ht="15.75" customHeight="1"/>
    <row r="48" spans="1:1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7">
    <mergeCell ref="C39:E41"/>
    <mergeCell ref="B40:B41"/>
    <mergeCell ref="A1:E1"/>
    <mergeCell ref="A2:E2"/>
    <mergeCell ref="A3:E3"/>
    <mergeCell ref="C36:D36"/>
    <mergeCell ref="C38:E38"/>
  </mergeCells>
  <phoneticPr fontId="74" type="noConversion"/>
  <pageMargins left="0.70866141732283472" right="0.70866141732283472" top="0.74803149606299213" bottom="0.74803149606299213" header="0" footer="0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4">
    <tabColor theme="5" tint="-0.249977111117893"/>
  </sheetPr>
  <dimension ref="A1:L1005"/>
  <sheetViews>
    <sheetView workbookViewId="0">
      <selection sqref="A1:E1"/>
    </sheetView>
  </sheetViews>
  <sheetFormatPr defaultColWidth="12.625" defaultRowHeight="14.25"/>
  <cols>
    <col min="1" max="1" width="2.75" style="136" customWidth="1"/>
    <col min="2" max="2" width="28.625" style="136" customWidth="1"/>
    <col min="3" max="3" width="14" style="136" customWidth="1"/>
    <col min="4" max="4" width="11.75" style="136" customWidth="1"/>
    <col min="5" max="5" width="13.125" style="136" bestFit="1" customWidth="1"/>
    <col min="6" max="6" width="7.625" style="136" customWidth="1"/>
    <col min="7" max="7" width="16.875" style="136" bestFit="1" customWidth="1"/>
    <col min="8" max="26" width="7.625" style="136" customWidth="1"/>
    <col min="27" max="16384" width="12.625" style="136"/>
  </cols>
  <sheetData>
    <row r="1" spans="1:5" ht="15.75">
      <c r="A1" s="333" t="s">
        <v>358</v>
      </c>
      <c r="B1" s="332"/>
      <c r="C1" s="332"/>
      <c r="D1" s="332"/>
      <c r="E1" s="332"/>
    </row>
    <row r="2" spans="1:5" ht="15.75">
      <c r="A2" s="333" t="s">
        <v>304</v>
      </c>
      <c r="B2" s="331"/>
      <c r="C2" s="331"/>
      <c r="D2" s="331"/>
      <c r="E2" s="331"/>
    </row>
    <row r="3" spans="1:5" ht="15.75">
      <c r="A3" s="334" t="str">
        <f>'Автомат. ввод'!N10</f>
        <v>МКОУ " Новокрестьяновская  СОШ"</v>
      </c>
      <c r="B3" s="334"/>
      <c r="C3" s="334"/>
      <c r="D3" s="334"/>
      <c r="E3" s="334"/>
    </row>
    <row r="4" spans="1:5" ht="15">
      <c r="E4" s="174" t="s">
        <v>414</v>
      </c>
    </row>
    <row r="5" spans="1:5" ht="15">
      <c r="A5" s="175" t="s">
        <v>305</v>
      </c>
      <c r="B5" s="175" t="s">
        <v>330</v>
      </c>
      <c r="C5" s="175" t="s">
        <v>331</v>
      </c>
      <c r="D5" s="175" t="s">
        <v>306</v>
      </c>
      <c r="E5" s="175" t="s">
        <v>133</v>
      </c>
    </row>
    <row r="6" spans="1:5" ht="15">
      <c r="A6" s="175">
        <v>13</v>
      </c>
      <c r="B6" s="304" t="s">
        <v>344</v>
      </c>
      <c r="C6" s="176">
        <v>44242</v>
      </c>
      <c r="D6" s="177">
        <f>'13акт'!D7+'13акт'!D19</f>
        <v>32</v>
      </c>
      <c r="E6" s="178">
        <f>'13акт'!E15+'13акт'!E27</f>
        <v>1952</v>
      </c>
    </row>
    <row r="7" spans="1:5" ht="15">
      <c r="A7" s="175">
        <v>14</v>
      </c>
      <c r="B7" s="304" t="s">
        <v>345</v>
      </c>
      <c r="C7" s="176">
        <v>44243</v>
      </c>
      <c r="D7" s="177">
        <f>'14акт'!D7+'14акт'!D19</f>
        <v>32</v>
      </c>
      <c r="E7" s="178">
        <f>'14акт'!E15+'14акт'!E27</f>
        <v>1952</v>
      </c>
    </row>
    <row r="8" spans="1:5" ht="15">
      <c r="A8" s="175">
        <v>15</v>
      </c>
      <c r="B8" s="304" t="s">
        <v>346</v>
      </c>
      <c r="C8" s="176">
        <v>44244</v>
      </c>
      <c r="D8" s="177">
        <f>'15акт'!D7+'15акт'!D19</f>
        <v>32</v>
      </c>
      <c r="E8" s="178">
        <f>'15акт'!E15+'15акт'!E27</f>
        <v>1951.9999999999998</v>
      </c>
    </row>
    <row r="9" spans="1:5" ht="15">
      <c r="A9" s="175">
        <v>16</v>
      </c>
      <c r="B9" s="304" t="s">
        <v>347</v>
      </c>
      <c r="C9" s="176">
        <v>44245</v>
      </c>
      <c r="D9" s="177">
        <f>'16акт'!D7+'16акт'!D19</f>
        <v>32</v>
      </c>
      <c r="E9" s="178">
        <f>'16акт'!E15+'16акт'!E27</f>
        <v>1952</v>
      </c>
    </row>
    <row r="10" spans="1:5" ht="15">
      <c r="A10" s="175">
        <v>17</v>
      </c>
      <c r="B10" s="304" t="s">
        <v>348</v>
      </c>
      <c r="C10" s="176">
        <v>44246</v>
      </c>
      <c r="D10" s="177">
        <f>'17акт'!D7+'17акт'!D19</f>
        <v>32</v>
      </c>
      <c r="E10" s="178">
        <f>'17акт'!E15+'17акт'!E27</f>
        <v>1952</v>
      </c>
    </row>
    <row r="11" spans="1:5" ht="15">
      <c r="A11" s="175">
        <v>18</v>
      </c>
      <c r="B11" s="304" t="s">
        <v>349</v>
      </c>
      <c r="C11" s="176">
        <v>44247</v>
      </c>
      <c r="D11" s="177">
        <f>'18акт'!D7+'18акт'!D19</f>
        <v>22</v>
      </c>
      <c r="E11" s="178">
        <f>'18акт'!E15+'18акт'!E27</f>
        <v>1342</v>
      </c>
    </row>
    <row r="12" spans="1:5" ht="15">
      <c r="A12" s="175">
        <v>19</v>
      </c>
      <c r="B12" s="304" t="s">
        <v>350</v>
      </c>
      <c r="C12" s="176">
        <v>44249</v>
      </c>
      <c r="D12" s="177">
        <f>'19акт'!D7+'19акт'!D19</f>
        <v>32</v>
      </c>
      <c r="E12" s="178">
        <f>'19акт'!E15+'19акт'!E27</f>
        <v>1952</v>
      </c>
    </row>
    <row r="13" spans="1:5" ht="15">
      <c r="A13" s="175">
        <v>20</v>
      </c>
      <c r="B13" s="304" t="s">
        <v>351</v>
      </c>
      <c r="C13" s="176">
        <v>44250</v>
      </c>
      <c r="D13" s="177">
        <f>'20акт'!D7+'20акт'!D19</f>
        <v>32</v>
      </c>
      <c r="E13" s="178">
        <f>'20акт'!E15+'20акт'!E27</f>
        <v>1952</v>
      </c>
    </row>
    <row r="14" spans="1:5" ht="15">
      <c r="A14" s="175">
        <v>21</v>
      </c>
      <c r="B14" s="304" t="s">
        <v>352</v>
      </c>
      <c r="C14" s="176">
        <v>44251</v>
      </c>
      <c r="D14" s="177">
        <f>'21акт'!D7+'21акт'!D19</f>
        <v>32</v>
      </c>
      <c r="E14" s="178">
        <f>'21акт'!E15+'21акт'!E27</f>
        <v>1952</v>
      </c>
    </row>
    <row r="15" spans="1:5" ht="15">
      <c r="A15" s="175">
        <v>22</v>
      </c>
      <c r="B15" s="304" t="s">
        <v>353</v>
      </c>
      <c r="C15" s="176">
        <v>44252</v>
      </c>
      <c r="D15" s="177">
        <f>'22акт'!D7+'22акт'!D19</f>
        <v>32</v>
      </c>
      <c r="E15" s="178">
        <f>'22акт'!E15+'22акт'!E27</f>
        <v>1952</v>
      </c>
    </row>
    <row r="16" spans="1:5" ht="15">
      <c r="A16" s="175">
        <v>23</v>
      </c>
      <c r="B16" s="304" t="s">
        <v>354</v>
      </c>
      <c r="C16" s="176">
        <v>44253</v>
      </c>
      <c r="D16" s="177">
        <f>'23акт'!D7+'23акт'!D19</f>
        <v>32</v>
      </c>
      <c r="E16" s="178">
        <f>'23акт'!E15+'23акт'!E27</f>
        <v>1952</v>
      </c>
    </row>
    <row r="17" spans="1:5" ht="15">
      <c r="A17" s="175">
        <v>24</v>
      </c>
      <c r="B17" s="304" t="s">
        <v>355</v>
      </c>
      <c r="C17" s="176">
        <v>44254</v>
      </c>
      <c r="D17" s="177">
        <f>'24акт'!D7+'24акт'!D19</f>
        <v>22</v>
      </c>
      <c r="E17" s="178">
        <f>'24акт'!E15+'24акт'!E27</f>
        <v>1342</v>
      </c>
    </row>
    <row r="18" spans="1:5" ht="15">
      <c r="A18" s="175"/>
      <c r="B18" s="175"/>
      <c r="C18" s="176"/>
      <c r="D18" s="177"/>
      <c r="E18" s="178"/>
    </row>
    <row r="19" spans="1:5" ht="15" hidden="1">
      <c r="A19" s="175"/>
      <c r="B19" s="175"/>
      <c r="C19" s="176"/>
      <c r="D19" s="177"/>
      <c r="E19" s="178"/>
    </row>
    <row r="20" spans="1:5" ht="15" hidden="1">
      <c r="A20" s="175"/>
      <c r="B20" s="175"/>
      <c r="C20" s="176"/>
      <c r="D20" s="177"/>
      <c r="E20" s="178"/>
    </row>
    <row r="21" spans="1:5" ht="15" hidden="1">
      <c r="A21" s="175"/>
      <c r="B21" s="175"/>
      <c r="C21" s="176"/>
      <c r="D21" s="177"/>
      <c r="E21" s="178"/>
    </row>
    <row r="22" spans="1:5" ht="15.75" hidden="1" customHeight="1">
      <c r="A22" s="175"/>
      <c r="B22" s="175"/>
      <c r="C22" s="176"/>
      <c r="D22" s="177"/>
      <c r="E22" s="178"/>
    </row>
    <row r="23" spans="1:5" ht="15.75" hidden="1" customHeight="1">
      <c r="A23" s="175"/>
      <c r="B23" s="175"/>
      <c r="C23" s="176"/>
      <c r="D23" s="177"/>
      <c r="E23" s="178"/>
    </row>
    <row r="24" spans="1:5" ht="15.75" hidden="1" customHeight="1">
      <c r="A24" s="175"/>
      <c r="B24" s="175"/>
      <c r="C24" s="176"/>
      <c r="D24" s="177"/>
      <c r="E24" s="178"/>
    </row>
    <row r="25" spans="1:5" s="296" customFormat="1" ht="15.75" hidden="1" customHeight="1">
      <c r="A25" s="175"/>
      <c r="B25" s="175"/>
      <c r="C25" s="176"/>
      <c r="D25" s="177"/>
      <c r="E25" s="178"/>
    </row>
    <row r="26" spans="1:5" ht="15.75" hidden="1" customHeight="1">
      <c r="A26" s="175"/>
      <c r="B26" s="175"/>
      <c r="C26" s="176"/>
      <c r="D26" s="177"/>
      <c r="E26" s="178"/>
    </row>
    <row r="27" spans="1:5" s="296" customFormat="1" ht="15.75" hidden="1" customHeight="1">
      <c r="A27" s="175"/>
      <c r="B27" s="175"/>
      <c r="C27" s="176"/>
      <c r="D27" s="177"/>
      <c r="E27" s="178"/>
    </row>
    <row r="28" spans="1:5" ht="15.75" hidden="1" customHeight="1">
      <c r="A28" s="175"/>
      <c r="B28" s="175"/>
      <c r="C28" s="176"/>
      <c r="D28" s="177"/>
      <c r="E28" s="178"/>
    </row>
    <row r="29" spans="1:5" s="296" customFormat="1" ht="15.75" hidden="1" customHeight="1">
      <c r="A29" s="175"/>
      <c r="B29" s="175"/>
      <c r="C29" s="176"/>
      <c r="D29" s="177"/>
      <c r="E29" s="178"/>
    </row>
    <row r="30" spans="1:5" ht="15.75" hidden="1" customHeight="1">
      <c r="A30" s="175"/>
      <c r="B30" s="175"/>
      <c r="C30" s="176"/>
      <c r="D30" s="177"/>
      <c r="E30" s="178"/>
    </row>
    <row r="31" spans="1:5" ht="15.75" hidden="1" customHeight="1">
      <c r="A31" s="175"/>
      <c r="B31" s="175"/>
      <c r="C31" s="176"/>
      <c r="D31" s="177"/>
      <c r="E31" s="178"/>
    </row>
    <row r="32" spans="1:5" ht="15.75" hidden="1" customHeight="1">
      <c r="A32" s="175"/>
      <c r="B32" s="175"/>
      <c r="C32" s="176"/>
      <c r="D32" s="177"/>
      <c r="E32" s="178"/>
    </row>
    <row r="33" spans="1:12" ht="15" hidden="1">
      <c r="A33" s="175"/>
      <c r="B33" s="175"/>
      <c r="C33" s="176"/>
      <c r="D33" s="177"/>
      <c r="E33" s="178"/>
    </row>
    <row r="34" spans="1:12" s="296" customFormat="1" ht="15" hidden="1">
      <c r="A34" s="175"/>
      <c r="B34" s="175"/>
      <c r="C34" s="176"/>
      <c r="D34" s="177"/>
      <c r="E34" s="178"/>
    </row>
    <row r="35" spans="1:12" ht="15" hidden="1">
      <c r="A35" s="175"/>
      <c r="B35" s="175"/>
      <c r="C35" s="176"/>
      <c r="D35" s="177"/>
      <c r="E35" s="178"/>
    </row>
    <row r="36" spans="1:12" ht="15" hidden="1">
      <c r="A36" s="179"/>
      <c r="B36" s="175"/>
      <c r="C36" s="176"/>
      <c r="D36" s="177"/>
      <c r="E36" s="178"/>
    </row>
    <row r="37" spans="1:12" ht="15.75" customHeight="1">
      <c r="A37" s="175"/>
      <c r="B37" s="180" t="s">
        <v>308</v>
      </c>
      <c r="C37" s="178"/>
      <c r="D37" s="181">
        <f>SUM(D6:D36)</f>
        <v>364</v>
      </c>
      <c r="E37" s="182">
        <f>SUM(E6:E17)</f>
        <v>22204</v>
      </c>
    </row>
    <row r="38" spans="1:12" ht="15.75" customHeight="1">
      <c r="A38" s="183"/>
      <c r="B38" s="184"/>
      <c r="C38" s="185"/>
      <c r="D38" s="186"/>
      <c r="E38" s="187"/>
    </row>
    <row r="39" spans="1:12" ht="15.75" customHeight="1">
      <c r="A39" s="183"/>
      <c r="B39" s="188" t="s">
        <v>357</v>
      </c>
      <c r="C39" s="335">
        <f>E37/D37</f>
        <v>61</v>
      </c>
      <c r="D39" s="335"/>
      <c r="E39" s="187"/>
      <c r="L39" s="194"/>
    </row>
    <row r="40" spans="1:12" ht="15.75" customHeight="1">
      <c r="B40" s="189"/>
      <c r="C40" s="190"/>
      <c r="D40" s="190"/>
    </row>
    <row r="41" spans="1:12" ht="15.75" customHeight="1">
      <c r="B41" s="152" t="s">
        <v>309</v>
      </c>
      <c r="C41" s="325" t="s">
        <v>310</v>
      </c>
      <c r="D41" s="332"/>
      <c r="E41" s="332"/>
    </row>
    <row r="42" spans="1:12" ht="15.75" customHeight="1">
      <c r="B42" s="193" t="str">
        <f>'Автомат. ввод'!N10</f>
        <v>МКОУ " Новокрестьяновская  СОШ"</v>
      </c>
      <c r="C42" s="319" t="s">
        <v>311</v>
      </c>
      <c r="D42" s="330"/>
      <c r="E42" s="330"/>
    </row>
    <row r="43" spans="1:12" ht="15.6" customHeight="1">
      <c r="B43" s="320" t="str">
        <f>'Автомат. ввод'!N4</f>
        <v xml:space="preserve">Утверждаю.
Директор школы                                                  Мансурова Т. М.
</v>
      </c>
      <c r="C43" s="330"/>
      <c r="D43" s="330"/>
      <c r="E43" s="330"/>
    </row>
    <row r="44" spans="1:12" ht="39" customHeight="1">
      <c r="B44" s="320"/>
      <c r="C44" s="330"/>
      <c r="D44" s="330"/>
      <c r="E44" s="330"/>
    </row>
    <row r="45" spans="1:12" ht="15.75" customHeight="1">
      <c r="B45" s="191"/>
      <c r="C45" s="189"/>
    </row>
    <row r="46" spans="1:12" ht="15.75" customHeight="1">
      <c r="B46" s="173"/>
      <c r="C46" s="173"/>
    </row>
    <row r="47" spans="1:12" ht="15.75" customHeight="1"/>
    <row r="48" spans="1:1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mergeCells count="7">
    <mergeCell ref="C42:E44"/>
    <mergeCell ref="B43:B44"/>
    <mergeCell ref="A1:E1"/>
    <mergeCell ref="A2:E2"/>
    <mergeCell ref="A3:E3"/>
    <mergeCell ref="C39:D39"/>
    <mergeCell ref="C41:E41"/>
  </mergeCells>
  <phoneticPr fontId="5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6"/>
  <sheetViews>
    <sheetView workbookViewId="0">
      <selection activeCell="F15" sqref="F15"/>
    </sheetView>
  </sheetViews>
  <sheetFormatPr defaultColWidth="12.625" defaultRowHeight="14.25"/>
  <cols>
    <col min="1" max="1" width="2.75" style="296" customWidth="1"/>
    <col min="2" max="2" width="31.625" style="296" customWidth="1"/>
    <col min="3" max="3" width="8.375" style="296" bestFit="1" customWidth="1"/>
    <col min="4" max="4" width="11.625" style="296" customWidth="1"/>
    <col min="5" max="5" width="10.5" style="296" bestFit="1" customWidth="1"/>
    <col min="6" max="26" width="7.625" style="296" customWidth="1"/>
    <col min="27" max="16384" width="12.625" style="296"/>
  </cols>
  <sheetData>
    <row r="1" spans="1:5" ht="15">
      <c r="A1" s="328" t="s">
        <v>360</v>
      </c>
      <c r="B1" s="328"/>
      <c r="C1" s="328"/>
      <c r="D1" s="328"/>
      <c r="E1" s="328"/>
    </row>
    <row r="2" spans="1:5" ht="13.9" customHeight="1">
      <c r="A2" s="326" t="s">
        <v>304</v>
      </c>
      <c r="B2" s="326"/>
      <c r="C2" s="326"/>
      <c r="D2" s="326"/>
      <c r="E2" s="326"/>
    </row>
    <row r="3" spans="1:5" ht="13.9" customHeight="1">
      <c r="A3" s="326" t="str">
        <f>'Автомат. ввод'!N10</f>
        <v>МКОУ " Новокрестьяновская  СОШ"</v>
      </c>
      <c r="B3" s="326"/>
      <c r="C3" s="326"/>
      <c r="D3" s="326"/>
      <c r="E3" s="326"/>
    </row>
    <row r="4" spans="1:5" ht="18.75">
      <c r="A4" s="137"/>
      <c r="B4" s="268" t="s">
        <v>399</v>
      </c>
      <c r="C4" s="137"/>
      <c r="D4" s="218">
        <v>3</v>
      </c>
      <c r="E4" s="219" t="s">
        <v>415</v>
      </c>
    </row>
    <row r="5" spans="1:5" ht="15">
      <c r="A5" s="138" t="s">
        <v>305</v>
      </c>
      <c r="B5" s="138" t="s">
        <v>68</v>
      </c>
      <c r="C5" s="138" t="s">
        <v>132</v>
      </c>
      <c r="D5" s="138" t="s">
        <v>306</v>
      </c>
      <c r="E5" s="138" t="s">
        <v>307</v>
      </c>
    </row>
    <row r="6" spans="1:5" ht="15">
      <c r="A6" s="138">
        <v>1</v>
      </c>
      <c r="B6" s="144" t="s">
        <v>101</v>
      </c>
      <c r="C6" s="153">
        <v>12.109</v>
      </c>
      <c r="D6" s="138">
        <v>31</v>
      </c>
      <c r="E6" s="142">
        <f t="shared" ref="E6:E12" si="0">C6*D6</f>
        <v>375.37900000000002</v>
      </c>
    </row>
    <row r="7" spans="1:5" ht="15">
      <c r="A7" s="138">
        <v>2</v>
      </c>
      <c r="B7" s="144" t="s">
        <v>102</v>
      </c>
      <c r="C7" s="153">
        <v>19.965</v>
      </c>
      <c r="D7" s="138">
        <f>D6</f>
        <v>31</v>
      </c>
      <c r="E7" s="142">
        <f t="shared" si="0"/>
        <v>618.91499999999996</v>
      </c>
    </row>
    <row r="8" spans="1:5" ht="15">
      <c r="A8" s="138">
        <v>3</v>
      </c>
      <c r="B8" s="144" t="s">
        <v>103</v>
      </c>
      <c r="C8" s="154">
        <v>3.7494999999999998</v>
      </c>
      <c r="D8" s="138">
        <f>D6</f>
        <v>31</v>
      </c>
      <c r="E8" s="142">
        <f t="shared" si="0"/>
        <v>116.2345</v>
      </c>
    </row>
    <row r="9" spans="1:5" ht="15">
      <c r="A9" s="138">
        <v>4</v>
      </c>
      <c r="B9" s="144" t="s">
        <v>61</v>
      </c>
      <c r="C9" s="154">
        <v>2.4</v>
      </c>
      <c r="D9" s="138">
        <f>D6</f>
        <v>31</v>
      </c>
      <c r="E9" s="142">
        <f t="shared" si="0"/>
        <v>74.399999999999991</v>
      </c>
    </row>
    <row r="10" spans="1:5" ht="15">
      <c r="A10" s="138">
        <v>5</v>
      </c>
      <c r="B10" s="144" t="s">
        <v>93</v>
      </c>
      <c r="C10" s="154">
        <v>14</v>
      </c>
      <c r="D10" s="138">
        <f>D6</f>
        <v>31</v>
      </c>
      <c r="E10" s="142">
        <f t="shared" si="0"/>
        <v>434</v>
      </c>
    </row>
    <row r="11" spans="1:5" ht="15">
      <c r="A11" s="138">
        <v>6</v>
      </c>
      <c r="B11" s="145" t="s">
        <v>312</v>
      </c>
      <c r="C11" s="146">
        <v>0.77649999999999997</v>
      </c>
      <c r="D11" s="138">
        <f>D6</f>
        <v>31</v>
      </c>
      <c r="E11" s="142">
        <f t="shared" si="0"/>
        <v>24.0715</v>
      </c>
    </row>
    <row r="12" spans="1:5" ht="15">
      <c r="A12" s="138">
        <v>7</v>
      </c>
      <c r="B12" s="145" t="s">
        <v>114</v>
      </c>
      <c r="C12" s="155">
        <v>8</v>
      </c>
      <c r="D12" s="138">
        <f>D6</f>
        <v>31</v>
      </c>
      <c r="E12" s="142">
        <f t="shared" si="0"/>
        <v>248</v>
      </c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 ht="15">
      <c r="A14" s="138">
        <v>9</v>
      </c>
      <c r="B14" s="149"/>
      <c r="C14" s="148"/>
      <c r="D14" s="150"/>
      <c r="E14" s="148"/>
    </row>
    <row r="15" spans="1:5" ht="15">
      <c r="A15" s="138">
        <v>10</v>
      </c>
      <c r="B15" s="149" t="s">
        <v>308</v>
      </c>
      <c r="C15" s="148">
        <f>SUM(C6:C14)</f>
        <v>60.999999999999993</v>
      </c>
      <c r="D15" s="150"/>
      <c r="E15" s="148">
        <f>SUM(E6:E14)</f>
        <v>1891</v>
      </c>
    </row>
    <row r="16" spans="1:5" ht="18.75">
      <c r="A16" s="327" t="s">
        <v>402</v>
      </c>
      <c r="B16" s="327"/>
      <c r="C16" s="327"/>
      <c r="D16" s="327"/>
      <c r="E16" s="327"/>
    </row>
    <row r="17" spans="1:5" ht="15">
      <c r="A17" s="138" t="s">
        <v>305</v>
      </c>
      <c r="B17" s="138" t="s">
        <v>68</v>
      </c>
      <c r="C17" s="138" t="s">
        <v>132</v>
      </c>
      <c r="D17" s="138" t="s">
        <v>306</v>
      </c>
      <c r="E17" s="138" t="s">
        <v>307</v>
      </c>
    </row>
    <row r="18" spans="1:5" ht="15">
      <c r="A18" s="138">
        <v>11</v>
      </c>
      <c r="B18" s="144" t="s">
        <v>143</v>
      </c>
      <c r="C18" s="153">
        <v>28.3</v>
      </c>
      <c r="D18" s="138">
        <f>VLOOKUP(D4,завтрак_факт,3,FALSE)</f>
        <v>0</v>
      </c>
      <c r="E18" s="142">
        <f t="shared" ref="E18:E23" si="1">C18*D18</f>
        <v>0</v>
      </c>
    </row>
    <row r="19" spans="1:5" ht="15">
      <c r="A19" s="138">
        <v>12</v>
      </c>
      <c r="B19" s="144" t="s">
        <v>110</v>
      </c>
      <c r="C19" s="153">
        <v>4.3</v>
      </c>
      <c r="D19" s="138">
        <f>D18</f>
        <v>0</v>
      </c>
      <c r="E19" s="142">
        <f t="shared" si="1"/>
        <v>0</v>
      </c>
    </row>
    <row r="20" spans="1:5" ht="15">
      <c r="A20" s="138">
        <v>13</v>
      </c>
      <c r="B20" s="144" t="s">
        <v>83</v>
      </c>
      <c r="C20" s="154">
        <v>10.8</v>
      </c>
      <c r="D20" s="138">
        <f>D18</f>
        <v>0</v>
      </c>
      <c r="E20" s="142">
        <f t="shared" si="1"/>
        <v>0</v>
      </c>
    </row>
    <row r="21" spans="1:5" ht="15">
      <c r="A21" s="138">
        <v>14</v>
      </c>
      <c r="B21" s="144" t="s">
        <v>114</v>
      </c>
      <c r="C21" s="154">
        <v>8</v>
      </c>
      <c r="D21" s="138">
        <f>D18</f>
        <v>0</v>
      </c>
      <c r="E21" s="142">
        <f t="shared" si="1"/>
        <v>0</v>
      </c>
    </row>
    <row r="22" spans="1:5" ht="15">
      <c r="A22" s="138">
        <v>15</v>
      </c>
      <c r="B22" s="144" t="s">
        <v>61</v>
      </c>
      <c r="C22" s="154">
        <v>2.4</v>
      </c>
      <c r="D22" s="138">
        <f>D18</f>
        <v>0</v>
      </c>
      <c r="E22" s="142">
        <f t="shared" si="1"/>
        <v>0</v>
      </c>
    </row>
    <row r="23" spans="1:5" ht="15">
      <c r="A23" s="138">
        <v>16</v>
      </c>
      <c r="B23" s="145" t="s">
        <v>98</v>
      </c>
      <c r="C23" s="146">
        <v>7.2</v>
      </c>
      <c r="D23" s="138">
        <f>D18</f>
        <v>0</v>
      </c>
      <c r="E23" s="142">
        <f t="shared" si="1"/>
        <v>0</v>
      </c>
    </row>
    <row r="24" spans="1:5" ht="13.9" hidden="1" customHeight="1">
      <c r="A24" s="138"/>
      <c r="B24" s="145"/>
      <c r="C24" s="155"/>
      <c r="D24" s="138"/>
      <c r="E24" s="142"/>
    </row>
    <row r="25" spans="1:5" ht="13.9" hidden="1" customHeight="1">
      <c r="A25" s="138">
        <v>18</v>
      </c>
      <c r="B25" s="147"/>
      <c r="C25" s="148"/>
      <c r="D25" s="138"/>
      <c r="E25" s="142"/>
    </row>
    <row r="26" spans="1:5" ht="15">
      <c r="A26" s="138">
        <v>19</v>
      </c>
      <c r="B26" s="149"/>
      <c r="C26" s="148"/>
      <c r="D26" s="150"/>
      <c r="E26" s="148"/>
    </row>
    <row r="27" spans="1:5" ht="15">
      <c r="A27" s="138">
        <v>20</v>
      </c>
      <c r="B27" s="149" t="s">
        <v>308</v>
      </c>
      <c r="C27" s="148">
        <f>SUM(C18:C26)</f>
        <v>61.000000000000007</v>
      </c>
      <c r="D27" s="150"/>
      <c r="E27" s="148">
        <f>SUM(E18:E26)</f>
        <v>0</v>
      </c>
    </row>
    <row r="28" spans="1:5" ht="15">
      <c r="A28" s="221"/>
      <c r="B28" s="222"/>
      <c r="C28" s="223"/>
      <c r="D28" s="224"/>
      <c r="E28" s="223"/>
    </row>
    <row r="29" spans="1:5" ht="15">
      <c r="A29" s="137"/>
      <c r="B29" s="295" t="s">
        <v>309</v>
      </c>
      <c r="C29" s="325" t="s">
        <v>310</v>
      </c>
      <c r="D29" s="325"/>
      <c r="E29" s="325"/>
    </row>
    <row r="30" spans="1:5" ht="15" customHeight="1">
      <c r="A30" s="137"/>
      <c r="B30" s="193" t="str">
        <f>'Реестр 1'!B39</f>
        <v>МКОУ " Новокрестьяновская  СОШ"</v>
      </c>
      <c r="C30" s="319" t="s">
        <v>311</v>
      </c>
      <c r="D30" s="319"/>
      <c r="E30" s="319"/>
    </row>
    <row r="31" spans="1:5" ht="30.6" customHeight="1">
      <c r="B31" s="320" t="str">
        <f>'Реестр 1'!B40</f>
        <v xml:space="preserve">Утверждаю.
Директор школы                                                  Мансурова Т. М.
</v>
      </c>
      <c r="C31" s="319"/>
      <c r="D31" s="319"/>
      <c r="E31" s="319"/>
    </row>
    <row r="32" spans="1:5" ht="22.9" customHeight="1">
      <c r="B32" s="320"/>
      <c r="C32" s="319"/>
      <c r="D32" s="319"/>
      <c r="E32" s="319"/>
    </row>
    <row r="33" ht="19.899999999999999" customHeight="1"/>
    <row r="34" ht="14.45" customHeight="1"/>
    <row r="35" ht="41.4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  <pageSetup paperSize="9" orientation="portrait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5">
    <tabColor theme="5" tint="-0.249977111117893"/>
  </sheetPr>
  <dimension ref="A1:L1002"/>
  <sheetViews>
    <sheetView topLeftCell="A16" workbookViewId="0">
      <selection activeCell="D32" sqref="D32"/>
    </sheetView>
  </sheetViews>
  <sheetFormatPr defaultColWidth="12.625" defaultRowHeight="14.25"/>
  <cols>
    <col min="1" max="1" width="2.75" style="136" customWidth="1"/>
    <col min="2" max="2" width="28.625" style="136" customWidth="1"/>
    <col min="3" max="3" width="14" style="136" customWidth="1"/>
    <col min="4" max="4" width="11.75" style="136" customWidth="1"/>
    <col min="5" max="6" width="13.25" style="136" customWidth="1"/>
    <col min="7" max="7" width="16.875" style="136" bestFit="1" customWidth="1"/>
    <col min="8" max="26" width="7.625" style="136" customWidth="1"/>
    <col min="27" max="16384" width="12.625" style="136"/>
  </cols>
  <sheetData>
    <row r="1" spans="1:5" ht="15.75">
      <c r="A1" s="331" t="s">
        <v>329</v>
      </c>
      <c r="B1" s="332"/>
      <c r="C1" s="332"/>
      <c r="D1" s="332"/>
      <c r="E1" s="332"/>
    </row>
    <row r="2" spans="1:5" ht="15.75">
      <c r="A2" s="333" t="s">
        <v>304</v>
      </c>
      <c r="B2" s="331"/>
      <c r="C2" s="331"/>
      <c r="D2" s="331"/>
      <c r="E2" s="331"/>
    </row>
    <row r="3" spans="1:5" ht="15.75">
      <c r="A3" s="334" t="str">
        <f>'Автомат. ввод'!N10</f>
        <v>МКОУ " Новокрестьяновская  СОШ"</v>
      </c>
      <c r="B3" s="334"/>
      <c r="C3" s="334"/>
      <c r="D3" s="334"/>
      <c r="E3" s="334"/>
    </row>
    <row r="4" spans="1:5" ht="15">
      <c r="E4" s="174" t="s">
        <v>429</v>
      </c>
    </row>
    <row r="5" spans="1:5" ht="15">
      <c r="A5" s="175" t="s">
        <v>305</v>
      </c>
      <c r="B5" s="175" t="s">
        <v>330</v>
      </c>
      <c r="C5" s="175" t="s">
        <v>331</v>
      </c>
      <c r="D5" s="175" t="s">
        <v>306</v>
      </c>
      <c r="E5" s="175" t="s">
        <v>133</v>
      </c>
    </row>
    <row r="6" spans="1:5" ht="15">
      <c r="A6" s="175">
        <v>1</v>
      </c>
      <c r="B6" s="175" t="s">
        <v>332</v>
      </c>
      <c r="C6" s="176">
        <v>44228</v>
      </c>
      <c r="D6" s="177">
        <f>'1акт'!D7+'1акт'!D19</f>
        <v>31</v>
      </c>
      <c r="E6" s="178">
        <f>'1акт'!E15+'1акт'!E27</f>
        <v>1891.0000000000002</v>
      </c>
    </row>
    <row r="7" spans="1:5" ht="15">
      <c r="A7" s="175">
        <v>2</v>
      </c>
      <c r="B7" s="175" t="s">
        <v>333</v>
      </c>
      <c r="C7" s="176">
        <v>44257</v>
      </c>
      <c r="D7" s="177">
        <f>'2акт'!D7+'2акт'!D19</f>
        <v>31</v>
      </c>
      <c r="E7" s="178">
        <f>'2акт'!E15+'2акт'!E27</f>
        <v>1891</v>
      </c>
    </row>
    <row r="8" spans="1:5" ht="15">
      <c r="A8" s="175">
        <v>3</v>
      </c>
      <c r="B8" s="175" t="s">
        <v>334</v>
      </c>
      <c r="C8" s="176">
        <v>47910</v>
      </c>
      <c r="D8" s="177">
        <f>'3акт'!D7+'3акт'!D19</f>
        <v>31</v>
      </c>
      <c r="E8" s="178">
        <f>'3акт'!E15+'3акт'!E27</f>
        <v>1891</v>
      </c>
    </row>
    <row r="9" spans="1:5" ht="15">
      <c r="A9" s="175">
        <v>4</v>
      </c>
      <c r="B9" s="175" t="s">
        <v>335</v>
      </c>
      <c r="C9" s="176">
        <v>47911</v>
      </c>
      <c r="D9" s="177">
        <f>'4акт'!D7+'4акт'!D19</f>
        <v>31</v>
      </c>
      <c r="E9" s="178">
        <f>'4акт'!E15+'4акт'!E27</f>
        <v>1891</v>
      </c>
    </row>
    <row r="10" spans="1:5" ht="15">
      <c r="A10" s="175">
        <v>5</v>
      </c>
      <c r="B10" s="175" t="s">
        <v>336</v>
      </c>
      <c r="C10" s="176">
        <v>47912</v>
      </c>
      <c r="D10" s="177">
        <f>'5акт'!D7+'5акт'!D19</f>
        <v>31</v>
      </c>
      <c r="E10" s="178">
        <f>'5акт'!E15+'5акт'!E27</f>
        <v>1891</v>
      </c>
    </row>
    <row r="11" spans="1:5" ht="15">
      <c r="A11" s="175">
        <v>6</v>
      </c>
      <c r="B11" s="175" t="s">
        <v>337</v>
      </c>
      <c r="C11" s="176">
        <v>47913</v>
      </c>
      <c r="D11" s="177">
        <f>'6акт'!D7+'6акт'!D19</f>
        <v>22</v>
      </c>
      <c r="E11" s="178">
        <f>'6акт'!E15+'6акт'!E27</f>
        <v>1342</v>
      </c>
    </row>
    <row r="12" spans="1:5" ht="15">
      <c r="A12" s="175">
        <v>7</v>
      </c>
      <c r="B12" s="175" t="s">
        <v>338</v>
      </c>
      <c r="C12" s="176">
        <v>47915</v>
      </c>
      <c r="D12" s="177">
        <f>'7акт'!D7+'7акт'!D19</f>
        <v>0</v>
      </c>
      <c r="E12" s="178">
        <f>'7акт'!E15+'7акт'!E27</f>
        <v>0</v>
      </c>
    </row>
    <row r="13" spans="1:5" ht="15">
      <c r="A13" s="175">
        <v>8</v>
      </c>
      <c r="B13" s="175" t="s">
        <v>339</v>
      </c>
      <c r="C13" s="176">
        <v>47916</v>
      </c>
      <c r="D13" s="177">
        <f>'8акт'!D7+'8акт'!D19</f>
        <v>32</v>
      </c>
      <c r="E13" s="178">
        <f>'8акт'!E15+'8акт'!E27</f>
        <v>1952</v>
      </c>
    </row>
    <row r="14" spans="1:5" ht="15">
      <c r="A14" s="175">
        <v>9</v>
      </c>
      <c r="B14" s="175" t="s">
        <v>340</v>
      </c>
      <c r="C14" s="176">
        <v>47917</v>
      </c>
      <c r="D14" s="177">
        <f>'9акт'!D7+'9акт'!D19</f>
        <v>32</v>
      </c>
      <c r="E14" s="178">
        <f>'9акт'!E15+'9акт'!E27</f>
        <v>1952</v>
      </c>
    </row>
    <row r="15" spans="1:5" ht="15">
      <c r="A15" s="175">
        <v>10</v>
      </c>
      <c r="B15" s="175" t="s">
        <v>341</v>
      </c>
      <c r="C15" s="176">
        <v>47918</v>
      </c>
      <c r="D15" s="177">
        <f>'10акт'!D7+'10акт'!D19</f>
        <v>32</v>
      </c>
      <c r="E15" s="178">
        <f>'10акт'!E15+'10акт'!E27</f>
        <v>1952</v>
      </c>
    </row>
    <row r="16" spans="1:5" ht="15">
      <c r="A16" s="175">
        <v>11</v>
      </c>
      <c r="B16" s="175" t="s">
        <v>342</v>
      </c>
      <c r="C16" s="176">
        <v>47919</v>
      </c>
      <c r="D16" s="177">
        <f>'11акт'!D7+'11акт'!D19</f>
        <v>32</v>
      </c>
      <c r="E16" s="178">
        <f>'11акт'!E15+'11акт'!E27</f>
        <v>1952</v>
      </c>
    </row>
    <row r="17" spans="1:7" ht="15">
      <c r="A17" s="175">
        <v>12</v>
      </c>
      <c r="B17" s="175" t="s">
        <v>343</v>
      </c>
      <c r="C17" s="176">
        <v>47920</v>
      </c>
      <c r="D17" s="177">
        <f>'12акт'!D7+'12акт'!D19</f>
        <v>22</v>
      </c>
      <c r="E17" s="178">
        <f>'12акт'!E15+'12акт'!E27</f>
        <v>1342</v>
      </c>
    </row>
    <row r="18" spans="1:7" s="296" customFormat="1" ht="15">
      <c r="A18" s="175">
        <v>13</v>
      </c>
      <c r="B18" s="175" t="s">
        <v>344</v>
      </c>
      <c r="C18" s="176">
        <v>47921</v>
      </c>
      <c r="D18" s="177">
        <f>'13акт'!D7+'13акт'!D19</f>
        <v>32</v>
      </c>
      <c r="E18" s="178">
        <f>'13акт'!E15+'13акт'!E27</f>
        <v>1952</v>
      </c>
    </row>
    <row r="19" spans="1:7" ht="15">
      <c r="A19" s="175">
        <v>14</v>
      </c>
      <c r="B19" s="175" t="s">
        <v>345</v>
      </c>
      <c r="C19" s="176">
        <v>47922</v>
      </c>
      <c r="D19" s="177">
        <f>'14акт'!D7+'14акт'!D19</f>
        <v>32</v>
      </c>
      <c r="E19" s="178">
        <f>'14акт'!E15+'14акт'!E27</f>
        <v>1952</v>
      </c>
    </row>
    <row r="20" spans="1:7" ht="15">
      <c r="A20" s="175">
        <v>15</v>
      </c>
      <c r="B20" s="175" t="s">
        <v>346</v>
      </c>
      <c r="C20" s="176">
        <v>47923</v>
      </c>
      <c r="D20" s="177">
        <f>'15акт'!D7+'15акт'!D19</f>
        <v>32</v>
      </c>
      <c r="E20" s="178">
        <f>'15акт'!E15+'15акт'!E27</f>
        <v>1951.9999999999998</v>
      </c>
    </row>
    <row r="21" spans="1:7" ht="15">
      <c r="A21" s="175">
        <v>16</v>
      </c>
      <c r="B21" s="175" t="s">
        <v>347</v>
      </c>
      <c r="C21" s="176">
        <v>47925</v>
      </c>
      <c r="D21" s="177">
        <f>'16акт'!D7+'16акт'!D19</f>
        <v>32</v>
      </c>
      <c r="E21" s="178">
        <f>'16акт'!E15+'16акт'!E27</f>
        <v>1952</v>
      </c>
    </row>
    <row r="22" spans="1:7" ht="15">
      <c r="A22" s="175">
        <v>17</v>
      </c>
      <c r="B22" s="175" t="s">
        <v>348</v>
      </c>
      <c r="C22" s="176">
        <v>47926</v>
      </c>
      <c r="D22" s="177">
        <f>'17акт'!D7+'17акт'!D19</f>
        <v>32</v>
      </c>
      <c r="E22" s="178">
        <f>'17акт'!E15+'17акт'!E27</f>
        <v>1952</v>
      </c>
    </row>
    <row r="23" spans="1:7" ht="15.75" customHeight="1">
      <c r="A23" s="175">
        <v>18</v>
      </c>
      <c r="B23" s="175" t="s">
        <v>349</v>
      </c>
      <c r="C23" s="176">
        <v>47927</v>
      </c>
      <c r="D23" s="177">
        <f>'18акт'!D7+'18акт'!D19</f>
        <v>22</v>
      </c>
      <c r="E23" s="178">
        <f>'18акт'!E15+'18акт'!E27</f>
        <v>1342</v>
      </c>
    </row>
    <row r="24" spans="1:7" ht="15.75" customHeight="1">
      <c r="A24" s="175">
        <v>19</v>
      </c>
      <c r="B24" s="175" t="s">
        <v>350</v>
      </c>
      <c r="C24" s="176">
        <v>47929</v>
      </c>
      <c r="D24" s="177">
        <f>'19акт'!D7+'19акт'!D19</f>
        <v>32</v>
      </c>
      <c r="E24" s="178">
        <f>'19акт'!E15+'19акт'!E27</f>
        <v>1952</v>
      </c>
    </row>
    <row r="25" spans="1:7" ht="15.75" customHeight="1">
      <c r="A25" s="175">
        <v>20</v>
      </c>
      <c r="B25" s="175" t="s">
        <v>351</v>
      </c>
      <c r="C25" s="176">
        <v>47930</v>
      </c>
      <c r="D25" s="177">
        <f>'20акт'!D7+'20акт'!D19</f>
        <v>32</v>
      </c>
      <c r="E25" s="178">
        <f>'20акт'!E15+'20акт'!E27</f>
        <v>1952</v>
      </c>
    </row>
    <row r="26" spans="1:7" ht="15.75" customHeight="1">
      <c r="A26" s="175">
        <v>21</v>
      </c>
      <c r="B26" s="175" t="s">
        <v>352</v>
      </c>
      <c r="C26" s="176">
        <v>47931</v>
      </c>
      <c r="D26" s="177">
        <f>'21акт'!D7+'21акт'!D19</f>
        <v>32</v>
      </c>
      <c r="E26" s="178">
        <f>'21акт'!E15+'21акт'!E27</f>
        <v>1952</v>
      </c>
    </row>
    <row r="27" spans="1:7" ht="15.75" customHeight="1">
      <c r="A27" s="175">
        <v>22</v>
      </c>
      <c r="B27" s="175" t="s">
        <v>353</v>
      </c>
      <c r="C27" s="176">
        <v>47932</v>
      </c>
      <c r="D27" s="177">
        <f>'22акт'!D7+'22акт'!D19</f>
        <v>32</v>
      </c>
      <c r="E27" s="178">
        <f>'22акт'!E15+'22акт'!E27</f>
        <v>1952</v>
      </c>
    </row>
    <row r="28" spans="1:7" ht="15.75" customHeight="1">
      <c r="A28" s="175">
        <v>23</v>
      </c>
      <c r="B28" s="175" t="s">
        <v>354</v>
      </c>
      <c r="C28" s="176">
        <v>47933</v>
      </c>
      <c r="D28" s="177">
        <f>'23акт'!D7+'23акт'!D19</f>
        <v>32</v>
      </c>
      <c r="E28" s="178">
        <f>'23акт'!E15+'23акт'!E27</f>
        <v>1952</v>
      </c>
    </row>
    <row r="29" spans="1:7" ht="15">
      <c r="A29" s="175">
        <v>24</v>
      </c>
      <c r="B29" s="175" t="s">
        <v>355</v>
      </c>
      <c r="C29" s="176">
        <v>47934</v>
      </c>
      <c r="D29" s="177">
        <f>'24акт'!D7+'24акт'!D19</f>
        <v>22</v>
      </c>
      <c r="E29" s="178">
        <f>'24акт'!E15+'24акт'!E27</f>
        <v>1342</v>
      </c>
    </row>
    <row r="30" spans="1:7" ht="15">
      <c r="A30" s="175">
        <v>25</v>
      </c>
      <c r="B30" s="175" t="s">
        <v>356</v>
      </c>
      <c r="C30" s="176">
        <v>47936</v>
      </c>
      <c r="D30" s="177">
        <f>'25акт'!D7+'25акт'!D19</f>
        <v>32</v>
      </c>
      <c r="E30" s="178">
        <f>'25акт'!E15+'25акт'!E27</f>
        <v>1952</v>
      </c>
    </row>
    <row r="31" spans="1:7" ht="15">
      <c r="A31" s="175">
        <v>26</v>
      </c>
      <c r="B31" s="175" t="s">
        <v>359</v>
      </c>
      <c r="C31" s="176">
        <v>47937</v>
      </c>
      <c r="D31" s="177">
        <f>'26акт'!D9+'26акт'!D21</f>
        <v>32</v>
      </c>
      <c r="E31" s="178">
        <f>'26акт'!E15+'26акт'!E27</f>
        <v>1952</v>
      </c>
    </row>
    <row r="32" spans="1:7" ht="15">
      <c r="A32" s="175">
        <v>27</v>
      </c>
      <c r="B32" s="175" t="s">
        <v>413</v>
      </c>
      <c r="C32" s="176">
        <v>44286</v>
      </c>
      <c r="D32" s="177">
        <f>'27акт'!D7+'27акт'!D19</f>
        <v>32</v>
      </c>
      <c r="E32" s="178">
        <f>'27акт'!E15+'27акт'!E27</f>
        <v>1951.9999999999998</v>
      </c>
      <c r="G32" s="192"/>
    </row>
    <row r="33" spans="1:12" ht="15">
      <c r="A33" s="179"/>
      <c r="B33" s="175"/>
      <c r="C33" s="176"/>
      <c r="D33" s="177"/>
      <c r="E33" s="178"/>
    </row>
    <row r="34" spans="1:12" ht="15.75" customHeight="1">
      <c r="A34" s="175"/>
      <c r="B34" s="180" t="s">
        <v>308</v>
      </c>
      <c r="C34" s="178"/>
      <c r="D34" s="181">
        <f>SUM(D6:D33)</f>
        <v>787</v>
      </c>
      <c r="E34" s="182">
        <f>SUM(E6:E32)</f>
        <v>48007</v>
      </c>
    </row>
    <row r="35" spans="1:12" ht="15.75" customHeight="1">
      <c r="A35" s="183"/>
      <c r="B35" s="184"/>
      <c r="C35" s="185"/>
      <c r="D35" s="186"/>
      <c r="E35" s="187"/>
    </row>
    <row r="36" spans="1:12" ht="15.75" customHeight="1">
      <c r="A36" s="183"/>
      <c r="B36" s="188" t="s">
        <v>357</v>
      </c>
      <c r="C36" s="335">
        <f>E34/D34</f>
        <v>61</v>
      </c>
      <c r="D36" s="335"/>
      <c r="E36" s="187"/>
      <c r="L36" s="194"/>
    </row>
    <row r="37" spans="1:12" ht="15.75" customHeight="1">
      <c r="B37" s="189"/>
      <c r="C37" s="190"/>
      <c r="D37" s="190"/>
    </row>
    <row r="38" spans="1:12" ht="15.75" customHeight="1">
      <c r="B38" s="152" t="s">
        <v>309</v>
      </c>
      <c r="C38" s="325" t="s">
        <v>310</v>
      </c>
      <c r="D38" s="332"/>
      <c r="E38" s="332"/>
    </row>
    <row r="39" spans="1:12" ht="15.75" customHeight="1">
      <c r="B39" s="193" t="str">
        <f>'Автомат. ввод'!N10</f>
        <v>МКОУ " Новокрестьяновская  СОШ"</v>
      </c>
      <c r="C39" s="319" t="s">
        <v>311</v>
      </c>
      <c r="D39" s="319"/>
      <c r="E39" s="319"/>
    </row>
    <row r="40" spans="1:12" ht="15.6" customHeight="1">
      <c r="B40" s="320" t="str">
        <f>'Автомат. ввод'!N4</f>
        <v xml:space="preserve">Утверждаю.
Директор школы                                                  Мансурова Т. М.
</v>
      </c>
      <c r="C40" s="319"/>
      <c r="D40" s="319"/>
      <c r="E40" s="319"/>
    </row>
    <row r="41" spans="1:12" ht="39" customHeight="1">
      <c r="B41" s="320"/>
      <c r="C41" s="319"/>
      <c r="D41" s="319"/>
      <c r="E41" s="319"/>
    </row>
    <row r="42" spans="1:12" ht="15.75" customHeight="1">
      <c r="B42" s="191"/>
      <c r="C42" s="189"/>
    </row>
    <row r="43" spans="1:12" ht="15.75" customHeight="1">
      <c r="B43" s="173"/>
      <c r="C43" s="173"/>
    </row>
    <row r="44" spans="1:12" ht="15.75" customHeight="1"/>
    <row r="45" spans="1:12" ht="15.75" customHeight="1"/>
    <row r="46" spans="1:12" ht="15.75" customHeight="1"/>
    <row r="47" spans="1:12" ht="15.75" customHeight="1"/>
    <row r="48" spans="1:1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7">
    <mergeCell ref="C39:E41"/>
    <mergeCell ref="B40:B41"/>
    <mergeCell ref="A1:E1"/>
    <mergeCell ref="A2:E2"/>
    <mergeCell ref="A3:E3"/>
    <mergeCell ref="C36:D36"/>
    <mergeCell ref="C38:E38"/>
  </mergeCells>
  <phoneticPr fontId="50" type="noConversion"/>
  <pageMargins left="0.7" right="0.7" top="0.75" bottom="0.75" header="0.3" footer="0.3"/>
  <pageSetup paperSize="9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E36C09"/>
  </sheetPr>
  <dimension ref="A1:BX1000"/>
  <sheetViews>
    <sheetView workbookViewId="0">
      <selection activeCell="A5" sqref="A5"/>
    </sheetView>
  </sheetViews>
  <sheetFormatPr defaultColWidth="12.625" defaultRowHeight="15" customHeight="1"/>
  <cols>
    <col min="1" max="1" width="19.625" customWidth="1"/>
    <col min="2" max="76" width="5.875" customWidth="1"/>
  </cols>
  <sheetData>
    <row r="1" spans="1:7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</row>
    <row r="2" spans="1:76" ht="271.5">
      <c r="A2" s="2"/>
      <c r="B2" s="3" t="s">
        <v>0</v>
      </c>
      <c r="C2" s="4" t="s">
        <v>1</v>
      </c>
      <c r="D2" s="4" t="s">
        <v>417</v>
      </c>
      <c r="E2" s="4" t="s">
        <v>2</v>
      </c>
      <c r="F2" s="3" t="s">
        <v>3</v>
      </c>
      <c r="G2" s="3" t="s">
        <v>4</v>
      </c>
      <c r="H2" s="3" t="s">
        <v>5</v>
      </c>
      <c r="I2" s="4" t="s">
        <v>6</v>
      </c>
      <c r="J2" s="3" t="s">
        <v>7</v>
      </c>
      <c r="K2" s="3" t="s">
        <v>8</v>
      </c>
      <c r="L2" s="3" t="s">
        <v>9</v>
      </c>
      <c r="M2" s="3" t="s">
        <v>10</v>
      </c>
      <c r="N2" s="3" t="s">
        <v>11</v>
      </c>
      <c r="O2" s="4" t="s">
        <v>12</v>
      </c>
      <c r="P2" s="3" t="s">
        <v>13</v>
      </c>
      <c r="Q2" s="4" t="s">
        <v>14</v>
      </c>
      <c r="R2" s="3" t="s">
        <v>15</v>
      </c>
      <c r="S2" s="3" t="s">
        <v>16</v>
      </c>
      <c r="T2" s="3" t="s">
        <v>17</v>
      </c>
      <c r="U2" s="3" t="s">
        <v>362</v>
      </c>
      <c r="V2" s="3" t="s">
        <v>18</v>
      </c>
      <c r="W2" s="3" t="s">
        <v>19</v>
      </c>
      <c r="X2" s="3" t="s">
        <v>366</v>
      </c>
      <c r="Y2" s="3" t="s">
        <v>20</v>
      </c>
      <c r="Z2" s="3" t="s">
        <v>21</v>
      </c>
      <c r="AA2" s="3" t="s">
        <v>22</v>
      </c>
      <c r="AB2" s="126" t="s">
        <v>144</v>
      </c>
      <c r="AC2" s="126" t="s">
        <v>150</v>
      </c>
      <c r="AD2" s="3" t="s">
        <v>23</v>
      </c>
      <c r="AE2" s="3" t="s">
        <v>24</v>
      </c>
      <c r="AF2" s="3" t="s">
        <v>25</v>
      </c>
      <c r="AG2" s="3" t="s">
        <v>26</v>
      </c>
      <c r="AH2" s="3" t="s">
        <v>27</v>
      </c>
      <c r="AI2" s="3" t="s">
        <v>28</v>
      </c>
      <c r="AJ2" s="3" t="s">
        <v>29</v>
      </c>
      <c r="AK2" s="3" t="s">
        <v>30</v>
      </c>
      <c r="AL2" s="3" t="s">
        <v>31</v>
      </c>
      <c r="AM2" s="3" t="s">
        <v>32</v>
      </c>
      <c r="AN2" s="3" t="s">
        <v>33</v>
      </c>
      <c r="AO2" s="212" t="s">
        <v>391</v>
      </c>
      <c r="AP2" s="3" t="s">
        <v>34</v>
      </c>
      <c r="AQ2" s="3" t="s">
        <v>35</v>
      </c>
      <c r="AR2" s="3" t="s">
        <v>36</v>
      </c>
      <c r="AS2" s="3" t="s">
        <v>37</v>
      </c>
      <c r="AT2" s="3" t="s">
        <v>38</v>
      </c>
      <c r="AU2" s="212" t="s">
        <v>405</v>
      </c>
      <c r="AV2" s="3" t="s">
        <v>39</v>
      </c>
      <c r="AW2" s="3" t="s">
        <v>40</v>
      </c>
      <c r="AX2" s="3" t="s">
        <v>41</v>
      </c>
      <c r="AY2" s="3" t="s">
        <v>42</v>
      </c>
      <c r="AZ2" s="3" t="s">
        <v>43</v>
      </c>
      <c r="BA2" s="3" t="s">
        <v>44</v>
      </c>
      <c r="BB2" s="3" t="s">
        <v>45</v>
      </c>
      <c r="BC2" s="3" t="s">
        <v>46</v>
      </c>
      <c r="BD2" s="3" t="s">
        <v>47</v>
      </c>
      <c r="BE2" s="3" t="s">
        <v>142</v>
      </c>
      <c r="BF2" s="4" t="s">
        <v>416</v>
      </c>
      <c r="BG2" s="3" t="s">
        <v>48</v>
      </c>
      <c r="BH2" s="3" t="s">
        <v>49</v>
      </c>
      <c r="BI2" s="3" t="s">
        <v>50</v>
      </c>
      <c r="BJ2" s="3" t="s">
        <v>51</v>
      </c>
      <c r="BK2" s="3" t="s">
        <v>52</v>
      </c>
      <c r="BL2" s="3" t="s">
        <v>53</v>
      </c>
      <c r="BM2" s="3" t="s">
        <v>54</v>
      </c>
      <c r="BN2" s="126" t="s">
        <v>418</v>
      </c>
      <c r="BO2" s="3" t="s">
        <v>55</v>
      </c>
      <c r="BP2" s="3" t="s">
        <v>56</v>
      </c>
      <c r="BQ2" s="3" t="s">
        <v>57</v>
      </c>
      <c r="BR2" s="3" t="s">
        <v>58</v>
      </c>
      <c r="BS2" s="3" t="s">
        <v>59</v>
      </c>
      <c r="BT2" s="3" t="s">
        <v>60</v>
      </c>
      <c r="BU2" s="126" t="s">
        <v>148</v>
      </c>
      <c r="BV2" s="3" t="s">
        <v>61</v>
      </c>
      <c r="BW2" s="3" t="s">
        <v>62</v>
      </c>
      <c r="BX2" s="4" t="s">
        <v>63</v>
      </c>
    </row>
    <row r="3" spans="1:76" ht="67.5" customHeight="1">
      <c r="A3" s="5" t="s">
        <v>64</v>
      </c>
      <c r="B3" s="6">
        <v>85</v>
      </c>
      <c r="C3" s="6">
        <v>21</v>
      </c>
      <c r="D3" s="6">
        <v>21</v>
      </c>
      <c r="E3" s="6">
        <v>6</v>
      </c>
      <c r="F3" s="6">
        <v>400</v>
      </c>
      <c r="G3" s="6">
        <v>140</v>
      </c>
      <c r="H3" s="6">
        <v>85</v>
      </c>
      <c r="I3" s="6">
        <v>21</v>
      </c>
      <c r="J3" s="6">
        <v>140</v>
      </c>
      <c r="K3" s="6">
        <v>56</v>
      </c>
      <c r="L3" s="6">
        <v>10</v>
      </c>
      <c r="M3" s="6">
        <v>240</v>
      </c>
      <c r="N3" s="6">
        <v>700</v>
      </c>
      <c r="O3" s="6">
        <v>8</v>
      </c>
      <c r="P3" s="6">
        <v>160</v>
      </c>
      <c r="Q3" s="6">
        <v>10</v>
      </c>
      <c r="R3" s="6">
        <v>150</v>
      </c>
      <c r="S3" s="6">
        <v>110</v>
      </c>
      <c r="T3" s="6">
        <v>130</v>
      </c>
      <c r="U3" s="6">
        <v>150</v>
      </c>
      <c r="V3" s="6">
        <v>150</v>
      </c>
      <c r="W3" s="6">
        <v>40</v>
      </c>
      <c r="X3" s="6">
        <v>150</v>
      </c>
      <c r="Y3" s="6">
        <v>60</v>
      </c>
      <c r="Z3" s="6">
        <v>70</v>
      </c>
      <c r="AA3" s="6">
        <v>165</v>
      </c>
      <c r="AB3" s="6">
        <v>21</v>
      </c>
      <c r="AC3" s="6">
        <v>10.5</v>
      </c>
      <c r="AD3" s="6">
        <v>55</v>
      </c>
      <c r="AE3" s="6">
        <v>90</v>
      </c>
      <c r="AF3" s="6">
        <v>45</v>
      </c>
      <c r="AG3" s="6">
        <v>45</v>
      </c>
      <c r="AH3" s="6">
        <v>52</v>
      </c>
      <c r="AI3" s="6">
        <v>50</v>
      </c>
      <c r="AJ3" s="6">
        <v>55</v>
      </c>
      <c r="AK3" s="6">
        <v>60</v>
      </c>
      <c r="AL3" s="6">
        <v>60</v>
      </c>
      <c r="AM3" s="6">
        <v>50</v>
      </c>
      <c r="AN3" s="6">
        <v>110</v>
      </c>
      <c r="AO3" s="6">
        <v>270</v>
      </c>
      <c r="AP3" s="6">
        <v>200</v>
      </c>
      <c r="AQ3" s="6">
        <v>80</v>
      </c>
      <c r="AR3" s="6">
        <v>600</v>
      </c>
      <c r="AS3" s="6">
        <v>60</v>
      </c>
      <c r="AT3" s="6">
        <v>75</v>
      </c>
      <c r="AU3" s="6">
        <v>250</v>
      </c>
      <c r="AV3" s="6">
        <v>274</v>
      </c>
      <c r="AW3" s="6">
        <v>450</v>
      </c>
      <c r="AX3" s="6">
        <v>325</v>
      </c>
      <c r="AY3" s="6">
        <v>180</v>
      </c>
      <c r="AZ3" s="6">
        <v>320</v>
      </c>
      <c r="BA3" s="6">
        <v>350</v>
      </c>
      <c r="BB3" s="6">
        <v>300</v>
      </c>
      <c r="BC3" s="6">
        <v>120</v>
      </c>
      <c r="BD3" s="6">
        <v>220</v>
      </c>
      <c r="BE3" s="6">
        <v>300</v>
      </c>
      <c r="BF3" s="6">
        <v>21</v>
      </c>
      <c r="BG3" s="6">
        <v>21</v>
      </c>
      <c r="BH3" s="6">
        <v>35</v>
      </c>
      <c r="BI3" s="6">
        <v>22</v>
      </c>
      <c r="BJ3" s="6">
        <v>32</v>
      </c>
      <c r="BK3" s="6">
        <v>140</v>
      </c>
      <c r="BL3" s="6">
        <v>140</v>
      </c>
      <c r="BM3" s="6">
        <v>30</v>
      </c>
      <c r="BN3" s="6">
        <v>4.2</v>
      </c>
      <c r="BO3" s="6">
        <v>160</v>
      </c>
      <c r="BP3" s="6">
        <v>100</v>
      </c>
      <c r="BQ3" s="6">
        <v>150</v>
      </c>
      <c r="BR3" s="6">
        <v>160</v>
      </c>
      <c r="BS3" s="6">
        <v>100</v>
      </c>
      <c r="BT3" s="6">
        <v>90</v>
      </c>
      <c r="BU3" s="6">
        <v>21</v>
      </c>
      <c r="BV3" s="6">
        <v>40</v>
      </c>
      <c r="BW3" s="6">
        <v>210</v>
      </c>
      <c r="BX3" s="6">
        <v>8</v>
      </c>
    </row>
    <row r="4" spans="1:76" ht="2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1"/>
      <c r="BS4" s="7"/>
      <c r="BT4" s="7"/>
      <c r="BU4" s="7"/>
      <c r="BV4" s="7"/>
      <c r="BW4" s="7"/>
      <c r="BX4" s="7"/>
    </row>
    <row r="5" spans="1:76" ht="20.25">
      <c r="A5" s="8" t="s">
        <v>430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1"/>
      <c r="BS5" s="7"/>
      <c r="BT5" s="7"/>
      <c r="BU5" s="7"/>
      <c r="BV5" s="7"/>
      <c r="BW5" s="7"/>
      <c r="BX5" s="7"/>
    </row>
    <row r="6" spans="1:76" ht="2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1"/>
      <c r="BS6" s="7"/>
      <c r="BT6" s="7"/>
      <c r="BU6" s="7"/>
      <c r="BV6" s="7"/>
      <c r="BW6" s="7"/>
      <c r="BX6" s="7"/>
    </row>
    <row r="7" spans="1:7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</row>
    <row r="8" spans="1:7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</row>
    <row r="9" spans="1:7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</row>
    <row r="10" spans="1:7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</row>
    <row r="11" spans="1:7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</row>
    <row r="13" spans="1:7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</row>
    <row r="14" spans="1:7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</row>
    <row r="15" spans="1:7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</row>
    <row r="16" spans="1:7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</row>
    <row r="17" spans="1:7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</row>
    <row r="18" spans="1:7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</row>
    <row r="19" spans="1:7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</row>
    <row r="20" spans="1:7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</row>
    <row r="21" spans="1:76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</row>
    <row r="22" spans="1:76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</row>
    <row r="23" spans="1:76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</row>
    <row r="24" spans="1:7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</row>
    <row r="25" spans="1:7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</row>
    <row r="26" spans="1:7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</row>
    <row r="27" spans="1:7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</row>
    <row r="28" spans="1:7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</row>
    <row r="29" spans="1:7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</row>
    <row r="30" spans="1:7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</row>
    <row r="31" spans="1:7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</row>
    <row r="32" spans="1:7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</row>
    <row r="33" spans="1:7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</row>
    <row r="34" spans="1:7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</row>
    <row r="35" spans="1:7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</row>
    <row r="36" spans="1:7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</row>
    <row r="37" spans="1:7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</row>
    <row r="38" spans="1:7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</row>
    <row r="39" spans="1:7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</row>
    <row r="40" spans="1:7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</row>
    <row r="41" spans="1:7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</row>
    <row r="42" spans="1:7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</row>
    <row r="43" spans="1:7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</row>
    <row r="44" spans="1:7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</row>
    <row r="45" spans="1:7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</row>
    <row r="46" spans="1:7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</row>
    <row r="47" spans="1:7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</row>
    <row r="48" spans="1:7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</row>
    <row r="49" spans="1:7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</row>
    <row r="50" spans="1:7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</row>
    <row r="51" spans="1:7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</row>
    <row r="52" spans="1:7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</row>
    <row r="53" spans="1:7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</row>
    <row r="54" spans="1:7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</row>
    <row r="56" spans="1:7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</row>
    <row r="57" spans="1:7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</row>
    <row r="58" spans="1:7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</row>
    <row r="59" spans="1:7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</row>
    <row r="60" spans="1:7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</row>
    <row r="61" spans="1:7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</row>
    <row r="62" spans="1:7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</row>
    <row r="67" spans="1:7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</row>
    <row r="68" spans="1:7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</row>
    <row r="69" spans="1:7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</row>
    <row r="70" spans="1:7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</row>
    <row r="71" spans="1:7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</row>
    <row r="72" spans="1:7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</row>
    <row r="73" spans="1:7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</row>
    <row r="74" spans="1:7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</row>
    <row r="75" spans="1:7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</row>
    <row r="76" spans="1: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</row>
    <row r="77" spans="1:7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</row>
    <row r="78" spans="1:7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</row>
    <row r="79" spans="1:7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</row>
    <row r="80" spans="1:7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</row>
    <row r="81" spans="1:7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</row>
    <row r="82" spans="1:7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</row>
    <row r="83" spans="1:7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</row>
    <row r="84" spans="1:7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</row>
    <row r="85" spans="1:7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</row>
    <row r="86" spans="1:7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</row>
    <row r="87" spans="1:7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</row>
    <row r="88" spans="1:7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</row>
    <row r="89" spans="1:7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</row>
    <row r="90" spans="1:7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</row>
    <row r="91" spans="1:7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</row>
    <row r="92" spans="1:7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</row>
    <row r="93" spans="1:7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</row>
    <row r="94" spans="1:7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</row>
    <row r="95" spans="1:7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</row>
    <row r="96" spans="1:7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</row>
    <row r="97" spans="1:7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</row>
    <row r="98" spans="1:7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</row>
    <row r="99" spans="1:7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</row>
    <row r="100" spans="1:7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</row>
    <row r="101" spans="1:7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</row>
    <row r="102" spans="1:7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</row>
    <row r="103" spans="1:7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</row>
    <row r="104" spans="1:7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</row>
    <row r="105" spans="1:7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</row>
    <row r="106" spans="1:7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</row>
    <row r="107" spans="1:7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</row>
    <row r="108" spans="1:7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</row>
    <row r="109" spans="1:7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</row>
    <row r="110" spans="1:7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</row>
    <row r="111" spans="1:7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</row>
    <row r="112" spans="1:7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</row>
    <row r="113" spans="1:7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</row>
    <row r="114" spans="1:7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</row>
    <row r="115" spans="1:7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</row>
    <row r="116" spans="1:7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</row>
    <row r="117" spans="1:7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</row>
    <row r="118" spans="1:7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</row>
    <row r="119" spans="1:7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</row>
    <row r="120" spans="1:7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</row>
    <row r="121" spans="1:7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</row>
    <row r="122" spans="1:7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</row>
    <row r="123" spans="1:7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</row>
    <row r="124" spans="1:7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</row>
    <row r="125" spans="1:7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</row>
    <row r="126" spans="1:7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</row>
    <row r="127" spans="1:7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</row>
    <row r="128" spans="1:7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</row>
    <row r="129" spans="1:7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</row>
    <row r="130" spans="1:7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</row>
    <row r="131" spans="1:7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</row>
    <row r="132" spans="1:7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</row>
    <row r="133" spans="1:7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</row>
    <row r="134" spans="1:7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</row>
    <row r="135" spans="1:7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</row>
    <row r="136" spans="1:7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</row>
    <row r="137" spans="1:7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</row>
    <row r="138" spans="1:7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</row>
    <row r="139" spans="1:7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</row>
    <row r="140" spans="1:7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</row>
    <row r="141" spans="1:7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</row>
    <row r="142" spans="1:7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</row>
    <row r="143" spans="1:7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</row>
    <row r="144" spans="1:7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</row>
    <row r="145" spans="1:7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</row>
    <row r="146" spans="1:7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</row>
    <row r="147" spans="1:7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</row>
    <row r="148" spans="1:7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</row>
    <row r="149" spans="1:7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</row>
    <row r="150" spans="1:7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</row>
    <row r="151" spans="1:7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</row>
    <row r="152" spans="1:7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</row>
    <row r="153" spans="1:7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</row>
    <row r="154" spans="1:7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</row>
    <row r="155" spans="1:7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</row>
    <row r="156" spans="1:7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</row>
    <row r="157" spans="1:7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</row>
    <row r="158" spans="1:7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</row>
    <row r="159" spans="1:7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</row>
    <row r="160" spans="1:7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</row>
    <row r="161" spans="1:7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</row>
    <row r="162" spans="1:7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</row>
    <row r="163" spans="1:7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</row>
    <row r="164" spans="1:7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</row>
    <row r="165" spans="1:7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</row>
    <row r="166" spans="1:7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</row>
    <row r="167" spans="1:7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</row>
    <row r="168" spans="1:7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</row>
    <row r="169" spans="1:7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</row>
    <row r="170" spans="1:7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</row>
    <row r="171" spans="1:7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</row>
    <row r="172" spans="1:7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</row>
    <row r="173" spans="1:7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</row>
    <row r="174" spans="1:7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</row>
    <row r="175" spans="1:7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</row>
    <row r="176" spans="1: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</row>
    <row r="177" spans="1:7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</row>
    <row r="178" spans="1:7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</row>
    <row r="179" spans="1:7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</row>
    <row r="180" spans="1:7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</row>
    <row r="181" spans="1:7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</row>
    <row r="182" spans="1:7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</row>
    <row r="183" spans="1:7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</row>
    <row r="184" spans="1:7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</row>
    <row r="185" spans="1:7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</row>
    <row r="186" spans="1:7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</row>
    <row r="187" spans="1:7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</row>
    <row r="188" spans="1:7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</row>
    <row r="189" spans="1:7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</row>
    <row r="190" spans="1:7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</row>
    <row r="191" spans="1:7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</row>
    <row r="192" spans="1:7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</row>
    <row r="193" spans="1:7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</row>
    <row r="194" spans="1:7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</row>
    <row r="195" spans="1:7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</row>
    <row r="196" spans="1:7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</row>
    <row r="197" spans="1:7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</row>
    <row r="198" spans="1:7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</row>
    <row r="199" spans="1:7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</row>
    <row r="200" spans="1:7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</row>
    <row r="201" spans="1:7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</row>
    <row r="202" spans="1:7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</row>
    <row r="203" spans="1:7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</row>
    <row r="204" spans="1:7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</row>
    <row r="205" spans="1:7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</row>
    <row r="206" spans="1:7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</row>
    <row r="207" spans="1:7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</row>
    <row r="208" spans="1:7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</row>
    <row r="209" spans="1:7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</row>
    <row r="210" spans="1:7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</row>
    <row r="211" spans="1:7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</row>
    <row r="212" spans="1:7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</row>
    <row r="213" spans="1:7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</row>
    <row r="214" spans="1:7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</row>
    <row r="215" spans="1:7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</row>
    <row r="216" spans="1:7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</row>
    <row r="217" spans="1:7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</row>
    <row r="218" spans="1:7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</row>
    <row r="219" spans="1:7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</row>
    <row r="220" spans="1:7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</row>
    <row r="221" spans="1:7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</row>
    <row r="222" spans="1:7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</row>
    <row r="223" spans="1:7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</row>
    <row r="224" spans="1:7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</row>
    <row r="225" spans="1:7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</row>
    <row r="226" spans="1:7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</row>
    <row r="227" spans="1:7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</row>
    <row r="228" spans="1:7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</row>
    <row r="229" spans="1:7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</row>
    <row r="230" spans="1:7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</row>
    <row r="231" spans="1:7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</row>
    <row r="232" spans="1:7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</row>
    <row r="233" spans="1:7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</row>
    <row r="234" spans="1:7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</row>
    <row r="235" spans="1:7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</row>
    <row r="236" spans="1:7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</row>
    <row r="237" spans="1:7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</row>
    <row r="238" spans="1:7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</row>
    <row r="239" spans="1:7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</row>
    <row r="240" spans="1:7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</row>
    <row r="241" spans="1:7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</row>
    <row r="242" spans="1:7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</row>
    <row r="243" spans="1:7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</row>
    <row r="244" spans="1:7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</row>
    <row r="245" spans="1:7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</row>
    <row r="246" spans="1:7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</row>
    <row r="247" spans="1:7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</row>
    <row r="248" spans="1:7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</row>
    <row r="249" spans="1:7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</row>
    <row r="250" spans="1:7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</row>
    <row r="251" spans="1:7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</row>
    <row r="252" spans="1:7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</row>
    <row r="253" spans="1:7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</row>
    <row r="254" spans="1:7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</row>
    <row r="255" spans="1:7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</row>
    <row r="256" spans="1:7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</row>
    <row r="257" spans="1:7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</row>
    <row r="258" spans="1:7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</row>
    <row r="259" spans="1:7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</row>
    <row r="260" spans="1:7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</row>
    <row r="261" spans="1:7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</row>
    <row r="262" spans="1:7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</row>
    <row r="263" spans="1:7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</row>
    <row r="264" spans="1:7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</row>
    <row r="265" spans="1:7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</row>
    <row r="266" spans="1:7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</row>
    <row r="267" spans="1:7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</row>
    <row r="268" spans="1:7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</row>
    <row r="269" spans="1:7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</row>
    <row r="270" spans="1:7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</row>
    <row r="271" spans="1:7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</row>
    <row r="272" spans="1:7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</row>
    <row r="273" spans="1:7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</row>
    <row r="274" spans="1:7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</row>
    <row r="275" spans="1:7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</row>
    <row r="276" spans="1: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</row>
    <row r="277" spans="1:7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</row>
    <row r="278" spans="1:7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</row>
    <row r="279" spans="1:7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</row>
    <row r="280" spans="1:7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</row>
    <row r="281" spans="1:7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</row>
    <row r="282" spans="1:7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</row>
    <row r="283" spans="1:7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</row>
    <row r="284" spans="1:7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</row>
    <row r="285" spans="1:7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</row>
    <row r="286" spans="1:7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</row>
    <row r="287" spans="1:7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</row>
    <row r="288" spans="1:7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</row>
    <row r="289" spans="1:7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</row>
    <row r="290" spans="1:7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</row>
    <row r="291" spans="1:7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</row>
    <row r="292" spans="1:7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</row>
    <row r="293" spans="1:7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</row>
    <row r="294" spans="1:7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</row>
    <row r="295" spans="1:7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</row>
    <row r="296" spans="1:7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</row>
    <row r="297" spans="1:7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</row>
    <row r="298" spans="1:7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</row>
    <row r="299" spans="1:7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</row>
    <row r="300" spans="1:7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</row>
    <row r="301" spans="1:7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</row>
    <row r="302" spans="1:7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</row>
    <row r="303" spans="1:7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</row>
    <row r="304" spans="1:7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</row>
    <row r="305" spans="1:7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</row>
    <row r="306" spans="1:7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</row>
    <row r="307" spans="1:7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</row>
    <row r="308" spans="1:7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</row>
    <row r="309" spans="1:7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</row>
    <row r="310" spans="1:7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</row>
    <row r="311" spans="1:7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</row>
    <row r="312" spans="1:7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</row>
    <row r="313" spans="1:7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</row>
    <row r="314" spans="1:7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</row>
    <row r="315" spans="1:7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</row>
    <row r="316" spans="1:7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</row>
    <row r="317" spans="1:7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</row>
    <row r="318" spans="1:7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</row>
    <row r="319" spans="1:7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</row>
    <row r="320" spans="1:7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</row>
    <row r="321" spans="1:7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</row>
    <row r="322" spans="1:7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</row>
    <row r="323" spans="1:7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</row>
    <row r="324" spans="1:7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</row>
    <row r="325" spans="1:7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</row>
    <row r="326" spans="1:7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</row>
    <row r="327" spans="1:7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</row>
    <row r="328" spans="1:7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</row>
    <row r="329" spans="1:7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</row>
    <row r="330" spans="1:7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</row>
    <row r="331" spans="1:7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</row>
    <row r="332" spans="1:7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</row>
    <row r="333" spans="1:7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</row>
    <row r="334" spans="1:7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</row>
    <row r="335" spans="1:7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</row>
    <row r="336" spans="1:7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</row>
    <row r="337" spans="1:7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</row>
    <row r="338" spans="1:7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</row>
    <row r="339" spans="1:7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</row>
    <row r="340" spans="1:7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</row>
    <row r="341" spans="1:7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</row>
    <row r="342" spans="1:7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</row>
    <row r="343" spans="1:7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</row>
    <row r="344" spans="1:7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</row>
    <row r="345" spans="1:7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</row>
    <row r="346" spans="1:7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</row>
    <row r="347" spans="1:7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</row>
    <row r="348" spans="1:7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</row>
    <row r="349" spans="1:7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</row>
    <row r="350" spans="1:7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</row>
    <row r="351" spans="1:7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</row>
    <row r="352" spans="1:7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</row>
    <row r="353" spans="1:7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</row>
    <row r="354" spans="1:7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</row>
    <row r="355" spans="1:7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</row>
    <row r="356" spans="1:7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</row>
    <row r="357" spans="1:7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</row>
    <row r="358" spans="1:7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</row>
    <row r="359" spans="1:7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</row>
    <row r="360" spans="1:7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</row>
    <row r="361" spans="1:7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</row>
    <row r="362" spans="1:7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</row>
    <row r="363" spans="1:7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</row>
    <row r="364" spans="1:7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</row>
    <row r="365" spans="1:7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</row>
    <row r="366" spans="1:7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</row>
    <row r="367" spans="1:7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</row>
    <row r="368" spans="1:7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</row>
    <row r="369" spans="1:7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</row>
    <row r="370" spans="1:7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</row>
    <row r="371" spans="1:7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</row>
    <row r="372" spans="1:7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</row>
    <row r="373" spans="1:7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</row>
    <row r="374" spans="1:7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</row>
    <row r="375" spans="1:7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</row>
    <row r="376" spans="1: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</row>
    <row r="377" spans="1:7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</row>
    <row r="378" spans="1:7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</row>
    <row r="379" spans="1:7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</row>
    <row r="380" spans="1:7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</row>
    <row r="381" spans="1:7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</row>
    <row r="382" spans="1:7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</row>
    <row r="383" spans="1:7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</row>
    <row r="384" spans="1:7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</row>
    <row r="385" spans="1:7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</row>
    <row r="386" spans="1:7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</row>
    <row r="387" spans="1:7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</row>
    <row r="388" spans="1:7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</row>
    <row r="389" spans="1:7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</row>
    <row r="390" spans="1:7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</row>
    <row r="391" spans="1:7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</row>
    <row r="392" spans="1:7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</row>
    <row r="393" spans="1:7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</row>
    <row r="394" spans="1:7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</row>
    <row r="395" spans="1:7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</row>
    <row r="396" spans="1:7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</row>
    <row r="397" spans="1:7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</row>
    <row r="398" spans="1:7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</row>
    <row r="399" spans="1:7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</row>
    <row r="400" spans="1:7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</row>
    <row r="401" spans="1:7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</row>
    <row r="402" spans="1:7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</row>
    <row r="403" spans="1:7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</row>
    <row r="404" spans="1:7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</row>
    <row r="405" spans="1:7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</row>
    <row r="406" spans="1:7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</row>
    <row r="407" spans="1:7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</row>
    <row r="408" spans="1:7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</row>
    <row r="409" spans="1:7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</row>
    <row r="410" spans="1:7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</row>
    <row r="411" spans="1:7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</row>
    <row r="412" spans="1:7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</row>
    <row r="413" spans="1:7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</row>
    <row r="414" spans="1:7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</row>
    <row r="415" spans="1:7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</row>
    <row r="416" spans="1:7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</row>
    <row r="417" spans="1:7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</row>
    <row r="418" spans="1:7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</row>
    <row r="419" spans="1:7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</row>
    <row r="420" spans="1:7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</row>
    <row r="421" spans="1:7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</row>
    <row r="422" spans="1:7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</row>
    <row r="423" spans="1:7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</row>
    <row r="424" spans="1:7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</row>
    <row r="425" spans="1:7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</row>
    <row r="426" spans="1:7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</row>
    <row r="427" spans="1:7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</row>
    <row r="428" spans="1:7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</row>
    <row r="429" spans="1:7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</row>
    <row r="430" spans="1:7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</row>
    <row r="431" spans="1:7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</row>
    <row r="432" spans="1:7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</row>
    <row r="433" spans="1:7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</row>
    <row r="434" spans="1:7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</row>
    <row r="435" spans="1:7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</row>
    <row r="436" spans="1:7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</row>
    <row r="437" spans="1:7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</row>
    <row r="438" spans="1:7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</row>
    <row r="439" spans="1:7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</row>
    <row r="440" spans="1:7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</row>
    <row r="441" spans="1:7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</row>
    <row r="442" spans="1:7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</row>
    <row r="443" spans="1:7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</row>
    <row r="444" spans="1:7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</row>
    <row r="445" spans="1:7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</row>
    <row r="446" spans="1:7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</row>
    <row r="447" spans="1:7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</row>
    <row r="448" spans="1:7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</row>
    <row r="449" spans="1:7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</row>
    <row r="450" spans="1:7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</row>
    <row r="451" spans="1:7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</row>
    <row r="452" spans="1:7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</row>
    <row r="453" spans="1:7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</row>
    <row r="454" spans="1:7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</row>
    <row r="455" spans="1:7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</row>
    <row r="456" spans="1:7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</row>
    <row r="457" spans="1:7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</row>
    <row r="458" spans="1:7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</row>
    <row r="459" spans="1:7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</row>
    <row r="460" spans="1:7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</row>
    <row r="461" spans="1:7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</row>
    <row r="462" spans="1:7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</row>
    <row r="463" spans="1:7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</row>
    <row r="464" spans="1:7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</row>
    <row r="465" spans="1:7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</row>
    <row r="466" spans="1:7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</row>
    <row r="467" spans="1:7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</row>
    <row r="468" spans="1:7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</row>
    <row r="469" spans="1:7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</row>
    <row r="470" spans="1:7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</row>
    <row r="471" spans="1:7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</row>
    <row r="472" spans="1:7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</row>
    <row r="473" spans="1:7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</row>
    <row r="474" spans="1:7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</row>
    <row r="475" spans="1:7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</row>
    <row r="476" spans="1: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</row>
    <row r="477" spans="1:7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</row>
    <row r="478" spans="1:7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</row>
    <row r="479" spans="1:7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</row>
    <row r="480" spans="1:7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</row>
    <row r="481" spans="1:7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</row>
    <row r="482" spans="1:7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</row>
    <row r="483" spans="1:7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</row>
    <row r="484" spans="1:7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</row>
    <row r="485" spans="1:7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</row>
    <row r="486" spans="1:7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</row>
    <row r="487" spans="1:7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</row>
    <row r="488" spans="1:7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</row>
    <row r="489" spans="1:7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</row>
    <row r="490" spans="1:7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</row>
    <row r="491" spans="1:7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</row>
    <row r="492" spans="1:7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</row>
    <row r="493" spans="1:7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</row>
    <row r="494" spans="1:7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</row>
    <row r="495" spans="1:7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</row>
    <row r="496" spans="1:7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</row>
    <row r="497" spans="1:7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</row>
    <row r="498" spans="1:7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</row>
    <row r="499" spans="1:7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</row>
    <row r="500" spans="1:7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</row>
    <row r="501" spans="1:7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</row>
    <row r="502" spans="1:7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</row>
    <row r="503" spans="1:7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</row>
    <row r="504" spans="1:7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</row>
    <row r="505" spans="1:7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</row>
    <row r="506" spans="1:7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</row>
    <row r="507" spans="1:7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</row>
    <row r="508" spans="1:7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</row>
    <row r="509" spans="1:7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</row>
    <row r="510" spans="1:7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</row>
    <row r="511" spans="1:7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</row>
    <row r="512" spans="1:7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</row>
    <row r="513" spans="1:7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</row>
    <row r="514" spans="1:7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</row>
    <row r="515" spans="1:7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</row>
    <row r="516" spans="1:7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</row>
    <row r="517" spans="1:7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</row>
    <row r="518" spans="1:7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</row>
    <row r="519" spans="1:7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</row>
    <row r="520" spans="1:7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</row>
    <row r="521" spans="1:7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</row>
    <row r="522" spans="1:7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</row>
    <row r="523" spans="1:7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</row>
    <row r="524" spans="1:7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</row>
    <row r="525" spans="1:7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</row>
    <row r="526" spans="1:7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</row>
    <row r="527" spans="1:7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</row>
    <row r="528" spans="1:7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</row>
    <row r="529" spans="1:7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</row>
    <row r="530" spans="1:7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</row>
    <row r="531" spans="1:7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</row>
    <row r="532" spans="1:7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</row>
    <row r="533" spans="1:7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</row>
    <row r="534" spans="1:7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</row>
    <row r="535" spans="1:7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</row>
    <row r="536" spans="1:7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</row>
    <row r="537" spans="1:7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</row>
    <row r="538" spans="1:7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</row>
    <row r="539" spans="1:7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</row>
    <row r="540" spans="1:7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</row>
    <row r="541" spans="1:7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</row>
    <row r="542" spans="1:7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</row>
    <row r="543" spans="1:7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</row>
    <row r="544" spans="1:7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</row>
    <row r="545" spans="1:7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</row>
    <row r="546" spans="1:7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</row>
    <row r="547" spans="1:7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</row>
    <row r="548" spans="1:7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</row>
    <row r="549" spans="1:7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</row>
    <row r="550" spans="1:7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</row>
    <row r="551" spans="1:7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</row>
    <row r="552" spans="1:7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</row>
    <row r="553" spans="1:7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</row>
    <row r="554" spans="1:7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</row>
    <row r="555" spans="1:7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</row>
    <row r="556" spans="1:7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</row>
    <row r="557" spans="1:7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</row>
    <row r="558" spans="1:7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</row>
    <row r="559" spans="1:7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</row>
    <row r="560" spans="1:7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</row>
    <row r="561" spans="1:7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</row>
    <row r="562" spans="1:7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</row>
    <row r="563" spans="1:7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</row>
    <row r="564" spans="1:7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</row>
    <row r="565" spans="1:7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</row>
    <row r="566" spans="1:7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</row>
    <row r="567" spans="1:7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</row>
    <row r="568" spans="1:7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</row>
    <row r="569" spans="1:7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</row>
    <row r="570" spans="1:7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</row>
    <row r="571" spans="1:7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</row>
    <row r="572" spans="1:7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</row>
    <row r="573" spans="1:7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</row>
    <row r="574" spans="1:7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</row>
    <row r="575" spans="1:7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</row>
    <row r="576" spans="1: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</row>
    <row r="577" spans="1:7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</row>
    <row r="578" spans="1:7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</row>
    <row r="579" spans="1:7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</row>
    <row r="580" spans="1:7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</row>
    <row r="581" spans="1:7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</row>
    <row r="582" spans="1:7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</row>
    <row r="583" spans="1:7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</row>
    <row r="584" spans="1:7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</row>
    <row r="585" spans="1:7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</row>
    <row r="586" spans="1:7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</row>
    <row r="587" spans="1:7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</row>
    <row r="588" spans="1:7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</row>
    <row r="589" spans="1:7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</row>
    <row r="590" spans="1:7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</row>
    <row r="591" spans="1:7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</row>
    <row r="592" spans="1:7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</row>
    <row r="593" spans="1:7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</row>
    <row r="594" spans="1:7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</row>
    <row r="595" spans="1:7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</row>
    <row r="596" spans="1:7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</row>
    <row r="597" spans="1:7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</row>
    <row r="598" spans="1:7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</row>
    <row r="599" spans="1:7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</row>
    <row r="600" spans="1:7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</row>
    <row r="601" spans="1:7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</row>
    <row r="602" spans="1:7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</row>
    <row r="603" spans="1:7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</row>
    <row r="604" spans="1:7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</row>
    <row r="605" spans="1:7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</row>
    <row r="606" spans="1:7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</row>
    <row r="607" spans="1:7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</row>
    <row r="608" spans="1:7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</row>
    <row r="609" spans="1:7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</row>
    <row r="610" spans="1:7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</row>
    <row r="611" spans="1:7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</row>
    <row r="612" spans="1:7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</row>
    <row r="613" spans="1:7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</row>
    <row r="614" spans="1:7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</row>
    <row r="615" spans="1:7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</row>
    <row r="616" spans="1:7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</row>
    <row r="617" spans="1:7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</row>
    <row r="618" spans="1:7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</row>
    <row r="619" spans="1:7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</row>
    <row r="620" spans="1:7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</row>
    <row r="621" spans="1:7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</row>
    <row r="622" spans="1:7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</row>
    <row r="623" spans="1:7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</row>
    <row r="624" spans="1:7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</row>
    <row r="625" spans="1:7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</row>
    <row r="626" spans="1:7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</row>
    <row r="627" spans="1:7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</row>
    <row r="628" spans="1:7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</row>
    <row r="629" spans="1:7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</row>
    <row r="630" spans="1:7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</row>
    <row r="631" spans="1:7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</row>
    <row r="632" spans="1:7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</row>
    <row r="633" spans="1:7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</row>
    <row r="634" spans="1:7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</row>
    <row r="635" spans="1:7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</row>
    <row r="636" spans="1:7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</row>
    <row r="637" spans="1:7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</row>
    <row r="638" spans="1:7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</row>
    <row r="639" spans="1:7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</row>
    <row r="640" spans="1:7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</row>
    <row r="641" spans="1:7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</row>
    <row r="642" spans="1:7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</row>
    <row r="643" spans="1:7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</row>
    <row r="644" spans="1:7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</row>
    <row r="645" spans="1:7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</row>
    <row r="646" spans="1:7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</row>
    <row r="647" spans="1:7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</row>
    <row r="648" spans="1:7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</row>
    <row r="649" spans="1:7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</row>
    <row r="650" spans="1:7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</row>
    <row r="651" spans="1:7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</row>
    <row r="652" spans="1:7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</row>
    <row r="653" spans="1:7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</row>
    <row r="654" spans="1:7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</row>
    <row r="655" spans="1:7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</row>
    <row r="656" spans="1:7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</row>
    <row r="657" spans="1:7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</row>
    <row r="658" spans="1:7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</row>
    <row r="659" spans="1:7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</row>
    <row r="660" spans="1:7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</row>
    <row r="661" spans="1:7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</row>
    <row r="662" spans="1:7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</row>
    <row r="663" spans="1:7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</row>
    <row r="664" spans="1:7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</row>
    <row r="665" spans="1:7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</row>
    <row r="666" spans="1:7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</row>
    <row r="667" spans="1:7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</row>
    <row r="668" spans="1:7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</row>
    <row r="669" spans="1:7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</row>
    <row r="670" spans="1:7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</row>
    <row r="671" spans="1:7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</row>
    <row r="672" spans="1:7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</row>
    <row r="673" spans="1:7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</row>
    <row r="674" spans="1:7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</row>
    <row r="675" spans="1:7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</row>
    <row r="676" spans="1: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</row>
    <row r="677" spans="1:7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</row>
    <row r="678" spans="1:7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</row>
    <row r="679" spans="1:7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</row>
    <row r="680" spans="1:7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</row>
    <row r="681" spans="1:7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</row>
    <row r="682" spans="1:7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</row>
    <row r="683" spans="1:7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</row>
    <row r="684" spans="1:7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</row>
    <row r="685" spans="1:7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</row>
    <row r="686" spans="1:7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</row>
    <row r="687" spans="1:7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</row>
    <row r="688" spans="1:7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</row>
    <row r="689" spans="1:7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</row>
    <row r="690" spans="1:7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</row>
    <row r="691" spans="1:7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</row>
    <row r="692" spans="1:7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</row>
    <row r="693" spans="1:7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</row>
    <row r="694" spans="1:7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</row>
    <row r="695" spans="1:7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</row>
    <row r="696" spans="1:7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</row>
    <row r="697" spans="1:7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</row>
    <row r="698" spans="1:7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</row>
    <row r="699" spans="1:7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</row>
    <row r="700" spans="1:7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</row>
    <row r="701" spans="1:7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</row>
    <row r="702" spans="1:7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</row>
    <row r="703" spans="1:7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</row>
    <row r="704" spans="1:7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</row>
    <row r="705" spans="1:7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</row>
    <row r="706" spans="1:7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</row>
    <row r="707" spans="1:7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</row>
    <row r="708" spans="1:7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</row>
    <row r="709" spans="1:7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</row>
    <row r="710" spans="1:7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</row>
    <row r="711" spans="1:7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</row>
    <row r="712" spans="1:7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</row>
    <row r="713" spans="1:7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</row>
    <row r="714" spans="1:7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</row>
    <row r="715" spans="1:7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</row>
    <row r="716" spans="1:7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</row>
    <row r="717" spans="1:7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</row>
    <row r="718" spans="1:7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</row>
    <row r="719" spans="1:7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</row>
    <row r="720" spans="1:7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</row>
    <row r="721" spans="1:7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</row>
    <row r="722" spans="1:7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</row>
    <row r="723" spans="1:7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</row>
    <row r="724" spans="1:7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</row>
    <row r="725" spans="1:7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</row>
    <row r="726" spans="1:7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</row>
    <row r="727" spans="1:7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</row>
    <row r="728" spans="1:7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</row>
    <row r="729" spans="1:7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</row>
    <row r="730" spans="1:7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</row>
    <row r="731" spans="1:7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</row>
    <row r="732" spans="1:7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</row>
    <row r="733" spans="1:7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</row>
    <row r="734" spans="1:7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</row>
    <row r="735" spans="1:7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</row>
    <row r="736" spans="1:7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</row>
    <row r="737" spans="1:7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</row>
    <row r="738" spans="1:7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</row>
    <row r="739" spans="1:7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</row>
    <row r="740" spans="1:7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</row>
    <row r="741" spans="1:7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</row>
    <row r="742" spans="1:7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</row>
    <row r="743" spans="1:7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</row>
    <row r="744" spans="1:7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</row>
    <row r="745" spans="1:7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</row>
    <row r="746" spans="1:7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</row>
    <row r="747" spans="1:7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</row>
    <row r="748" spans="1:7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</row>
    <row r="749" spans="1:7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</row>
    <row r="750" spans="1:7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</row>
    <row r="751" spans="1:7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</row>
    <row r="752" spans="1:7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</row>
    <row r="753" spans="1:7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</row>
    <row r="754" spans="1:7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</row>
    <row r="755" spans="1:7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</row>
    <row r="756" spans="1:7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</row>
    <row r="757" spans="1:7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</row>
    <row r="758" spans="1:7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</row>
    <row r="759" spans="1:7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</row>
    <row r="760" spans="1:7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</row>
    <row r="761" spans="1:7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</row>
    <row r="762" spans="1:7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</row>
    <row r="763" spans="1:7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</row>
    <row r="764" spans="1:7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</row>
    <row r="765" spans="1:7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</row>
    <row r="766" spans="1:7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</row>
    <row r="767" spans="1:7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</row>
    <row r="768" spans="1:7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</row>
    <row r="769" spans="1:7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</row>
    <row r="770" spans="1:7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</row>
    <row r="771" spans="1:7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</row>
    <row r="772" spans="1:7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</row>
    <row r="773" spans="1:7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</row>
    <row r="774" spans="1:7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</row>
    <row r="775" spans="1:7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</row>
    <row r="776" spans="1: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</row>
    <row r="777" spans="1:7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</row>
    <row r="778" spans="1:7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</row>
    <row r="779" spans="1:7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</row>
    <row r="780" spans="1:7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</row>
    <row r="781" spans="1:7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</row>
    <row r="782" spans="1:7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</row>
    <row r="783" spans="1:7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</row>
    <row r="784" spans="1:7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</row>
    <row r="785" spans="1:7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</row>
    <row r="786" spans="1:7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</row>
    <row r="787" spans="1:7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</row>
    <row r="788" spans="1:7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</row>
    <row r="789" spans="1:7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</row>
    <row r="790" spans="1:7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</row>
    <row r="791" spans="1:7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</row>
    <row r="792" spans="1:7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</row>
    <row r="793" spans="1:7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</row>
    <row r="794" spans="1:7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</row>
    <row r="795" spans="1:7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</row>
    <row r="796" spans="1:7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</row>
    <row r="797" spans="1:7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</row>
    <row r="798" spans="1:7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</row>
    <row r="799" spans="1:7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</row>
    <row r="800" spans="1:7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</row>
    <row r="801" spans="1:7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</row>
    <row r="802" spans="1:7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</row>
    <row r="803" spans="1:7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</row>
    <row r="804" spans="1:7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</row>
    <row r="805" spans="1:7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</row>
    <row r="806" spans="1:7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</row>
    <row r="807" spans="1:7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</row>
    <row r="808" spans="1:7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</row>
    <row r="809" spans="1:7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</row>
    <row r="810" spans="1:7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</row>
    <row r="811" spans="1:7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</row>
    <row r="812" spans="1:7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</row>
    <row r="813" spans="1:7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</row>
    <row r="814" spans="1:7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</row>
    <row r="815" spans="1:7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</row>
    <row r="816" spans="1:7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</row>
    <row r="817" spans="1:7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</row>
    <row r="818" spans="1:7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</row>
    <row r="819" spans="1:7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</row>
    <row r="820" spans="1:7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</row>
    <row r="821" spans="1:7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</row>
    <row r="822" spans="1:7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</row>
    <row r="823" spans="1:7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</row>
    <row r="824" spans="1:7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</row>
    <row r="825" spans="1:7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</row>
    <row r="826" spans="1:7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</row>
    <row r="827" spans="1:7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</row>
    <row r="828" spans="1:7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</row>
    <row r="829" spans="1:7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</row>
    <row r="830" spans="1:7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</row>
    <row r="831" spans="1:7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</row>
    <row r="832" spans="1:7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</row>
    <row r="833" spans="1:7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</row>
    <row r="834" spans="1:7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</row>
    <row r="835" spans="1:7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</row>
    <row r="836" spans="1:7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</row>
    <row r="837" spans="1:7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</row>
    <row r="838" spans="1:7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</row>
    <row r="839" spans="1:7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</row>
    <row r="840" spans="1:7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</row>
    <row r="841" spans="1:7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</row>
    <row r="842" spans="1:7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</row>
    <row r="843" spans="1:7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</row>
    <row r="844" spans="1:7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</row>
    <row r="845" spans="1:7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</row>
    <row r="846" spans="1:7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</row>
    <row r="847" spans="1:7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</row>
    <row r="848" spans="1:7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</row>
    <row r="849" spans="1:7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</row>
    <row r="850" spans="1:7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</row>
    <row r="851" spans="1:7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</row>
    <row r="852" spans="1:7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</row>
    <row r="853" spans="1:7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</row>
    <row r="854" spans="1:7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</row>
    <row r="855" spans="1:7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</row>
    <row r="856" spans="1:7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</row>
    <row r="857" spans="1:7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</row>
    <row r="858" spans="1:7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</row>
    <row r="859" spans="1:7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</row>
    <row r="860" spans="1:7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</row>
    <row r="861" spans="1:7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</row>
    <row r="862" spans="1:7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</row>
    <row r="863" spans="1:7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</row>
    <row r="864" spans="1:7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</row>
    <row r="865" spans="1:7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</row>
    <row r="866" spans="1:7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</row>
    <row r="867" spans="1:7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</row>
    <row r="868" spans="1:7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</row>
    <row r="869" spans="1:7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</row>
    <row r="870" spans="1:7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</row>
    <row r="871" spans="1:7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</row>
    <row r="872" spans="1:7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</row>
    <row r="873" spans="1:7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</row>
    <row r="874" spans="1:7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</row>
    <row r="875" spans="1:7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</row>
    <row r="876" spans="1: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</row>
    <row r="877" spans="1:7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</row>
    <row r="878" spans="1:7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</row>
    <row r="879" spans="1:7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</row>
    <row r="880" spans="1:7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</row>
    <row r="881" spans="1:7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</row>
    <row r="882" spans="1:7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</row>
    <row r="883" spans="1:7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</row>
    <row r="884" spans="1:7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</row>
    <row r="885" spans="1:7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</row>
    <row r="886" spans="1:7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</row>
    <row r="887" spans="1:7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</row>
    <row r="888" spans="1:7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</row>
    <row r="889" spans="1:7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</row>
    <row r="890" spans="1:7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</row>
    <row r="891" spans="1:7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</row>
    <row r="892" spans="1:7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</row>
    <row r="893" spans="1:7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</row>
    <row r="894" spans="1:7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</row>
    <row r="895" spans="1:7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</row>
    <row r="896" spans="1:7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</row>
    <row r="897" spans="1:7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</row>
    <row r="898" spans="1:7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</row>
    <row r="899" spans="1:7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</row>
    <row r="900" spans="1:7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</row>
    <row r="901" spans="1:7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</row>
    <row r="902" spans="1:7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</row>
    <row r="903" spans="1:7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</row>
    <row r="904" spans="1:7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</row>
    <row r="905" spans="1:7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</row>
    <row r="906" spans="1:7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</row>
    <row r="907" spans="1:7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</row>
    <row r="908" spans="1:7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</row>
    <row r="909" spans="1:7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</row>
    <row r="910" spans="1:7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</row>
    <row r="911" spans="1:7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</row>
    <row r="912" spans="1:7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</row>
    <row r="913" spans="1:7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</row>
    <row r="914" spans="1:7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</row>
    <row r="915" spans="1:7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</row>
    <row r="916" spans="1:7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</row>
    <row r="917" spans="1:7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</row>
    <row r="918" spans="1:7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</row>
    <row r="919" spans="1:7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</row>
    <row r="920" spans="1:7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</row>
    <row r="921" spans="1:7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</row>
    <row r="922" spans="1:7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</row>
    <row r="923" spans="1:7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</row>
    <row r="924" spans="1:7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</row>
    <row r="925" spans="1:7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</row>
    <row r="926" spans="1:7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</row>
    <row r="927" spans="1:7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</row>
    <row r="928" spans="1:7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</row>
    <row r="929" spans="1:7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</row>
    <row r="930" spans="1:7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</row>
    <row r="931" spans="1:7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</row>
    <row r="932" spans="1:7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</row>
    <row r="933" spans="1:7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</row>
    <row r="934" spans="1:7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</row>
    <row r="935" spans="1:7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</row>
    <row r="936" spans="1:7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</row>
    <row r="937" spans="1:7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</row>
    <row r="938" spans="1:7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</row>
    <row r="939" spans="1:7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</row>
    <row r="940" spans="1:7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</row>
    <row r="941" spans="1:7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</row>
    <row r="942" spans="1:7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</row>
    <row r="943" spans="1:7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</row>
    <row r="944" spans="1:7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</row>
    <row r="945" spans="1:7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</row>
    <row r="946" spans="1:7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</row>
    <row r="947" spans="1:7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</row>
    <row r="948" spans="1:7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</row>
    <row r="949" spans="1:7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</row>
    <row r="950" spans="1:7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</row>
    <row r="951" spans="1:7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</row>
    <row r="952" spans="1:7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</row>
    <row r="953" spans="1:7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</row>
    <row r="954" spans="1:7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</row>
    <row r="955" spans="1:7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</row>
    <row r="956" spans="1:7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</row>
    <row r="957" spans="1:7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</row>
    <row r="958" spans="1:7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</row>
    <row r="959" spans="1:7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</row>
    <row r="960" spans="1:7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</row>
    <row r="961" spans="1:7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</row>
    <row r="962" spans="1:7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</row>
    <row r="963" spans="1:7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</row>
    <row r="964" spans="1:7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</row>
    <row r="965" spans="1:7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</row>
    <row r="966" spans="1:7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</row>
    <row r="967" spans="1:7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</row>
    <row r="968" spans="1:7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</row>
    <row r="969" spans="1:7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</row>
    <row r="970" spans="1:7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</row>
    <row r="971" spans="1:7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</row>
    <row r="972" spans="1:7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</row>
    <row r="973" spans="1:7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</row>
    <row r="974" spans="1:7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</row>
    <row r="975" spans="1:7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</row>
    <row r="976" spans="1: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</row>
    <row r="977" spans="1:7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</row>
    <row r="978" spans="1:7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</row>
    <row r="979" spans="1:7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</row>
    <row r="980" spans="1:7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</row>
    <row r="981" spans="1:7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</row>
    <row r="982" spans="1:7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</row>
    <row r="983" spans="1:7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</row>
    <row r="984" spans="1:7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</row>
    <row r="985" spans="1:7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</row>
    <row r="986" spans="1:7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</row>
    <row r="987" spans="1:7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</row>
    <row r="988" spans="1:7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</row>
    <row r="989" spans="1:7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</row>
    <row r="990" spans="1:7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</row>
    <row r="991" spans="1:7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</row>
    <row r="992" spans="1:7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</row>
    <row r="993" spans="1:7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</row>
    <row r="994" spans="1:7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</row>
    <row r="995" spans="1:7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</row>
    <row r="996" spans="1:7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</row>
    <row r="997" spans="1:7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</row>
    <row r="998" spans="1:7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</row>
    <row r="999" spans="1:7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</row>
    <row r="1000" spans="1:7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</row>
  </sheetData>
  <pageMargins left="0.7" right="0.7" top="0.75" bottom="0.75" header="0" footer="0"/>
  <pageSetup paperSize="9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FFC000"/>
  </sheetPr>
  <dimension ref="A1:X59"/>
  <sheetViews>
    <sheetView tabSelected="1" zoomScale="80" zoomScaleNormal="80" workbookViewId="0">
      <selection activeCell="N17" sqref="N17"/>
    </sheetView>
  </sheetViews>
  <sheetFormatPr defaultColWidth="9" defaultRowHeight="14.25"/>
  <cols>
    <col min="1" max="1" width="4" style="70" customWidth="1"/>
    <col min="2" max="2" width="16.875" style="70" customWidth="1"/>
    <col min="3" max="4" width="9" style="70"/>
    <col min="5" max="5" width="9.375" style="70" customWidth="1"/>
    <col min="6" max="6" width="11.875" style="70" bestFit="1" customWidth="1"/>
    <col min="7" max="7" width="13.25" style="70" customWidth="1"/>
    <col min="8" max="9" width="9" style="70"/>
    <col min="10" max="10" width="11.875" style="70" bestFit="1" customWidth="1"/>
    <col min="11" max="11" width="9" style="70"/>
    <col min="12" max="12" width="9.875" style="70" customWidth="1"/>
    <col min="13" max="13" width="9" style="70"/>
    <col min="14" max="14" width="11.875" style="70" bestFit="1" customWidth="1"/>
    <col min="15" max="21" width="9" style="70"/>
    <col min="22" max="22" width="8" style="70" customWidth="1"/>
    <col min="23" max="23" width="3.75" style="70" customWidth="1"/>
    <col min="24" max="24" width="8.375" style="70" customWidth="1"/>
    <col min="25" max="25" width="7.375" style="70" customWidth="1"/>
    <col min="26" max="26" width="7.75" style="70" customWidth="1"/>
    <col min="27" max="16384" width="9" style="70"/>
  </cols>
  <sheetData>
    <row r="1" spans="1:22" ht="30.75" thickBot="1">
      <c r="B1" s="336" t="s">
        <v>397</v>
      </c>
      <c r="C1" s="336"/>
      <c r="D1" s="336"/>
      <c r="E1" s="336"/>
      <c r="F1" s="76"/>
      <c r="G1" s="336" t="s">
        <v>399</v>
      </c>
      <c r="H1" s="336"/>
      <c r="I1" s="336"/>
      <c r="J1" s="336"/>
      <c r="K1" s="336"/>
      <c r="L1" s="76"/>
    </row>
    <row r="2" spans="1:22" ht="15" customHeight="1" thickBot="1">
      <c r="A2" s="343" t="s">
        <v>134</v>
      </c>
      <c r="B2" s="344"/>
      <c r="C2" s="78"/>
      <c r="D2" s="347" t="s">
        <v>135</v>
      </c>
      <c r="E2" s="348"/>
      <c r="F2" s="76"/>
      <c r="G2" s="343" t="s">
        <v>134</v>
      </c>
      <c r="H2" s="344"/>
      <c r="I2" s="78"/>
      <c r="J2" s="347" t="s">
        <v>135</v>
      </c>
      <c r="K2" s="348"/>
      <c r="L2" s="76"/>
    </row>
    <row r="3" spans="1:22" ht="15" customHeight="1">
      <c r="A3" s="345"/>
      <c r="B3" s="346"/>
      <c r="C3" s="79"/>
      <c r="D3" s="349"/>
      <c r="E3" s="350"/>
      <c r="F3" s="76"/>
      <c r="G3" s="345"/>
      <c r="H3" s="346"/>
      <c r="I3" s="79"/>
      <c r="J3" s="349"/>
      <c r="K3" s="350"/>
      <c r="L3" s="76"/>
      <c r="N3" s="85"/>
      <c r="O3" s="86"/>
      <c r="P3" s="86"/>
      <c r="Q3" s="86"/>
      <c r="R3" s="86"/>
      <c r="S3" s="86"/>
      <c r="T3" s="86"/>
      <c r="U3" s="86"/>
      <c r="V3" s="87"/>
    </row>
    <row r="4" spans="1:22" ht="15" customHeight="1" thickBot="1">
      <c r="A4" s="351"/>
      <c r="B4" s="352"/>
      <c r="C4" s="80"/>
      <c r="D4" s="351"/>
      <c r="E4" s="353"/>
      <c r="F4" s="76"/>
      <c r="G4" s="351"/>
      <c r="H4" s="352"/>
      <c r="I4" s="80"/>
      <c r="J4" s="351"/>
      <c r="K4" s="353"/>
      <c r="L4" s="76"/>
      <c r="N4" s="377" t="s">
        <v>434</v>
      </c>
      <c r="O4" s="378"/>
      <c r="P4" s="378"/>
      <c r="Q4" s="378"/>
      <c r="R4" s="378"/>
      <c r="S4" s="75"/>
      <c r="V4" s="88"/>
    </row>
    <row r="5" spans="1:22" ht="14.25" customHeight="1">
      <c r="A5" s="354">
        <v>0</v>
      </c>
      <c r="B5" s="355"/>
      <c r="C5" s="280"/>
      <c r="D5" s="354">
        <v>0</v>
      </c>
      <c r="E5" s="355"/>
      <c r="F5" s="278"/>
      <c r="G5" s="354">
        <v>32</v>
      </c>
      <c r="H5" s="355"/>
      <c r="I5" s="280"/>
      <c r="J5" s="354">
        <v>22</v>
      </c>
      <c r="K5" s="355"/>
      <c r="L5" s="278"/>
      <c r="N5" s="379"/>
      <c r="O5" s="378"/>
      <c r="P5" s="378"/>
      <c r="Q5" s="378"/>
      <c r="R5" s="378"/>
      <c r="S5" s="75"/>
      <c r="V5" s="88"/>
    </row>
    <row r="6" spans="1:22" ht="14.25" customHeight="1" thickBot="1">
      <c r="A6" s="356"/>
      <c r="B6" s="357"/>
      <c r="C6" s="281"/>
      <c r="D6" s="356"/>
      <c r="E6" s="357"/>
      <c r="F6" s="278"/>
      <c r="G6" s="356"/>
      <c r="H6" s="357"/>
      <c r="I6" s="281"/>
      <c r="J6" s="356"/>
      <c r="K6" s="357"/>
      <c r="L6" s="278"/>
      <c r="N6" s="379"/>
      <c r="O6" s="378"/>
      <c r="P6" s="378"/>
      <c r="Q6" s="378"/>
      <c r="R6" s="378"/>
      <c r="S6" s="75"/>
      <c r="T6" s="367" t="s">
        <v>404</v>
      </c>
      <c r="U6" s="367"/>
      <c r="V6" s="368"/>
    </row>
    <row r="7" spans="1:22" ht="14.25" customHeight="1">
      <c r="A7" s="279"/>
      <c r="B7" s="77"/>
      <c r="C7" s="76"/>
      <c r="D7" s="77"/>
      <c r="E7" s="77"/>
      <c r="F7" s="76"/>
      <c r="G7" s="279"/>
      <c r="H7" s="77"/>
      <c r="I7" s="76"/>
      <c r="J7" s="77"/>
      <c r="K7" s="77"/>
      <c r="L7" s="76"/>
      <c r="N7" s="379"/>
      <c r="O7" s="378"/>
      <c r="P7" s="378"/>
      <c r="Q7" s="378"/>
      <c r="R7" s="378"/>
      <c r="S7" s="75"/>
      <c r="T7" s="367"/>
      <c r="U7" s="367"/>
      <c r="V7" s="368"/>
    </row>
    <row r="8" spans="1:22" ht="14.25" customHeight="1">
      <c r="A8" s="81"/>
      <c r="B8" s="76"/>
      <c r="C8" s="76"/>
      <c r="D8" s="76"/>
      <c r="E8" s="76"/>
      <c r="F8" s="76"/>
      <c r="G8" s="81"/>
      <c r="H8" s="76"/>
      <c r="I8" s="76"/>
      <c r="J8" s="76"/>
      <c r="K8" s="76"/>
      <c r="L8" s="76"/>
      <c r="N8" s="379"/>
      <c r="O8" s="378"/>
      <c r="P8" s="378"/>
      <c r="Q8" s="378"/>
      <c r="R8" s="378"/>
      <c r="S8" s="371" t="s">
        <v>137</v>
      </c>
      <c r="T8" s="367"/>
      <c r="U8" s="367"/>
      <c r="V8" s="368"/>
    </row>
    <row r="9" spans="1:22" ht="14.25" customHeight="1">
      <c r="A9" s="81"/>
      <c r="B9" s="76"/>
      <c r="C9" s="76"/>
      <c r="D9" s="76"/>
      <c r="E9" s="76"/>
      <c r="F9" s="76"/>
      <c r="G9" s="81"/>
      <c r="H9" s="76"/>
      <c r="I9" s="76"/>
      <c r="J9" s="76"/>
      <c r="K9" s="76"/>
      <c r="L9" s="76"/>
      <c r="N9" s="89"/>
      <c r="O9" s="75"/>
      <c r="P9" s="75"/>
      <c r="Q9" s="75"/>
      <c r="R9" s="75"/>
      <c r="S9" s="371"/>
      <c r="T9" s="367"/>
      <c r="U9" s="367"/>
      <c r="V9" s="368"/>
    </row>
    <row r="10" spans="1:22" ht="14.25" customHeight="1">
      <c r="A10" s="376" t="s">
        <v>136</v>
      </c>
      <c r="B10" s="376"/>
      <c r="C10" s="376"/>
      <c r="D10" s="376"/>
      <c r="E10" s="376"/>
      <c r="F10" s="76"/>
      <c r="G10" s="376" t="s">
        <v>136</v>
      </c>
      <c r="H10" s="376"/>
      <c r="I10" s="376"/>
      <c r="J10" s="376"/>
      <c r="K10" s="376"/>
      <c r="L10" s="76"/>
      <c r="N10" s="372" t="s">
        <v>435</v>
      </c>
      <c r="O10" s="373"/>
      <c r="P10" s="373"/>
      <c r="Q10" s="373"/>
      <c r="R10" s="373"/>
      <c r="S10" s="84"/>
      <c r="T10" s="367"/>
      <c r="U10" s="367"/>
      <c r="V10" s="368"/>
    </row>
    <row r="11" spans="1:22" ht="15" customHeight="1">
      <c r="A11" s="376"/>
      <c r="B11" s="376"/>
      <c r="C11" s="376"/>
      <c r="D11" s="376"/>
      <c r="E11" s="376"/>
      <c r="F11" s="76"/>
      <c r="G11" s="376"/>
      <c r="H11" s="376"/>
      <c r="I11" s="376"/>
      <c r="J11" s="376"/>
      <c r="K11" s="376"/>
      <c r="L11" s="76"/>
      <c r="N11" s="372"/>
      <c r="O11" s="373"/>
      <c r="P11" s="373"/>
      <c r="Q11" s="373"/>
      <c r="R11" s="373"/>
      <c r="S11" s="84"/>
      <c r="V11" s="88"/>
    </row>
    <row r="12" spans="1:22" ht="15" thickBot="1">
      <c r="A12" s="376"/>
      <c r="B12" s="376"/>
      <c r="C12" s="376"/>
      <c r="D12" s="376"/>
      <c r="E12" s="376"/>
      <c r="F12" s="76"/>
      <c r="G12" s="376"/>
      <c r="H12" s="376"/>
      <c r="I12" s="376"/>
      <c r="J12" s="376"/>
      <c r="K12" s="376"/>
      <c r="L12" s="76"/>
      <c r="M12" s="117"/>
      <c r="N12" s="374"/>
      <c r="O12" s="375"/>
      <c r="P12" s="375"/>
      <c r="Q12" s="375"/>
      <c r="R12" s="375"/>
      <c r="S12" s="90"/>
      <c r="T12" s="91"/>
      <c r="U12" s="91"/>
      <c r="V12" s="92"/>
    </row>
    <row r="13" spans="1:22" ht="14.25" customHeight="1">
      <c r="A13" s="376"/>
      <c r="B13" s="376"/>
      <c r="C13" s="376"/>
      <c r="D13" s="376"/>
      <c r="E13" s="376"/>
      <c r="F13" s="76"/>
      <c r="G13" s="376"/>
      <c r="H13" s="376"/>
      <c r="I13" s="376"/>
      <c r="J13" s="376"/>
      <c r="K13" s="376"/>
      <c r="L13" s="76"/>
      <c r="M13" s="117"/>
      <c r="N13" s="116"/>
      <c r="O13" s="118"/>
      <c r="P13" s="118"/>
      <c r="Q13" s="118"/>
    </row>
    <row r="14" spans="1:22">
      <c r="A14" s="76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116"/>
      <c r="N14" s="116"/>
      <c r="O14" s="118"/>
      <c r="P14" s="118"/>
      <c r="Q14" s="118"/>
    </row>
    <row r="15" spans="1:22" ht="15" thickBot="1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116"/>
      <c r="N15" s="116"/>
      <c r="O15" s="118"/>
      <c r="P15" s="118"/>
      <c r="Q15" s="118"/>
    </row>
    <row r="16" spans="1:22">
      <c r="A16" s="76"/>
      <c r="B16" s="76"/>
      <c r="C16" s="76"/>
      <c r="D16" s="76"/>
      <c r="E16" s="76"/>
      <c r="F16" s="382">
        <v>1</v>
      </c>
      <c r="G16" s="76"/>
      <c r="H16" s="76"/>
      <c r="I16" s="76"/>
      <c r="J16" s="76"/>
      <c r="K16" s="76"/>
      <c r="L16" s="382">
        <v>2</v>
      </c>
      <c r="M16" s="116"/>
      <c r="N16" s="116"/>
      <c r="O16" s="116"/>
      <c r="P16" s="116"/>
      <c r="Q16" s="116"/>
    </row>
    <row r="17" spans="1:24" ht="15" thickBot="1">
      <c r="A17" s="76"/>
      <c r="B17" s="76"/>
      <c r="C17" s="76"/>
      <c r="D17" s="76"/>
      <c r="E17" s="76"/>
      <c r="F17" s="383"/>
      <c r="G17" s="76"/>
      <c r="H17" s="76"/>
      <c r="I17" s="76"/>
      <c r="J17" s="76"/>
      <c r="K17" s="76"/>
      <c r="L17" s="383"/>
      <c r="N17" s="116"/>
      <c r="O17" s="116"/>
      <c r="P17" s="116"/>
    </row>
    <row r="18" spans="1:24" ht="15" thickBot="1">
      <c r="N18" s="116"/>
      <c r="O18" s="116"/>
      <c r="P18" s="116"/>
      <c r="Q18" s="116"/>
    </row>
    <row r="19" spans="1:24" ht="22.15" customHeight="1" thickBot="1">
      <c r="A19" s="116"/>
      <c r="C19" s="358" t="s">
        <v>397</v>
      </c>
      <c r="D19" s="359"/>
      <c r="E19" s="360"/>
      <c r="F19" s="253"/>
      <c r="G19" s="253"/>
      <c r="H19" s="116"/>
      <c r="I19" s="116"/>
      <c r="J19" s="116"/>
      <c r="K19" s="358" t="s">
        <v>398</v>
      </c>
      <c r="L19" s="359"/>
      <c r="M19" s="360"/>
      <c r="N19" s="116"/>
      <c r="O19" s="116"/>
      <c r="P19" s="119"/>
      <c r="Q19" s="119"/>
      <c r="T19"/>
    </row>
    <row r="20" spans="1:24" ht="18">
      <c r="A20" s="361" t="s">
        <v>151</v>
      </c>
      <c r="B20" s="362"/>
      <c r="C20" s="363"/>
      <c r="E20" s="364" t="s">
        <v>228</v>
      </c>
      <c r="F20" s="365"/>
      <c r="G20" s="366"/>
      <c r="I20" s="369" t="s">
        <v>151</v>
      </c>
      <c r="J20" s="369"/>
      <c r="K20" s="370"/>
      <c r="M20" s="380" t="s">
        <v>228</v>
      </c>
      <c r="N20" s="381"/>
      <c r="O20" s="381"/>
      <c r="P20" s="119"/>
      <c r="Q20" s="119"/>
    </row>
    <row r="21" spans="1:24" ht="21">
      <c r="A21" s="120">
        <v>1</v>
      </c>
      <c r="B21" s="121" t="s">
        <v>90</v>
      </c>
      <c r="C21" s="122">
        <f t="shared" ref="C21:C51" si="0">IF(B21="Суббота",$D$5,$A$5)</f>
        <v>0</v>
      </c>
      <c r="E21" s="120">
        <v>1</v>
      </c>
      <c r="F21" s="121" t="str">
        <f t="shared" ref="F21:F50" si="1">B21</f>
        <v>Понедельник</v>
      </c>
      <c r="G21" s="122">
        <f t="shared" ref="G21:G50" si="2">C21</f>
        <v>0</v>
      </c>
      <c r="I21" s="120">
        <v>1</v>
      </c>
      <c r="J21" s="121" t="s">
        <v>90</v>
      </c>
      <c r="K21" s="122">
        <f t="shared" ref="K21:K50" si="3">IF(J21="Суббота",$J$5,$G$5)</f>
        <v>32</v>
      </c>
      <c r="M21" s="120">
        <v>1</v>
      </c>
      <c r="N21" s="121" t="str">
        <f t="shared" ref="N21:N50" si="4">J21</f>
        <v>Понедельник</v>
      </c>
      <c r="O21" s="122">
        <f t="shared" ref="O21:O50" si="5">K21</f>
        <v>32</v>
      </c>
      <c r="Q21" s="116"/>
      <c r="S21" s="269"/>
      <c r="T21" s="269"/>
      <c r="U21" s="269"/>
      <c r="V21" s="269"/>
      <c r="W21" s="269"/>
      <c r="X21" s="269"/>
    </row>
    <row r="22" spans="1:24" ht="21">
      <c r="A22" s="120">
        <v>2</v>
      </c>
      <c r="B22" s="121" t="s">
        <v>94</v>
      </c>
      <c r="C22" s="122">
        <f t="shared" si="0"/>
        <v>0</v>
      </c>
      <c r="E22" s="120">
        <v>2</v>
      </c>
      <c r="F22" s="121" t="str">
        <f t="shared" si="1"/>
        <v>Вторник</v>
      </c>
      <c r="G22" s="122">
        <f t="shared" si="2"/>
        <v>0</v>
      </c>
      <c r="I22" s="120">
        <v>2</v>
      </c>
      <c r="J22" s="121" t="s">
        <v>94</v>
      </c>
      <c r="K22" s="122">
        <f t="shared" si="3"/>
        <v>32</v>
      </c>
      <c r="M22" s="120">
        <v>2</v>
      </c>
      <c r="N22" s="121" t="str">
        <f t="shared" si="4"/>
        <v>Вторник</v>
      </c>
      <c r="O22" s="122">
        <f t="shared" si="5"/>
        <v>32</v>
      </c>
      <c r="Q22" s="116"/>
      <c r="S22" s="269"/>
      <c r="T22" s="269"/>
      <c r="U22" s="269"/>
      <c r="V22" s="269"/>
      <c r="W22" s="269"/>
      <c r="X22" s="269"/>
    </row>
    <row r="23" spans="1:24" ht="21">
      <c r="A23" s="120">
        <v>3</v>
      </c>
      <c r="B23" s="121" t="s">
        <v>100</v>
      </c>
      <c r="C23" s="122">
        <f t="shared" si="0"/>
        <v>0</v>
      </c>
      <c r="E23" s="120">
        <v>3</v>
      </c>
      <c r="F23" s="121" t="str">
        <f t="shared" si="1"/>
        <v>Среда</v>
      </c>
      <c r="G23" s="122">
        <f t="shared" si="2"/>
        <v>0</v>
      </c>
      <c r="I23" s="120">
        <v>3</v>
      </c>
      <c r="J23" s="121" t="s">
        <v>100</v>
      </c>
      <c r="K23" s="122">
        <f t="shared" si="3"/>
        <v>32</v>
      </c>
      <c r="M23" s="120">
        <v>3</v>
      </c>
      <c r="N23" s="121" t="str">
        <f t="shared" si="4"/>
        <v>Среда</v>
      </c>
      <c r="O23" s="122">
        <f t="shared" si="5"/>
        <v>32</v>
      </c>
      <c r="Q23" s="116"/>
      <c r="S23" s="269"/>
      <c r="T23" s="269"/>
      <c r="U23" s="269"/>
      <c r="V23" s="269"/>
      <c r="W23" s="269"/>
      <c r="X23" s="269"/>
    </row>
    <row r="24" spans="1:24" ht="21">
      <c r="A24" s="120">
        <v>4</v>
      </c>
      <c r="B24" s="121" t="s">
        <v>67</v>
      </c>
      <c r="C24" s="122">
        <f t="shared" si="0"/>
        <v>0</v>
      </c>
      <c r="E24" s="120">
        <v>4</v>
      </c>
      <c r="F24" s="121" t="str">
        <f t="shared" si="1"/>
        <v>Четверг</v>
      </c>
      <c r="G24" s="122">
        <f t="shared" si="2"/>
        <v>0</v>
      </c>
      <c r="I24" s="120">
        <v>4</v>
      </c>
      <c r="J24" s="121" t="s">
        <v>67</v>
      </c>
      <c r="K24" s="122">
        <f t="shared" si="3"/>
        <v>32</v>
      </c>
      <c r="M24" s="120">
        <v>4</v>
      </c>
      <c r="N24" s="121" t="str">
        <f t="shared" si="4"/>
        <v>Четверг</v>
      </c>
      <c r="O24" s="122">
        <f t="shared" si="5"/>
        <v>32</v>
      </c>
      <c r="Q24" s="116"/>
      <c r="S24" s="269"/>
      <c r="T24" s="269"/>
      <c r="U24" s="269"/>
      <c r="V24" s="269"/>
      <c r="W24" s="269"/>
      <c r="X24" s="269"/>
    </row>
    <row r="25" spans="1:24" ht="21">
      <c r="A25" s="120">
        <v>5</v>
      </c>
      <c r="B25" s="121" t="s">
        <v>80</v>
      </c>
      <c r="C25" s="122">
        <f t="shared" si="0"/>
        <v>0</v>
      </c>
      <c r="E25" s="120">
        <v>5</v>
      </c>
      <c r="F25" s="121" t="str">
        <f t="shared" si="1"/>
        <v>Пятница</v>
      </c>
      <c r="G25" s="122">
        <f t="shared" si="2"/>
        <v>0</v>
      </c>
      <c r="I25" s="120">
        <v>5</v>
      </c>
      <c r="J25" s="121" t="s">
        <v>80</v>
      </c>
      <c r="K25" s="122">
        <f t="shared" si="3"/>
        <v>32</v>
      </c>
      <c r="M25" s="120">
        <v>5</v>
      </c>
      <c r="N25" s="121" t="str">
        <f t="shared" si="4"/>
        <v>Пятница</v>
      </c>
      <c r="O25" s="122">
        <f t="shared" si="5"/>
        <v>32</v>
      </c>
      <c r="Q25" s="116"/>
      <c r="S25" s="269"/>
      <c r="T25" s="269"/>
      <c r="U25" s="269"/>
      <c r="V25" s="269"/>
      <c r="W25" s="269"/>
      <c r="X25" s="269"/>
    </row>
    <row r="26" spans="1:24" ht="21">
      <c r="A26" s="120">
        <v>6</v>
      </c>
      <c r="B26" s="121" t="s">
        <v>84</v>
      </c>
      <c r="C26" s="122">
        <f t="shared" si="0"/>
        <v>0</v>
      </c>
      <c r="E26" s="120">
        <v>6</v>
      </c>
      <c r="F26" s="121" t="str">
        <f t="shared" si="1"/>
        <v>Суббота</v>
      </c>
      <c r="G26" s="122">
        <f t="shared" si="2"/>
        <v>0</v>
      </c>
      <c r="I26" s="120">
        <v>6</v>
      </c>
      <c r="J26" s="121" t="s">
        <v>84</v>
      </c>
      <c r="K26" s="122">
        <f t="shared" si="3"/>
        <v>22</v>
      </c>
      <c r="M26" s="120">
        <v>6</v>
      </c>
      <c r="N26" s="121" t="str">
        <f t="shared" si="4"/>
        <v>Суббота</v>
      </c>
      <c r="O26" s="122">
        <f t="shared" si="5"/>
        <v>22</v>
      </c>
      <c r="Q26" s="116"/>
      <c r="S26" s="269"/>
      <c r="T26" s="269"/>
      <c r="U26" s="269"/>
      <c r="V26" s="269"/>
      <c r="W26" s="269"/>
      <c r="X26" s="269"/>
    </row>
    <row r="27" spans="1:24" ht="21" hidden="1">
      <c r="A27" s="120">
        <v>7</v>
      </c>
      <c r="B27" s="121" t="s">
        <v>89</v>
      </c>
      <c r="C27" s="122">
        <v>0</v>
      </c>
      <c r="E27" s="120">
        <v>7</v>
      </c>
      <c r="F27" s="121" t="str">
        <f t="shared" si="1"/>
        <v>Воскресенье</v>
      </c>
      <c r="G27" s="122">
        <f t="shared" si="2"/>
        <v>0</v>
      </c>
      <c r="I27" s="120">
        <v>7</v>
      </c>
      <c r="J27" s="121" t="s">
        <v>89</v>
      </c>
      <c r="K27" s="122">
        <v>0</v>
      </c>
      <c r="M27" s="120">
        <v>7</v>
      </c>
      <c r="N27" s="121" t="str">
        <f t="shared" si="4"/>
        <v>Воскресенье</v>
      </c>
      <c r="O27" s="122">
        <f t="shared" si="5"/>
        <v>0</v>
      </c>
      <c r="Q27" s="116"/>
      <c r="S27" s="269"/>
      <c r="T27" s="269"/>
      <c r="U27" s="269"/>
      <c r="V27" s="269"/>
      <c r="W27" s="269"/>
      <c r="X27" s="269"/>
    </row>
    <row r="28" spans="1:24" ht="21">
      <c r="A28" s="120">
        <v>8</v>
      </c>
      <c r="B28" s="121" t="s">
        <v>90</v>
      </c>
      <c r="C28" s="122">
        <v>0</v>
      </c>
      <c r="E28" s="120">
        <v>8</v>
      </c>
      <c r="F28" s="121" t="str">
        <f t="shared" si="1"/>
        <v>Понедельник</v>
      </c>
      <c r="G28" s="122">
        <f>C28</f>
        <v>0</v>
      </c>
      <c r="I28" s="120">
        <v>8</v>
      </c>
      <c r="J28" s="121" t="s">
        <v>90</v>
      </c>
      <c r="K28" s="122">
        <v>0</v>
      </c>
      <c r="M28" s="120">
        <v>8</v>
      </c>
      <c r="N28" s="121" t="str">
        <f t="shared" si="4"/>
        <v>Понедельник</v>
      </c>
      <c r="O28" s="122">
        <f t="shared" si="5"/>
        <v>0</v>
      </c>
      <c r="Q28" s="116"/>
      <c r="S28" s="269"/>
      <c r="T28" s="269"/>
      <c r="U28" s="269"/>
      <c r="V28" s="269"/>
      <c r="W28" s="269"/>
      <c r="X28" s="269"/>
    </row>
    <row r="29" spans="1:24" ht="21">
      <c r="A29" s="120">
        <v>9</v>
      </c>
      <c r="B29" s="121" t="s">
        <v>94</v>
      </c>
      <c r="C29" s="122">
        <f t="shared" si="0"/>
        <v>0</v>
      </c>
      <c r="E29" s="120">
        <v>9</v>
      </c>
      <c r="F29" s="121" t="str">
        <f t="shared" si="1"/>
        <v>Вторник</v>
      </c>
      <c r="G29" s="122">
        <f t="shared" si="2"/>
        <v>0</v>
      </c>
      <c r="I29" s="120">
        <v>9</v>
      </c>
      <c r="J29" s="121" t="s">
        <v>94</v>
      </c>
      <c r="K29" s="122">
        <f t="shared" si="3"/>
        <v>32</v>
      </c>
      <c r="M29" s="120">
        <v>9</v>
      </c>
      <c r="N29" s="121" t="str">
        <f t="shared" si="4"/>
        <v>Вторник</v>
      </c>
      <c r="O29" s="122">
        <f t="shared" si="5"/>
        <v>32</v>
      </c>
      <c r="Q29" s="116"/>
      <c r="R29" s="337" t="s">
        <v>227</v>
      </c>
      <c r="S29" s="338"/>
      <c r="T29" s="338"/>
      <c r="U29" s="338"/>
      <c r="V29" s="338"/>
      <c r="W29" s="339"/>
      <c r="X29" s="269"/>
    </row>
    <row r="30" spans="1:24" ht="21">
      <c r="A30" s="120">
        <v>10</v>
      </c>
      <c r="B30" s="121" t="s">
        <v>100</v>
      </c>
      <c r="C30" s="122">
        <f t="shared" si="0"/>
        <v>0</v>
      </c>
      <c r="E30" s="120">
        <v>10</v>
      </c>
      <c r="F30" s="121" t="str">
        <f t="shared" si="1"/>
        <v>Среда</v>
      </c>
      <c r="G30" s="122">
        <f t="shared" si="2"/>
        <v>0</v>
      </c>
      <c r="I30" s="120">
        <v>10</v>
      </c>
      <c r="J30" s="121" t="s">
        <v>100</v>
      </c>
      <c r="K30" s="122">
        <f t="shared" si="3"/>
        <v>32</v>
      </c>
      <c r="M30" s="120">
        <v>10</v>
      </c>
      <c r="N30" s="121" t="str">
        <f t="shared" si="4"/>
        <v>Среда</v>
      </c>
      <c r="O30" s="122">
        <f t="shared" si="5"/>
        <v>32</v>
      </c>
      <c r="Q30" s="116"/>
      <c r="R30" s="337"/>
      <c r="S30" s="338"/>
      <c r="T30" s="338"/>
      <c r="U30" s="338"/>
      <c r="V30" s="338"/>
      <c r="W30" s="339"/>
      <c r="X30" s="269"/>
    </row>
    <row r="31" spans="1:24" ht="21">
      <c r="A31" s="120">
        <v>11</v>
      </c>
      <c r="B31" s="121" t="s">
        <v>67</v>
      </c>
      <c r="C31" s="122">
        <f t="shared" si="0"/>
        <v>0</v>
      </c>
      <c r="E31" s="120">
        <v>11</v>
      </c>
      <c r="F31" s="121" t="str">
        <f t="shared" si="1"/>
        <v>Четверг</v>
      </c>
      <c r="G31" s="122">
        <f t="shared" si="2"/>
        <v>0</v>
      </c>
      <c r="I31" s="120">
        <v>11</v>
      </c>
      <c r="J31" s="121" t="s">
        <v>67</v>
      </c>
      <c r="K31" s="122">
        <f t="shared" si="3"/>
        <v>32</v>
      </c>
      <c r="M31" s="120">
        <v>11</v>
      </c>
      <c r="N31" s="121" t="str">
        <f t="shared" si="4"/>
        <v>Четверг</v>
      </c>
      <c r="O31" s="122">
        <f t="shared" si="5"/>
        <v>32</v>
      </c>
      <c r="R31" s="337"/>
      <c r="S31" s="338"/>
      <c r="T31" s="338"/>
      <c r="U31" s="338"/>
      <c r="V31" s="338"/>
      <c r="W31" s="339"/>
      <c r="X31" s="269"/>
    </row>
    <row r="32" spans="1:24" ht="21">
      <c r="A32" s="120">
        <v>12</v>
      </c>
      <c r="B32" s="121" t="s">
        <v>80</v>
      </c>
      <c r="C32" s="122">
        <f t="shared" si="0"/>
        <v>0</v>
      </c>
      <c r="E32" s="120">
        <v>12</v>
      </c>
      <c r="F32" s="121" t="str">
        <f t="shared" si="1"/>
        <v>Пятница</v>
      </c>
      <c r="G32" s="122">
        <f t="shared" si="2"/>
        <v>0</v>
      </c>
      <c r="I32" s="120">
        <v>12</v>
      </c>
      <c r="J32" s="121" t="s">
        <v>80</v>
      </c>
      <c r="K32" s="122">
        <f t="shared" si="3"/>
        <v>32</v>
      </c>
      <c r="M32" s="120">
        <v>12</v>
      </c>
      <c r="N32" s="121" t="str">
        <f t="shared" si="4"/>
        <v>Пятница</v>
      </c>
      <c r="O32" s="122">
        <f t="shared" si="5"/>
        <v>32</v>
      </c>
      <c r="R32" s="337"/>
      <c r="S32" s="338"/>
      <c r="T32" s="338"/>
      <c r="U32" s="338"/>
      <c r="V32" s="338"/>
      <c r="W32" s="339"/>
      <c r="X32" s="269"/>
    </row>
    <row r="33" spans="1:23" ht="21">
      <c r="A33" s="120">
        <v>13</v>
      </c>
      <c r="B33" s="121" t="s">
        <v>84</v>
      </c>
      <c r="C33" s="122">
        <f t="shared" si="0"/>
        <v>0</v>
      </c>
      <c r="E33" s="120">
        <v>13</v>
      </c>
      <c r="F33" s="121" t="str">
        <f t="shared" si="1"/>
        <v>Суббота</v>
      </c>
      <c r="G33" s="122">
        <f t="shared" si="2"/>
        <v>0</v>
      </c>
      <c r="I33" s="120">
        <v>13</v>
      </c>
      <c r="J33" s="121" t="s">
        <v>84</v>
      </c>
      <c r="K33" s="122">
        <f t="shared" si="3"/>
        <v>22</v>
      </c>
      <c r="M33" s="120">
        <v>13</v>
      </c>
      <c r="N33" s="121" t="str">
        <f t="shared" si="4"/>
        <v>Суббота</v>
      </c>
      <c r="O33" s="122">
        <f t="shared" si="5"/>
        <v>22</v>
      </c>
      <c r="R33" s="337"/>
      <c r="S33" s="338"/>
      <c r="T33" s="338"/>
      <c r="U33" s="338"/>
      <c r="V33" s="338"/>
      <c r="W33" s="339"/>
    </row>
    <row r="34" spans="1:23" ht="21" hidden="1">
      <c r="A34" s="120">
        <v>14</v>
      </c>
      <c r="B34" s="121" t="s">
        <v>89</v>
      </c>
      <c r="C34" s="122">
        <v>0</v>
      </c>
      <c r="E34" s="120">
        <v>14</v>
      </c>
      <c r="F34" s="121" t="str">
        <f t="shared" si="1"/>
        <v>Воскресенье</v>
      </c>
      <c r="G34" s="122">
        <f t="shared" si="2"/>
        <v>0</v>
      </c>
      <c r="I34" s="120">
        <v>14</v>
      </c>
      <c r="J34" s="121" t="s">
        <v>89</v>
      </c>
      <c r="K34" s="122">
        <v>0</v>
      </c>
      <c r="M34" s="120">
        <v>14</v>
      </c>
      <c r="N34" s="121" t="str">
        <f t="shared" si="4"/>
        <v>Воскресенье</v>
      </c>
      <c r="O34" s="122">
        <f t="shared" si="5"/>
        <v>0</v>
      </c>
      <c r="R34" s="337"/>
      <c r="S34" s="338"/>
      <c r="T34" s="338"/>
      <c r="U34" s="338"/>
      <c r="V34" s="338"/>
      <c r="W34" s="339"/>
    </row>
    <row r="35" spans="1:23" ht="21">
      <c r="A35" s="120">
        <v>15</v>
      </c>
      <c r="B35" s="121" t="s">
        <v>90</v>
      </c>
      <c r="C35" s="122">
        <f t="shared" si="0"/>
        <v>0</v>
      </c>
      <c r="E35" s="120">
        <v>15</v>
      </c>
      <c r="F35" s="121" t="str">
        <f t="shared" si="1"/>
        <v>Понедельник</v>
      </c>
      <c r="G35" s="122">
        <f t="shared" si="2"/>
        <v>0</v>
      </c>
      <c r="I35" s="120">
        <v>15</v>
      </c>
      <c r="J35" s="121" t="s">
        <v>90</v>
      </c>
      <c r="K35" s="122">
        <f t="shared" si="3"/>
        <v>32</v>
      </c>
      <c r="M35" s="120">
        <v>15</v>
      </c>
      <c r="N35" s="121" t="str">
        <f t="shared" si="4"/>
        <v>Понедельник</v>
      </c>
      <c r="O35" s="122">
        <f t="shared" si="5"/>
        <v>32</v>
      </c>
      <c r="R35" s="337"/>
      <c r="S35" s="338"/>
      <c r="T35" s="338"/>
      <c r="U35" s="338"/>
      <c r="V35" s="338"/>
      <c r="W35" s="339"/>
    </row>
    <row r="36" spans="1:23" ht="21">
      <c r="A36" s="120">
        <v>16</v>
      </c>
      <c r="B36" s="121" t="s">
        <v>94</v>
      </c>
      <c r="C36" s="122">
        <f t="shared" si="0"/>
        <v>0</v>
      </c>
      <c r="E36" s="120">
        <v>16</v>
      </c>
      <c r="F36" s="121" t="str">
        <f t="shared" si="1"/>
        <v>Вторник</v>
      </c>
      <c r="G36" s="122">
        <f t="shared" si="2"/>
        <v>0</v>
      </c>
      <c r="I36" s="120">
        <v>16</v>
      </c>
      <c r="J36" s="121" t="s">
        <v>94</v>
      </c>
      <c r="K36" s="122">
        <f t="shared" si="3"/>
        <v>32</v>
      </c>
      <c r="M36" s="120">
        <v>16</v>
      </c>
      <c r="N36" s="121" t="str">
        <f t="shared" si="4"/>
        <v>Вторник</v>
      </c>
      <c r="O36" s="122">
        <f t="shared" si="5"/>
        <v>32</v>
      </c>
      <c r="R36" s="337"/>
      <c r="S36" s="338"/>
      <c r="T36" s="338"/>
      <c r="U36" s="338"/>
      <c r="V36" s="338"/>
      <c r="W36" s="339"/>
    </row>
    <row r="37" spans="1:23" ht="21">
      <c r="A37" s="120">
        <v>17</v>
      </c>
      <c r="B37" s="121" t="s">
        <v>100</v>
      </c>
      <c r="C37" s="122">
        <f t="shared" si="0"/>
        <v>0</v>
      </c>
      <c r="E37" s="120">
        <v>17</v>
      </c>
      <c r="F37" s="121" t="str">
        <f t="shared" si="1"/>
        <v>Среда</v>
      </c>
      <c r="G37" s="122">
        <f t="shared" si="2"/>
        <v>0</v>
      </c>
      <c r="I37" s="120">
        <v>17</v>
      </c>
      <c r="J37" s="121" t="s">
        <v>100</v>
      </c>
      <c r="K37" s="122">
        <f t="shared" si="3"/>
        <v>32</v>
      </c>
      <c r="M37" s="120">
        <v>17</v>
      </c>
      <c r="N37" s="121" t="str">
        <f t="shared" si="4"/>
        <v>Среда</v>
      </c>
      <c r="O37" s="122">
        <f t="shared" si="5"/>
        <v>32</v>
      </c>
      <c r="R37" s="337"/>
      <c r="S37" s="338"/>
      <c r="T37" s="338"/>
      <c r="U37" s="338"/>
      <c r="V37" s="338"/>
      <c r="W37" s="339"/>
    </row>
    <row r="38" spans="1:23" ht="21">
      <c r="A38" s="120">
        <v>18</v>
      </c>
      <c r="B38" s="121" t="s">
        <v>67</v>
      </c>
      <c r="C38" s="122">
        <f t="shared" si="0"/>
        <v>0</v>
      </c>
      <c r="E38" s="120">
        <v>18</v>
      </c>
      <c r="F38" s="121" t="str">
        <f t="shared" si="1"/>
        <v>Четверг</v>
      </c>
      <c r="G38" s="122">
        <f t="shared" si="2"/>
        <v>0</v>
      </c>
      <c r="I38" s="120">
        <v>18</v>
      </c>
      <c r="J38" s="121" t="s">
        <v>67</v>
      </c>
      <c r="K38" s="122">
        <f t="shared" si="3"/>
        <v>32</v>
      </c>
      <c r="M38" s="120">
        <v>18</v>
      </c>
      <c r="N38" s="121" t="str">
        <f t="shared" si="4"/>
        <v>Четверг</v>
      </c>
      <c r="O38" s="122">
        <f t="shared" si="5"/>
        <v>32</v>
      </c>
      <c r="R38" s="337"/>
      <c r="S38" s="338"/>
      <c r="T38" s="338"/>
      <c r="U38" s="338"/>
      <c r="V38" s="338"/>
      <c r="W38" s="339"/>
    </row>
    <row r="39" spans="1:23" ht="21">
      <c r="A39" s="120">
        <v>19</v>
      </c>
      <c r="B39" s="121" t="s">
        <v>80</v>
      </c>
      <c r="C39" s="122">
        <f t="shared" si="0"/>
        <v>0</v>
      </c>
      <c r="E39" s="120">
        <v>19</v>
      </c>
      <c r="F39" s="121" t="str">
        <f t="shared" si="1"/>
        <v>Пятница</v>
      </c>
      <c r="G39" s="122">
        <f t="shared" si="2"/>
        <v>0</v>
      </c>
      <c r="I39" s="120">
        <v>19</v>
      </c>
      <c r="J39" s="121" t="s">
        <v>80</v>
      </c>
      <c r="K39" s="122">
        <f t="shared" si="3"/>
        <v>32</v>
      </c>
      <c r="M39" s="120">
        <v>19</v>
      </c>
      <c r="N39" s="121" t="str">
        <f t="shared" si="4"/>
        <v>Пятница</v>
      </c>
      <c r="O39" s="122">
        <f t="shared" si="5"/>
        <v>32</v>
      </c>
      <c r="R39" s="337"/>
      <c r="S39" s="338"/>
      <c r="T39" s="338"/>
      <c r="U39" s="338"/>
      <c r="V39" s="338"/>
      <c r="W39" s="339"/>
    </row>
    <row r="40" spans="1:23" ht="21.75" thickBot="1">
      <c r="A40" s="120">
        <v>20</v>
      </c>
      <c r="B40" s="121" t="s">
        <v>84</v>
      </c>
      <c r="C40" s="122">
        <f t="shared" si="0"/>
        <v>0</v>
      </c>
      <c r="E40" s="120">
        <v>20</v>
      </c>
      <c r="F40" s="121" t="str">
        <f t="shared" si="1"/>
        <v>Суббота</v>
      </c>
      <c r="G40" s="122">
        <f t="shared" si="2"/>
        <v>0</v>
      </c>
      <c r="I40" s="120">
        <v>20</v>
      </c>
      <c r="J40" s="121" t="s">
        <v>84</v>
      </c>
      <c r="K40" s="122">
        <f t="shared" si="3"/>
        <v>22</v>
      </c>
      <c r="M40" s="120">
        <v>20</v>
      </c>
      <c r="N40" s="121" t="str">
        <f t="shared" si="4"/>
        <v>Суббота</v>
      </c>
      <c r="O40" s="122">
        <f t="shared" si="5"/>
        <v>22</v>
      </c>
      <c r="R40" s="340"/>
      <c r="S40" s="341"/>
      <c r="T40" s="341"/>
      <c r="U40" s="341"/>
      <c r="V40" s="341"/>
      <c r="W40" s="342"/>
    </row>
    <row r="41" spans="1:23" ht="21" hidden="1">
      <c r="A41" s="120">
        <v>21</v>
      </c>
      <c r="B41" s="121" t="s">
        <v>89</v>
      </c>
      <c r="C41" s="122">
        <f t="shared" si="0"/>
        <v>0</v>
      </c>
      <c r="E41" s="120">
        <v>21</v>
      </c>
      <c r="F41" s="121" t="str">
        <f t="shared" si="1"/>
        <v>Воскресенье</v>
      </c>
      <c r="G41" s="122">
        <f t="shared" si="2"/>
        <v>0</v>
      </c>
      <c r="I41" s="120">
        <v>21</v>
      </c>
      <c r="J41" s="121" t="s">
        <v>89</v>
      </c>
      <c r="K41" s="122">
        <f t="shared" si="3"/>
        <v>32</v>
      </c>
      <c r="M41" s="120">
        <v>21</v>
      </c>
      <c r="N41" s="121" t="str">
        <f t="shared" si="4"/>
        <v>Воскресенье</v>
      </c>
      <c r="O41" s="122">
        <f t="shared" si="5"/>
        <v>32</v>
      </c>
    </row>
    <row r="42" spans="1:23" ht="21">
      <c r="A42" s="120">
        <v>22</v>
      </c>
      <c r="B42" s="121" t="s">
        <v>90</v>
      </c>
      <c r="C42" s="122">
        <f t="shared" si="0"/>
        <v>0</v>
      </c>
      <c r="E42" s="120">
        <v>22</v>
      </c>
      <c r="F42" s="121" t="str">
        <f t="shared" si="1"/>
        <v>Понедельник</v>
      </c>
      <c r="G42" s="122">
        <f t="shared" si="2"/>
        <v>0</v>
      </c>
      <c r="I42" s="120">
        <v>22</v>
      </c>
      <c r="J42" s="121" t="s">
        <v>90</v>
      </c>
      <c r="K42" s="122">
        <f t="shared" si="3"/>
        <v>32</v>
      </c>
      <c r="M42" s="120">
        <v>22</v>
      </c>
      <c r="N42" s="121" t="str">
        <f t="shared" si="4"/>
        <v>Понедельник</v>
      </c>
      <c r="O42" s="122">
        <f t="shared" si="5"/>
        <v>32</v>
      </c>
    </row>
    <row r="43" spans="1:23" ht="21">
      <c r="A43" s="120">
        <v>23</v>
      </c>
      <c r="B43" s="121" t="s">
        <v>94</v>
      </c>
      <c r="C43" s="122">
        <f t="shared" si="0"/>
        <v>0</v>
      </c>
      <c r="E43" s="120">
        <v>23</v>
      </c>
      <c r="F43" s="121" t="str">
        <f t="shared" si="1"/>
        <v>Вторник</v>
      </c>
      <c r="G43" s="122">
        <f t="shared" si="2"/>
        <v>0</v>
      </c>
      <c r="I43" s="120">
        <v>23</v>
      </c>
      <c r="J43" s="121" t="s">
        <v>94</v>
      </c>
      <c r="K43" s="122">
        <f t="shared" si="3"/>
        <v>32</v>
      </c>
      <c r="M43" s="120">
        <v>23</v>
      </c>
      <c r="N43" s="121" t="str">
        <f t="shared" si="4"/>
        <v>Вторник</v>
      </c>
      <c r="O43" s="122">
        <f t="shared" si="5"/>
        <v>32</v>
      </c>
    </row>
    <row r="44" spans="1:23" ht="21">
      <c r="A44" s="120">
        <v>24</v>
      </c>
      <c r="B44" s="121" t="s">
        <v>100</v>
      </c>
      <c r="C44" s="122">
        <f t="shared" si="0"/>
        <v>0</v>
      </c>
      <c r="E44" s="120">
        <v>24</v>
      </c>
      <c r="F44" s="121" t="str">
        <f t="shared" si="1"/>
        <v>Среда</v>
      </c>
      <c r="G44" s="122">
        <f t="shared" si="2"/>
        <v>0</v>
      </c>
      <c r="I44" s="120">
        <v>24</v>
      </c>
      <c r="J44" s="121" t="s">
        <v>100</v>
      </c>
      <c r="K44" s="122">
        <f t="shared" si="3"/>
        <v>32</v>
      </c>
      <c r="M44" s="120">
        <v>24</v>
      </c>
      <c r="N44" s="121" t="str">
        <f t="shared" si="4"/>
        <v>Среда</v>
      </c>
      <c r="O44" s="122">
        <f t="shared" si="5"/>
        <v>32</v>
      </c>
    </row>
    <row r="45" spans="1:23" ht="21">
      <c r="A45" s="120">
        <v>25</v>
      </c>
      <c r="B45" s="121" t="s">
        <v>67</v>
      </c>
      <c r="C45" s="122">
        <f t="shared" si="0"/>
        <v>0</v>
      </c>
      <c r="E45" s="120">
        <v>25</v>
      </c>
      <c r="F45" s="121" t="str">
        <f t="shared" si="1"/>
        <v>Четверг</v>
      </c>
      <c r="G45" s="122">
        <f t="shared" si="2"/>
        <v>0</v>
      </c>
      <c r="I45" s="120">
        <v>25</v>
      </c>
      <c r="J45" s="121" t="s">
        <v>67</v>
      </c>
      <c r="K45" s="122">
        <f t="shared" si="3"/>
        <v>32</v>
      </c>
      <c r="M45" s="120">
        <v>25</v>
      </c>
      <c r="N45" s="121" t="str">
        <f t="shared" si="4"/>
        <v>Четверг</v>
      </c>
      <c r="O45" s="122">
        <f t="shared" si="5"/>
        <v>32</v>
      </c>
    </row>
    <row r="46" spans="1:23" ht="21">
      <c r="A46" s="120">
        <v>26</v>
      </c>
      <c r="B46" s="121" t="s">
        <v>80</v>
      </c>
      <c r="C46" s="122">
        <f t="shared" si="0"/>
        <v>0</v>
      </c>
      <c r="E46" s="120">
        <v>26</v>
      </c>
      <c r="F46" s="121" t="str">
        <f t="shared" si="1"/>
        <v>Пятница</v>
      </c>
      <c r="G46" s="122">
        <f t="shared" si="2"/>
        <v>0</v>
      </c>
      <c r="I46" s="120">
        <v>26</v>
      </c>
      <c r="J46" s="121" t="s">
        <v>80</v>
      </c>
      <c r="K46" s="122">
        <f t="shared" si="3"/>
        <v>32</v>
      </c>
      <c r="M46" s="120">
        <v>26</v>
      </c>
      <c r="N46" s="121" t="str">
        <f t="shared" si="4"/>
        <v>Пятница</v>
      </c>
      <c r="O46" s="122">
        <f t="shared" si="5"/>
        <v>32</v>
      </c>
    </row>
    <row r="47" spans="1:23" ht="21">
      <c r="A47" s="120">
        <v>27</v>
      </c>
      <c r="B47" s="121" t="s">
        <v>84</v>
      </c>
      <c r="C47" s="122">
        <f t="shared" si="0"/>
        <v>0</v>
      </c>
      <c r="E47" s="120">
        <v>27</v>
      </c>
      <c r="F47" s="121" t="str">
        <f t="shared" si="1"/>
        <v>Суббота</v>
      </c>
      <c r="G47" s="122">
        <f t="shared" si="2"/>
        <v>0</v>
      </c>
      <c r="I47" s="120">
        <v>27</v>
      </c>
      <c r="J47" s="121" t="s">
        <v>84</v>
      </c>
      <c r="K47" s="122">
        <f t="shared" si="3"/>
        <v>22</v>
      </c>
      <c r="M47" s="120">
        <v>27</v>
      </c>
      <c r="N47" s="121" t="str">
        <f t="shared" si="4"/>
        <v>Суббота</v>
      </c>
      <c r="O47" s="122">
        <f t="shared" si="5"/>
        <v>22</v>
      </c>
    </row>
    <row r="48" spans="1:23" ht="21" hidden="1">
      <c r="A48" s="120">
        <v>28</v>
      </c>
      <c r="B48" s="121" t="s">
        <v>89</v>
      </c>
      <c r="C48" s="122">
        <f t="shared" si="0"/>
        <v>0</v>
      </c>
      <c r="E48" s="120">
        <v>28</v>
      </c>
      <c r="F48" s="121" t="str">
        <f t="shared" si="1"/>
        <v>Воскресенье</v>
      </c>
      <c r="G48" s="122">
        <f t="shared" si="2"/>
        <v>0</v>
      </c>
      <c r="I48" s="120">
        <v>28</v>
      </c>
      <c r="J48" s="121" t="s">
        <v>89</v>
      </c>
      <c r="K48" s="122">
        <f t="shared" si="3"/>
        <v>32</v>
      </c>
      <c r="M48" s="120">
        <v>28</v>
      </c>
      <c r="N48" s="121" t="str">
        <f t="shared" si="4"/>
        <v>Воскресенье</v>
      </c>
      <c r="O48" s="122">
        <f t="shared" si="5"/>
        <v>32</v>
      </c>
    </row>
    <row r="49" spans="1:15" ht="21">
      <c r="A49" s="120">
        <v>29</v>
      </c>
      <c r="B49" s="121" t="s">
        <v>90</v>
      </c>
      <c r="C49" s="122">
        <f t="shared" si="0"/>
        <v>0</v>
      </c>
      <c r="E49" s="120">
        <v>29</v>
      </c>
      <c r="F49" s="121" t="str">
        <f t="shared" si="1"/>
        <v>Понедельник</v>
      </c>
      <c r="G49" s="122">
        <f t="shared" si="2"/>
        <v>0</v>
      </c>
      <c r="I49" s="120">
        <v>29</v>
      </c>
      <c r="J49" s="121" t="s">
        <v>90</v>
      </c>
      <c r="K49" s="122">
        <f t="shared" si="3"/>
        <v>32</v>
      </c>
      <c r="M49" s="120">
        <v>29</v>
      </c>
      <c r="N49" s="121" t="str">
        <f t="shared" si="4"/>
        <v>Понедельник</v>
      </c>
      <c r="O49" s="122">
        <f t="shared" si="5"/>
        <v>32</v>
      </c>
    </row>
    <row r="50" spans="1:15" ht="21">
      <c r="A50" s="120">
        <v>30</v>
      </c>
      <c r="B50" s="121" t="s">
        <v>94</v>
      </c>
      <c r="C50" s="122">
        <f t="shared" si="0"/>
        <v>0</v>
      </c>
      <c r="E50" s="120">
        <v>30</v>
      </c>
      <c r="F50" s="121" t="str">
        <f t="shared" si="1"/>
        <v>Вторник</v>
      </c>
      <c r="G50" s="122">
        <f t="shared" si="2"/>
        <v>0</v>
      </c>
      <c r="I50" s="120">
        <v>30</v>
      </c>
      <c r="J50" s="121" t="s">
        <v>94</v>
      </c>
      <c r="K50" s="122">
        <f t="shared" si="3"/>
        <v>32</v>
      </c>
      <c r="M50" s="120">
        <v>30</v>
      </c>
      <c r="N50" s="121" t="str">
        <f t="shared" si="4"/>
        <v>Вторник</v>
      </c>
      <c r="O50" s="122">
        <f t="shared" si="5"/>
        <v>32</v>
      </c>
    </row>
    <row r="51" spans="1:15" ht="21">
      <c r="A51" s="120">
        <v>31</v>
      </c>
      <c r="B51" s="121" t="s">
        <v>100</v>
      </c>
      <c r="C51" s="122">
        <f t="shared" si="0"/>
        <v>0</v>
      </c>
      <c r="E51" s="120">
        <v>31</v>
      </c>
      <c r="F51" s="121" t="str">
        <f t="shared" ref="F51" si="6">B51</f>
        <v>Среда</v>
      </c>
      <c r="G51" s="122">
        <f>C51</f>
        <v>0</v>
      </c>
      <c r="I51" s="120">
        <v>31</v>
      </c>
      <c r="J51" s="121" t="s">
        <v>100</v>
      </c>
      <c r="K51" s="122">
        <f>IF(J51="Суббота",$J$5,$G$5)</f>
        <v>32</v>
      </c>
      <c r="M51" s="120">
        <v>31</v>
      </c>
      <c r="N51" s="121" t="str">
        <f t="shared" ref="N51" si="7">J51</f>
        <v>Среда</v>
      </c>
      <c r="O51" s="122">
        <f>K51</f>
        <v>32</v>
      </c>
    </row>
    <row r="59" spans="1:15">
      <c r="B59" s="70">
        <f ca="1">SUMPRODUCT(SIGN(CELL("width",OFFSET(D21,,N(INDEX(COLUMN(D21:BZ21)-COLUMN(D21),))))),D21:BZ21)</f>
        <v>67</v>
      </c>
    </row>
  </sheetData>
  <mergeCells count="29">
    <mergeCell ref="A2:B3"/>
    <mergeCell ref="D2:E3"/>
    <mergeCell ref="A5:B6"/>
    <mergeCell ref="D5:E6"/>
    <mergeCell ref="F16:F17"/>
    <mergeCell ref="D4:E4"/>
    <mergeCell ref="N10:R12"/>
    <mergeCell ref="A10:E13"/>
    <mergeCell ref="N4:R8"/>
    <mergeCell ref="M20:O20"/>
    <mergeCell ref="K19:M19"/>
    <mergeCell ref="G10:K13"/>
    <mergeCell ref="L16:L17"/>
    <mergeCell ref="B1:E1"/>
    <mergeCell ref="G1:K1"/>
    <mergeCell ref="R29:W40"/>
    <mergeCell ref="G2:H3"/>
    <mergeCell ref="J2:K3"/>
    <mergeCell ref="G4:H4"/>
    <mergeCell ref="J4:K4"/>
    <mergeCell ref="G5:H6"/>
    <mergeCell ref="J5:K6"/>
    <mergeCell ref="C19:E19"/>
    <mergeCell ref="A20:C20"/>
    <mergeCell ref="E20:G20"/>
    <mergeCell ref="T6:V10"/>
    <mergeCell ref="A4:B4"/>
    <mergeCell ref="I20:K20"/>
    <mergeCell ref="S8:S9"/>
  </mergeCells>
  <phoneticPr fontId="50" type="noConversion"/>
  <pageMargins left="0.7" right="0.7" top="0.75" bottom="0.75" header="0.3" footer="0.3"/>
  <pageSetup paperSize="9" orientation="portrait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CA1007"/>
  <sheetViews>
    <sheetView zoomScale="80" zoomScaleNormal="80" workbookViewId="0">
      <selection activeCell="E39" sqref="E39:BX44"/>
    </sheetView>
  </sheetViews>
  <sheetFormatPr defaultColWidth="9" defaultRowHeight="15" customHeight="1"/>
  <cols>
    <col min="1" max="1" width="21.25" style="285" bestFit="1" customWidth="1"/>
    <col min="2" max="2" width="10.75" style="285" customWidth="1"/>
    <col min="3" max="3" width="11.375" style="285" bestFit="1" customWidth="1"/>
    <col min="4" max="4" width="7.375" style="285" hidden="1" customWidth="1"/>
    <col min="5" max="5" width="7.375" style="285" bestFit="1" customWidth="1"/>
    <col min="6" max="6" width="7.375" style="285" hidden="1" customWidth="1"/>
    <col min="7" max="7" width="6.375" style="285" hidden="1" customWidth="1"/>
    <col min="8" max="9" width="8.375" style="285" hidden="1" customWidth="1"/>
    <col min="10" max="11" width="7.375" style="285" hidden="1" customWidth="1"/>
    <col min="12" max="12" width="8.375" style="285" bestFit="1" customWidth="1"/>
    <col min="13" max="14" width="7.375" style="285" bestFit="1" customWidth="1"/>
    <col min="15" max="16" width="8.375" style="285" hidden="1" customWidth="1"/>
    <col min="17" max="17" width="6.375" style="285" hidden="1" customWidth="1"/>
    <col min="18" max="18" width="8.375" style="285" hidden="1" customWidth="1"/>
    <col min="19" max="19" width="7.375" style="285" hidden="1" customWidth="1"/>
    <col min="20" max="20" width="9.5" style="285" bestFit="1" customWidth="1"/>
    <col min="21" max="24" width="8.375" style="285" hidden="1" customWidth="1"/>
    <col min="25" max="25" width="7.375" style="285" bestFit="1" customWidth="1"/>
    <col min="26" max="26" width="8.375" style="285" hidden="1" customWidth="1"/>
    <col min="27" max="27" width="7.375" style="285" hidden="1" customWidth="1"/>
    <col min="28" max="28" width="9.5" style="285" bestFit="1" customWidth="1"/>
    <col min="29" max="29" width="8.375" style="285" bestFit="1" customWidth="1"/>
    <col min="30" max="32" width="7.375" style="285" hidden="1" customWidth="1"/>
    <col min="33" max="33" width="9.5" style="285" bestFit="1" customWidth="1"/>
    <col min="34" max="39" width="7.375" style="285" hidden="1" customWidth="1"/>
    <col min="40" max="40" width="8.625" style="285" bestFit="1" customWidth="1"/>
    <col min="41" max="41" width="7.375" style="285" hidden="1" customWidth="1"/>
    <col min="42" max="43" width="8.375" style="285" hidden="1" customWidth="1"/>
    <col min="44" max="46" width="9.5" style="285" bestFit="1" customWidth="1"/>
    <col min="47" max="47" width="7.375" style="285" hidden="1" customWidth="1"/>
    <col min="48" max="48" width="9.5" style="285" bestFit="1" customWidth="1"/>
    <col min="49" max="49" width="8.375" style="285" hidden="1" customWidth="1"/>
    <col min="50" max="50" width="8.375" style="285" bestFit="1" customWidth="1"/>
    <col min="51" max="51" width="9.5" style="285" bestFit="1" customWidth="1"/>
    <col min="52" max="52" width="8.375" style="285" hidden="1" customWidth="1"/>
    <col min="53" max="53" width="9.5" style="285" bestFit="1" customWidth="1"/>
    <col min="54" max="59" width="8.375" style="285" hidden="1" customWidth="1"/>
    <col min="60" max="60" width="7.375" style="285" hidden="1" customWidth="1"/>
    <col min="61" max="61" width="7.375" style="285" bestFit="1" customWidth="1"/>
    <col min="62" max="62" width="8.625" style="285" bestFit="1" customWidth="1"/>
    <col min="63" max="64" width="7.375" style="285" bestFit="1" customWidth="1"/>
    <col min="65" max="66" width="8.375" style="285" hidden="1" customWidth="1"/>
    <col min="67" max="67" width="8.625" style="285" bestFit="1" customWidth="1"/>
    <col min="68" max="68" width="6.375" style="285" hidden="1" customWidth="1"/>
    <col min="69" max="73" width="8.375" style="285" hidden="1" customWidth="1"/>
    <col min="74" max="75" width="7.375" style="285" hidden="1" customWidth="1"/>
    <col min="76" max="76" width="8.625" style="285" bestFit="1" customWidth="1"/>
    <col min="77" max="77" width="8.375" style="285" hidden="1" customWidth="1"/>
    <col min="78" max="78" width="6.375" style="285" hidden="1" customWidth="1"/>
    <col min="79" max="79" width="8" style="285" customWidth="1"/>
    <col min="80" max="16384" width="9" style="285"/>
  </cols>
  <sheetData>
    <row r="1" spans="1:79" ht="18.75">
      <c r="A1" s="392" t="str">
        <f>'Автомат. ввод'!N10</f>
        <v>МКОУ " Новокрестьяновская  СОШ"</v>
      </c>
      <c r="B1" s="392"/>
      <c r="C1" s="392"/>
      <c r="D1" s="392"/>
      <c r="E1" s="392"/>
      <c r="F1" s="392"/>
      <c r="G1" s="392"/>
      <c r="H1" s="392"/>
      <c r="I1" s="392"/>
      <c r="J1" s="392"/>
      <c r="K1" s="392"/>
      <c r="L1" s="392"/>
      <c r="M1" s="392"/>
      <c r="N1" s="392"/>
      <c r="O1" s="392"/>
      <c r="P1" s="392"/>
      <c r="Q1" s="392"/>
      <c r="R1" s="392"/>
      <c r="S1" s="392"/>
      <c r="T1" s="392"/>
      <c r="U1" s="392"/>
      <c r="V1" s="392"/>
      <c r="W1" s="392"/>
      <c r="X1" s="392"/>
      <c r="Y1" s="392"/>
      <c r="Z1" s="392"/>
      <c r="AA1" s="392"/>
      <c r="AB1" s="392"/>
      <c r="AC1" s="392"/>
      <c r="AD1" s="392"/>
      <c r="AE1" s="392"/>
      <c r="AF1" s="392"/>
      <c r="AG1" s="392"/>
      <c r="AH1" s="392"/>
      <c r="AI1" s="392"/>
      <c r="AJ1" s="392"/>
      <c r="AK1" s="392"/>
      <c r="AL1" s="392"/>
      <c r="AM1" s="392"/>
      <c r="AN1" s="392"/>
      <c r="AO1" s="392"/>
      <c r="AP1" s="392"/>
      <c r="AQ1" s="392"/>
      <c r="AR1" s="392"/>
      <c r="AS1" s="392"/>
      <c r="AT1" s="392"/>
      <c r="AU1" s="392"/>
      <c r="AV1" s="392"/>
      <c r="AW1" s="392"/>
      <c r="AX1" s="392"/>
      <c r="AY1" s="392"/>
      <c r="AZ1" s="392"/>
      <c r="BA1" s="392"/>
      <c r="BB1" s="392"/>
      <c r="BC1" s="392"/>
      <c r="BD1" s="392"/>
      <c r="BE1" s="392"/>
      <c r="BF1" s="392"/>
      <c r="BG1" s="392"/>
      <c r="BH1" s="392"/>
      <c r="BI1" s="392"/>
      <c r="BJ1" s="392"/>
      <c r="BK1" s="392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393" t="s">
        <v>65</v>
      </c>
      <c r="B2" s="393"/>
      <c r="C2" s="393"/>
      <c r="D2" s="393"/>
      <c r="E2" s="393"/>
      <c r="F2" s="393"/>
      <c r="G2" s="393"/>
      <c r="H2" s="393"/>
      <c r="I2" s="393"/>
      <c r="J2" s="393"/>
      <c r="K2" s="393"/>
      <c r="L2" s="393"/>
      <c r="M2" s="393"/>
      <c r="N2" s="393"/>
      <c r="O2" s="393"/>
      <c r="P2" s="393"/>
      <c r="Q2" s="393"/>
      <c r="R2" s="393"/>
      <c r="S2" s="393"/>
      <c r="T2" s="393"/>
      <c r="U2" s="393"/>
      <c r="V2" s="393"/>
      <c r="W2" s="393"/>
      <c r="X2" s="393"/>
      <c r="Y2" s="393"/>
      <c r="Z2" s="393"/>
      <c r="AA2" s="393"/>
      <c r="AB2" s="393"/>
      <c r="AC2" s="393"/>
      <c r="AD2" s="393"/>
      <c r="AE2" s="393"/>
      <c r="AF2" s="393"/>
      <c r="AG2" s="393"/>
      <c r="AH2" s="393"/>
      <c r="AI2" s="393"/>
      <c r="AJ2" s="393"/>
      <c r="AK2" s="393"/>
      <c r="AL2" s="393"/>
      <c r="AM2" s="393"/>
      <c r="AN2" s="393"/>
      <c r="AO2" s="393"/>
      <c r="AP2" s="393"/>
      <c r="AQ2" s="393"/>
      <c r="AR2" s="393"/>
      <c r="AS2" s="393"/>
      <c r="AT2" s="393"/>
      <c r="AU2" s="393"/>
      <c r="AV2" s="393"/>
      <c r="AW2" s="393"/>
      <c r="AX2" s="393"/>
      <c r="AY2" s="393"/>
      <c r="AZ2" s="393"/>
      <c r="BA2" s="393"/>
      <c r="BB2" s="393"/>
      <c r="BC2" s="393"/>
      <c r="BD2" s="393"/>
      <c r="BE2" s="393"/>
      <c r="BF2" s="393"/>
      <c r="BG2" s="393"/>
      <c r="BH2" s="393"/>
      <c r="BI2" s="393"/>
      <c r="BJ2" s="393"/>
      <c r="BK2" s="393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30"/>
      <c r="B3" s="394" t="s">
        <v>66</v>
      </c>
      <c r="C3" s="394"/>
      <c r="D3" s="394"/>
      <c r="E3" s="394"/>
      <c r="F3" s="394"/>
      <c r="G3" s="394"/>
      <c r="H3" s="394"/>
      <c r="I3" s="394"/>
      <c r="J3" s="394"/>
      <c r="K3" s="394"/>
      <c r="L3" s="394"/>
      <c r="M3" s="394"/>
      <c r="N3" s="394"/>
      <c r="O3" s="394"/>
      <c r="P3" s="394"/>
      <c r="Q3" s="394"/>
      <c r="R3" s="394"/>
      <c r="S3" s="394"/>
      <c r="T3" s="394"/>
      <c r="U3" s="394"/>
      <c r="V3" s="394"/>
      <c r="W3" s="394"/>
      <c r="X3" s="394"/>
      <c r="Y3" s="394"/>
      <c r="Z3" s="394"/>
      <c r="AA3" s="394"/>
      <c r="AB3" s="394"/>
      <c r="AC3" s="394"/>
      <c r="AD3" s="394"/>
      <c r="AE3" s="394"/>
      <c r="AF3" s="394"/>
      <c r="AG3" s="394"/>
      <c r="AH3" s="394"/>
      <c r="AI3" s="394"/>
      <c r="AJ3" s="394"/>
      <c r="AK3" s="394"/>
      <c r="AL3" s="394"/>
      <c r="AM3" s="394"/>
      <c r="AN3" s="394"/>
      <c r="AO3" s="394"/>
      <c r="AP3" s="394"/>
      <c r="AQ3" s="394"/>
      <c r="AR3" s="394"/>
      <c r="AS3" s="394"/>
      <c r="AT3" s="394"/>
      <c r="AU3" s="394"/>
      <c r="AV3" s="394"/>
      <c r="AW3" s="394"/>
      <c r="AX3" s="394"/>
      <c r="AY3" s="394"/>
      <c r="AZ3" s="394"/>
      <c r="BA3" s="394"/>
      <c r="BB3" s="394"/>
      <c r="BC3" s="394"/>
      <c r="BD3" s="394"/>
      <c r="BE3" s="394"/>
      <c r="BF3" s="394"/>
      <c r="BG3" s="394"/>
      <c r="BH3" s="394"/>
      <c r="BI3" s="394"/>
      <c r="BJ3" s="394"/>
      <c r="BK3" s="394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>
        <v>1</v>
      </c>
      <c r="C4" s="395" t="str">
        <f>ССЫЛКИ!A5</f>
        <v>Март 2021 г.</v>
      </c>
      <c r="D4" s="395"/>
      <c r="E4" s="395"/>
      <c r="F4" s="395"/>
      <c r="G4" s="395"/>
      <c r="H4" s="395"/>
      <c r="I4" s="395"/>
      <c r="J4" s="395"/>
      <c r="K4" s="395"/>
      <c r="L4" s="395"/>
      <c r="M4" s="395"/>
      <c r="N4" s="395"/>
      <c r="O4" s="395"/>
      <c r="P4" s="395"/>
      <c r="Q4" s="395"/>
      <c r="R4" s="395"/>
      <c r="S4" s="395"/>
      <c r="T4" s="395"/>
      <c r="U4" s="395"/>
      <c r="V4" s="395"/>
      <c r="W4" s="395"/>
      <c r="X4" s="395"/>
      <c r="Y4" s="395"/>
      <c r="Z4" s="395"/>
      <c r="AA4" s="395"/>
      <c r="AB4" s="395"/>
      <c r="AC4" s="395"/>
      <c r="AD4" s="395"/>
      <c r="AE4" s="395"/>
      <c r="AF4" s="395"/>
      <c r="AG4" s="395"/>
      <c r="AH4" s="395"/>
      <c r="AI4" s="395"/>
      <c r="AJ4" s="395"/>
      <c r="AK4" s="395"/>
      <c r="AL4" s="395"/>
      <c r="AM4" s="395"/>
      <c r="AN4" s="395"/>
      <c r="AO4" s="395"/>
      <c r="AP4" s="395"/>
      <c r="AQ4" s="395"/>
      <c r="AR4" s="395"/>
      <c r="AS4" s="395"/>
      <c r="AT4" s="395"/>
      <c r="AU4" s="395"/>
      <c r="AV4" s="395"/>
      <c r="AW4" s="395"/>
      <c r="AX4" s="395"/>
      <c r="AY4" s="395"/>
      <c r="AZ4" s="395"/>
      <c r="BA4" s="395"/>
      <c r="BB4" s="395"/>
      <c r="BC4" s="395"/>
      <c r="BD4" s="395"/>
      <c r="BE4" s="395"/>
      <c r="BF4" s="395"/>
      <c r="BG4" s="395"/>
      <c r="BH4" s="395"/>
      <c r="BI4" s="395"/>
      <c r="BJ4" s="395"/>
      <c r="BK4" s="395"/>
      <c r="BL4" s="395"/>
      <c r="BM4" s="395"/>
      <c r="BN4" s="395"/>
      <c r="BO4" s="395"/>
      <c r="BP4" s="395"/>
      <c r="BQ4" s="395"/>
      <c r="BR4" s="395"/>
      <c r="BS4" s="395"/>
      <c r="BT4" s="395"/>
      <c r="BU4" s="395"/>
      <c r="BV4" s="395"/>
      <c r="BW4" s="395"/>
      <c r="BX4" s="395"/>
      <c r="BY4" s="1"/>
      <c r="BZ4" s="1"/>
      <c r="CA4" s="1"/>
    </row>
    <row r="5" spans="1:79" ht="24" customHeight="1">
      <c r="A5" s="1"/>
      <c r="B5" s="260" t="s">
        <v>397</v>
      </c>
      <c r="C5" s="10"/>
      <c r="D5" s="10"/>
      <c r="E5" s="10"/>
      <c r="F5" s="10"/>
      <c r="G5" s="10"/>
      <c r="H5" s="10"/>
      <c r="I5" s="10"/>
      <c r="J5" s="10"/>
      <c r="K5" s="11"/>
      <c r="L5" s="400" t="str">
        <f>VLOOKUP(B4,Общее_количество_учащихся,2,FALSE)</f>
        <v>Понедельник</v>
      </c>
      <c r="M5" s="400"/>
      <c r="N5" s="400"/>
      <c r="O5" s="400"/>
      <c r="P5" s="400"/>
      <c r="Q5" s="400"/>
      <c r="R5" s="400"/>
      <c r="S5" s="400"/>
      <c r="T5" s="400"/>
      <c r="U5" s="400"/>
      <c r="V5" s="400"/>
      <c r="W5" s="400"/>
      <c r="X5" s="400"/>
      <c r="Y5" s="400"/>
      <c r="Z5" s="400"/>
      <c r="AA5" s="400"/>
      <c r="AB5" s="400"/>
      <c r="AC5" s="1"/>
      <c r="AD5" s="284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 ht="13.9" customHeight="1">
      <c r="A6" s="396" t="s">
        <v>68</v>
      </c>
      <c r="B6" s="397"/>
      <c r="C6" s="13"/>
      <c r="D6" s="390" t="s">
        <v>69</v>
      </c>
      <c r="E6" s="391"/>
      <c r="F6" s="391"/>
      <c r="G6" s="391"/>
      <c r="H6" s="391"/>
      <c r="I6" s="391"/>
      <c r="J6" s="391"/>
      <c r="K6" s="391"/>
      <c r="L6" s="391"/>
      <c r="M6" s="391"/>
      <c r="N6" s="391"/>
      <c r="O6" s="391"/>
      <c r="P6" s="391"/>
      <c r="Q6" s="391"/>
      <c r="R6" s="391"/>
      <c r="S6" s="391"/>
      <c r="T6" s="391"/>
      <c r="U6" s="391"/>
      <c r="V6" s="391"/>
      <c r="W6" s="391"/>
      <c r="X6" s="391"/>
      <c r="Y6" s="391"/>
      <c r="Z6" s="391"/>
      <c r="AA6" s="391"/>
      <c r="AB6" s="391"/>
      <c r="AC6" s="391"/>
      <c r="AD6" s="391"/>
      <c r="AE6" s="391"/>
      <c r="AF6" s="391"/>
      <c r="AG6" s="391"/>
      <c r="AH6" s="391"/>
      <c r="AI6" s="391"/>
      <c r="AJ6" s="391"/>
      <c r="AK6" s="391"/>
      <c r="AL6" s="391"/>
      <c r="AM6" s="391"/>
      <c r="AN6" s="391"/>
      <c r="AO6" s="391"/>
      <c r="AP6" s="391"/>
      <c r="AQ6" s="391"/>
      <c r="AR6" s="391"/>
      <c r="AS6" s="391"/>
      <c r="AT6" s="391"/>
      <c r="AU6" s="391"/>
      <c r="AV6" s="391"/>
      <c r="AW6" s="391"/>
      <c r="AX6" s="391"/>
      <c r="AY6" s="391"/>
      <c r="AZ6" s="391"/>
      <c r="BA6" s="391"/>
      <c r="BB6" s="391"/>
      <c r="BC6" s="391"/>
      <c r="BD6" s="391"/>
      <c r="BE6" s="391"/>
      <c r="BF6" s="391"/>
      <c r="BG6" s="391"/>
      <c r="BH6" s="391"/>
      <c r="BI6" s="391"/>
      <c r="BJ6" s="391"/>
      <c r="BK6" s="391"/>
      <c r="BL6" s="391"/>
      <c r="BM6" s="391"/>
      <c r="BN6" s="391"/>
      <c r="BO6" s="391"/>
      <c r="BP6" s="391"/>
      <c r="BQ6" s="391"/>
      <c r="BR6" s="391"/>
      <c r="BS6" s="391"/>
      <c r="BT6" s="391"/>
      <c r="BU6" s="391"/>
      <c r="BV6" s="391"/>
      <c r="BW6" s="391"/>
      <c r="BX6" s="391"/>
      <c r="BY6" s="1"/>
      <c r="BZ6" s="1"/>
      <c r="CA6" s="1"/>
    </row>
    <row r="7" spans="1:79" ht="159" customHeight="1">
      <c r="A7" s="398"/>
      <c r="B7" s="399"/>
      <c r="C7" s="13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"/>
    </row>
    <row r="8" spans="1:79">
      <c r="A8" s="31" t="s">
        <v>85</v>
      </c>
      <c r="B8" s="32"/>
      <c r="C8" s="15"/>
      <c r="D8" s="15"/>
      <c r="E8" s="15"/>
      <c r="F8" s="15"/>
      <c r="G8" s="15"/>
      <c r="H8" s="15"/>
      <c r="I8" s="15"/>
      <c r="J8" s="15"/>
      <c r="K8" s="15"/>
      <c r="L8" s="15"/>
      <c r="M8" s="15">
        <v>3.2</v>
      </c>
      <c r="N8" s="15">
        <v>3.08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>
        <v>9</v>
      </c>
      <c r="AO8" s="15"/>
      <c r="AP8" s="15"/>
      <c r="AQ8" s="15"/>
      <c r="AR8" s="15"/>
      <c r="AS8" s="15"/>
      <c r="AT8" s="15">
        <v>2</v>
      </c>
      <c r="AU8" s="15"/>
      <c r="AV8" s="15">
        <v>118</v>
      </c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31" t="s">
        <v>363</v>
      </c>
      <c r="B9" s="32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>
        <v>16</v>
      </c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31" t="s">
        <v>364</v>
      </c>
      <c r="B10" s="32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>
        <v>4</v>
      </c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16"/>
      <c r="BZ10" s="16"/>
      <c r="CA10" s="1"/>
    </row>
    <row r="11" spans="1:79">
      <c r="A11" s="31" t="s">
        <v>15</v>
      </c>
      <c r="B11" s="32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>
        <v>48</v>
      </c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206" t="s">
        <v>35</v>
      </c>
      <c r="B12" s="32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>
        <v>100</v>
      </c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31" t="s">
        <v>34</v>
      </c>
      <c r="B13" s="32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>
        <v>115</v>
      </c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386"/>
      <c r="B14" s="387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 hidden="1">
      <c r="A15" s="386"/>
      <c r="B15" s="387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386"/>
      <c r="B16" s="387"/>
      <c r="C16" s="15"/>
      <c r="D16" s="15">
        <f t="shared" ref="D16:BZ16" si="0">SUM(D8:D15)</f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5">
        <f t="shared" si="0"/>
        <v>0</v>
      </c>
      <c r="L16" s="15">
        <f t="shared" si="0"/>
        <v>0</v>
      </c>
      <c r="M16" s="15">
        <f t="shared" si="0"/>
        <v>3.2</v>
      </c>
      <c r="N16" s="15">
        <f t="shared" si="0"/>
        <v>3.08</v>
      </c>
      <c r="O16" s="15">
        <f t="shared" si="0"/>
        <v>0</v>
      </c>
      <c r="P16" s="15">
        <f t="shared" si="0"/>
        <v>0</v>
      </c>
      <c r="Q16" s="15">
        <f t="shared" si="0"/>
        <v>0</v>
      </c>
      <c r="R16" s="15">
        <f t="shared" si="0"/>
        <v>0</v>
      </c>
      <c r="S16" s="15">
        <f t="shared" si="0"/>
        <v>0</v>
      </c>
      <c r="T16" s="15">
        <f t="shared" si="0"/>
        <v>48</v>
      </c>
      <c r="U16" s="15">
        <f t="shared" si="0"/>
        <v>0</v>
      </c>
      <c r="V16" s="15">
        <f t="shared" si="0"/>
        <v>0</v>
      </c>
      <c r="W16" s="15">
        <f t="shared" si="0"/>
        <v>0</v>
      </c>
      <c r="X16" s="15">
        <f t="shared" si="0"/>
        <v>0</v>
      </c>
      <c r="Y16" s="15">
        <f t="shared" si="0"/>
        <v>0</v>
      </c>
      <c r="Z16" s="15">
        <f t="shared" si="0"/>
        <v>0</v>
      </c>
      <c r="AA16" s="15">
        <f t="shared" si="0"/>
        <v>0</v>
      </c>
      <c r="AB16" s="15">
        <f t="shared" si="0"/>
        <v>0</v>
      </c>
      <c r="AC16" s="15">
        <f t="shared" si="0"/>
        <v>0</v>
      </c>
      <c r="AD16" s="15">
        <f t="shared" si="0"/>
        <v>0</v>
      </c>
      <c r="AE16" s="15">
        <f t="shared" si="0"/>
        <v>0</v>
      </c>
      <c r="AF16" s="15">
        <f t="shared" si="0"/>
        <v>0</v>
      </c>
      <c r="AG16" s="15">
        <f t="shared" si="0"/>
        <v>0</v>
      </c>
      <c r="AH16" s="15">
        <f t="shared" si="0"/>
        <v>0</v>
      </c>
      <c r="AI16" s="15">
        <f t="shared" si="0"/>
        <v>0</v>
      </c>
      <c r="AJ16" s="15">
        <f t="shared" si="0"/>
        <v>0</v>
      </c>
      <c r="AK16" s="15">
        <f t="shared" si="0"/>
        <v>0</v>
      </c>
      <c r="AL16" s="15">
        <f t="shared" si="0"/>
        <v>0</v>
      </c>
      <c r="AM16" s="15">
        <f t="shared" si="0"/>
        <v>0</v>
      </c>
      <c r="AN16" s="15">
        <f t="shared" si="0"/>
        <v>9</v>
      </c>
      <c r="AO16" s="15">
        <f t="shared" si="0"/>
        <v>0</v>
      </c>
      <c r="AP16" s="15">
        <f t="shared" si="0"/>
        <v>0</v>
      </c>
      <c r="AQ16" s="15">
        <f t="shared" si="0"/>
        <v>0</v>
      </c>
      <c r="AR16" s="15">
        <f t="shared" si="0"/>
        <v>115</v>
      </c>
      <c r="AS16" s="15">
        <f t="shared" si="0"/>
        <v>100</v>
      </c>
      <c r="AT16" s="15">
        <f t="shared" si="0"/>
        <v>6</v>
      </c>
      <c r="AU16" s="15">
        <f t="shared" si="0"/>
        <v>0</v>
      </c>
      <c r="AV16" s="15">
        <f t="shared" si="0"/>
        <v>118</v>
      </c>
      <c r="AW16" s="15">
        <f t="shared" si="0"/>
        <v>0</v>
      </c>
      <c r="AX16" s="15">
        <f t="shared" si="0"/>
        <v>0</v>
      </c>
      <c r="AY16" s="15">
        <f t="shared" si="0"/>
        <v>16</v>
      </c>
      <c r="AZ16" s="15">
        <f t="shared" si="0"/>
        <v>0</v>
      </c>
      <c r="BA16" s="15">
        <f t="shared" si="0"/>
        <v>0</v>
      </c>
      <c r="BB16" s="15">
        <f t="shared" si="0"/>
        <v>0</v>
      </c>
      <c r="BC16" s="15">
        <f t="shared" si="0"/>
        <v>0</v>
      </c>
      <c r="BD16" s="15">
        <f t="shared" si="0"/>
        <v>0</v>
      </c>
      <c r="BE16" s="15">
        <f t="shared" si="0"/>
        <v>0</v>
      </c>
      <c r="BF16" s="15">
        <f t="shared" si="0"/>
        <v>0</v>
      </c>
      <c r="BG16" s="15">
        <f t="shared" si="0"/>
        <v>0</v>
      </c>
      <c r="BH16" s="15">
        <f t="shared" si="0"/>
        <v>0</v>
      </c>
      <c r="BI16" s="15">
        <f t="shared" si="0"/>
        <v>0</v>
      </c>
      <c r="BJ16" s="15">
        <f t="shared" si="0"/>
        <v>0</v>
      </c>
      <c r="BK16" s="15">
        <f t="shared" si="0"/>
        <v>0</v>
      </c>
      <c r="BL16" s="15">
        <f t="shared" si="0"/>
        <v>0</v>
      </c>
      <c r="BM16" s="15">
        <f t="shared" si="0"/>
        <v>0</v>
      </c>
      <c r="BN16" s="15">
        <f t="shared" si="0"/>
        <v>0</v>
      </c>
      <c r="BO16" s="15">
        <f t="shared" si="0"/>
        <v>0</v>
      </c>
      <c r="BP16" s="15">
        <f t="shared" si="0"/>
        <v>0</v>
      </c>
      <c r="BQ16" s="15">
        <f t="shared" si="0"/>
        <v>0</v>
      </c>
      <c r="BR16" s="15">
        <f t="shared" si="0"/>
        <v>0</v>
      </c>
      <c r="BS16" s="15">
        <f t="shared" si="0"/>
        <v>0</v>
      </c>
      <c r="BT16" s="15">
        <f t="shared" si="0"/>
        <v>0</v>
      </c>
      <c r="BU16" s="15">
        <f t="shared" si="0"/>
        <v>0</v>
      </c>
      <c r="BV16" s="15">
        <f t="shared" si="0"/>
        <v>0</v>
      </c>
      <c r="BW16" s="15">
        <f t="shared" si="0"/>
        <v>0</v>
      </c>
      <c r="BX16" s="15">
        <f t="shared" si="0"/>
        <v>60</v>
      </c>
      <c r="BY16" s="16">
        <f t="shared" si="0"/>
        <v>0</v>
      </c>
      <c r="BZ16" s="16">
        <f t="shared" si="0"/>
        <v>0</v>
      </c>
      <c r="CA16" s="1"/>
    </row>
    <row r="17" spans="1:79" ht="15" hidden="1" customHeight="1">
      <c r="A17" s="388" t="s">
        <v>74</v>
      </c>
      <c r="B17" s="389"/>
      <c r="C17" s="15">
        <f>C18</f>
        <v>0</v>
      </c>
      <c r="D17" s="15">
        <f t="shared" ref="D17:BO17" si="1">C17</f>
        <v>0</v>
      </c>
      <c r="E17" s="15">
        <f t="shared" si="1"/>
        <v>0</v>
      </c>
      <c r="F17" s="15">
        <f t="shared" si="1"/>
        <v>0</v>
      </c>
      <c r="G17" s="15">
        <f t="shared" si="1"/>
        <v>0</v>
      </c>
      <c r="H17" s="15">
        <f t="shared" si="1"/>
        <v>0</v>
      </c>
      <c r="I17" s="15">
        <f t="shared" si="1"/>
        <v>0</v>
      </c>
      <c r="J17" s="15">
        <f t="shared" si="1"/>
        <v>0</v>
      </c>
      <c r="K17" s="15">
        <f t="shared" si="1"/>
        <v>0</v>
      </c>
      <c r="L17" s="15">
        <f t="shared" si="1"/>
        <v>0</v>
      </c>
      <c r="M17" s="15">
        <f t="shared" si="1"/>
        <v>0</v>
      </c>
      <c r="N17" s="15">
        <f t="shared" si="1"/>
        <v>0</v>
      </c>
      <c r="O17" s="15">
        <f t="shared" si="1"/>
        <v>0</v>
      </c>
      <c r="P17" s="15">
        <f t="shared" si="1"/>
        <v>0</v>
      </c>
      <c r="Q17" s="15">
        <f t="shared" si="1"/>
        <v>0</v>
      </c>
      <c r="R17" s="15">
        <f t="shared" si="1"/>
        <v>0</v>
      </c>
      <c r="S17" s="15">
        <f t="shared" si="1"/>
        <v>0</v>
      </c>
      <c r="T17" s="15">
        <f t="shared" si="1"/>
        <v>0</v>
      </c>
      <c r="U17" s="15">
        <f t="shared" si="1"/>
        <v>0</v>
      </c>
      <c r="V17" s="15">
        <f t="shared" si="1"/>
        <v>0</v>
      </c>
      <c r="W17" s="15">
        <f t="shared" si="1"/>
        <v>0</v>
      </c>
      <c r="X17" s="15">
        <f t="shared" si="1"/>
        <v>0</v>
      </c>
      <c r="Y17" s="15">
        <f t="shared" si="1"/>
        <v>0</v>
      </c>
      <c r="Z17" s="15">
        <f t="shared" si="1"/>
        <v>0</v>
      </c>
      <c r="AA17" s="15">
        <f t="shared" si="1"/>
        <v>0</v>
      </c>
      <c r="AB17" s="15">
        <f t="shared" si="1"/>
        <v>0</v>
      </c>
      <c r="AC17" s="15">
        <f t="shared" si="1"/>
        <v>0</v>
      </c>
      <c r="AD17" s="15">
        <f t="shared" si="1"/>
        <v>0</v>
      </c>
      <c r="AE17" s="15">
        <f t="shared" si="1"/>
        <v>0</v>
      </c>
      <c r="AF17" s="15">
        <f t="shared" si="1"/>
        <v>0</v>
      </c>
      <c r="AG17" s="15">
        <f t="shared" si="1"/>
        <v>0</v>
      </c>
      <c r="AH17" s="15">
        <f t="shared" si="1"/>
        <v>0</v>
      </c>
      <c r="AI17" s="15">
        <f t="shared" si="1"/>
        <v>0</v>
      </c>
      <c r="AJ17" s="15">
        <f t="shared" si="1"/>
        <v>0</v>
      </c>
      <c r="AK17" s="15">
        <f t="shared" si="1"/>
        <v>0</v>
      </c>
      <c r="AL17" s="15">
        <f t="shared" si="1"/>
        <v>0</v>
      </c>
      <c r="AM17" s="15">
        <f t="shared" si="1"/>
        <v>0</v>
      </c>
      <c r="AN17" s="15">
        <f t="shared" si="1"/>
        <v>0</v>
      </c>
      <c r="AO17" s="15">
        <f t="shared" si="1"/>
        <v>0</v>
      </c>
      <c r="AP17" s="15">
        <f t="shared" si="1"/>
        <v>0</v>
      </c>
      <c r="AQ17" s="15">
        <f t="shared" si="1"/>
        <v>0</v>
      </c>
      <c r="AR17" s="15">
        <f t="shared" si="1"/>
        <v>0</v>
      </c>
      <c r="AS17" s="15">
        <f t="shared" si="1"/>
        <v>0</v>
      </c>
      <c r="AT17" s="15">
        <f t="shared" si="1"/>
        <v>0</v>
      </c>
      <c r="AU17" s="15">
        <f t="shared" si="1"/>
        <v>0</v>
      </c>
      <c r="AV17" s="15">
        <f t="shared" si="1"/>
        <v>0</v>
      </c>
      <c r="AW17" s="15">
        <f t="shared" si="1"/>
        <v>0</v>
      </c>
      <c r="AX17" s="15">
        <f t="shared" si="1"/>
        <v>0</v>
      </c>
      <c r="AY17" s="15">
        <f t="shared" si="1"/>
        <v>0</v>
      </c>
      <c r="AZ17" s="15">
        <f t="shared" si="1"/>
        <v>0</v>
      </c>
      <c r="BA17" s="15">
        <f t="shared" si="1"/>
        <v>0</v>
      </c>
      <c r="BB17" s="15">
        <f t="shared" si="1"/>
        <v>0</v>
      </c>
      <c r="BC17" s="15">
        <f t="shared" si="1"/>
        <v>0</v>
      </c>
      <c r="BD17" s="15">
        <f t="shared" si="1"/>
        <v>0</v>
      </c>
      <c r="BE17" s="15">
        <f t="shared" si="1"/>
        <v>0</v>
      </c>
      <c r="BF17" s="15">
        <f t="shared" si="1"/>
        <v>0</v>
      </c>
      <c r="BG17" s="15">
        <f t="shared" si="1"/>
        <v>0</v>
      </c>
      <c r="BH17" s="15">
        <f t="shared" si="1"/>
        <v>0</v>
      </c>
      <c r="BI17" s="15">
        <f t="shared" si="1"/>
        <v>0</v>
      </c>
      <c r="BJ17" s="15">
        <f t="shared" si="1"/>
        <v>0</v>
      </c>
      <c r="BK17" s="15">
        <f t="shared" si="1"/>
        <v>0</v>
      </c>
      <c r="BL17" s="15">
        <f t="shared" si="1"/>
        <v>0</v>
      </c>
      <c r="BM17" s="15">
        <f t="shared" si="1"/>
        <v>0</v>
      </c>
      <c r="BN17" s="15">
        <f t="shared" si="1"/>
        <v>0</v>
      </c>
      <c r="BO17" s="15">
        <f t="shared" si="1"/>
        <v>0</v>
      </c>
      <c r="BP17" s="15">
        <f t="shared" ref="BP17:BZ17" si="2">BO17</f>
        <v>0</v>
      </c>
      <c r="BQ17" s="15">
        <f t="shared" si="2"/>
        <v>0</v>
      </c>
      <c r="BR17" s="15">
        <f t="shared" si="2"/>
        <v>0</v>
      </c>
      <c r="BS17" s="15">
        <f t="shared" si="2"/>
        <v>0</v>
      </c>
      <c r="BT17" s="15">
        <f t="shared" si="2"/>
        <v>0</v>
      </c>
      <c r="BU17" s="15">
        <f t="shared" si="2"/>
        <v>0</v>
      </c>
      <c r="BV17" s="15">
        <f t="shared" si="2"/>
        <v>0</v>
      </c>
      <c r="BW17" s="15">
        <f t="shared" si="2"/>
        <v>0</v>
      </c>
      <c r="BX17" s="15">
        <f t="shared" si="2"/>
        <v>0</v>
      </c>
      <c r="BY17" s="18">
        <f t="shared" si="2"/>
        <v>0</v>
      </c>
      <c r="BZ17" s="18">
        <f t="shared" si="2"/>
        <v>0</v>
      </c>
      <c r="CA17" s="1"/>
    </row>
    <row r="18" spans="1:79" ht="20.25" thickBot="1">
      <c r="A18" s="384" t="s">
        <v>74</v>
      </c>
      <c r="B18" s="385"/>
      <c r="C18" s="19">
        <f>VLOOKUP(B4, завтрак_факт,3,FALSE)</f>
        <v>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384" t="s">
        <v>75</v>
      </c>
      <c r="B19" s="385"/>
      <c r="C19" s="20"/>
      <c r="D19" s="21">
        <f t="shared" ref="D19:E19" si="3">D16*D17/1000</f>
        <v>0</v>
      </c>
      <c r="E19" s="21">
        <f t="shared" si="3"/>
        <v>0</v>
      </c>
      <c r="F19" s="21">
        <f t="shared" ref="F19:G19" si="4">F16*F17</f>
        <v>0</v>
      </c>
      <c r="G19" s="22">
        <f t="shared" si="4"/>
        <v>0</v>
      </c>
      <c r="H19" s="22">
        <f t="shared" ref="H19:P19" si="5">H16*H17/1000</f>
        <v>0</v>
      </c>
      <c r="I19" s="22">
        <f t="shared" si="5"/>
        <v>0</v>
      </c>
      <c r="J19" s="23">
        <f t="shared" si="5"/>
        <v>0</v>
      </c>
      <c r="K19" s="23">
        <f t="shared" si="5"/>
        <v>0</v>
      </c>
      <c r="L19" s="23">
        <f t="shared" si="5"/>
        <v>0</v>
      </c>
      <c r="M19" s="23">
        <f t="shared" si="5"/>
        <v>0</v>
      </c>
      <c r="N19" s="23">
        <f t="shared" si="5"/>
        <v>0</v>
      </c>
      <c r="O19" s="23">
        <f t="shared" si="5"/>
        <v>0</v>
      </c>
      <c r="P19" s="23">
        <f t="shared" si="5"/>
        <v>0</v>
      </c>
      <c r="Q19" s="23">
        <f>Q16*Q17</f>
        <v>0</v>
      </c>
      <c r="R19" s="23">
        <f t="shared" ref="R19:BG19" si="6">R16*R17/1000</f>
        <v>0</v>
      </c>
      <c r="S19" s="23">
        <f t="shared" si="6"/>
        <v>0</v>
      </c>
      <c r="T19" s="23">
        <f t="shared" si="6"/>
        <v>0</v>
      </c>
      <c r="U19" s="23">
        <f t="shared" si="6"/>
        <v>0</v>
      </c>
      <c r="V19" s="23">
        <f t="shared" si="6"/>
        <v>0</v>
      </c>
      <c r="W19" s="23">
        <f t="shared" si="6"/>
        <v>0</v>
      </c>
      <c r="X19" s="23">
        <f t="shared" si="6"/>
        <v>0</v>
      </c>
      <c r="Y19" s="23">
        <f t="shared" si="6"/>
        <v>0</v>
      </c>
      <c r="Z19" s="23">
        <f t="shared" si="6"/>
        <v>0</v>
      </c>
      <c r="AA19" s="23">
        <f t="shared" si="6"/>
        <v>0</v>
      </c>
      <c r="AB19" s="23">
        <f t="shared" si="6"/>
        <v>0</v>
      </c>
      <c r="AC19" s="23">
        <f t="shared" si="6"/>
        <v>0</v>
      </c>
      <c r="AD19" s="23">
        <f t="shared" si="6"/>
        <v>0</v>
      </c>
      <c r="AE19" s="23">
        <f t="shared" si="6"/>
        <v>0</v>
      </c>
      <c r="AF19" s="23">
        <f t="shared" si="6"/>
        <v>0</v>
      </c>
      <c r="AG19" s="23">
        <f t="shared" si="6"/>
        <v>0</v>
      </c>
      <c r="AH19" s="23">
        <f t="shared" si="6"/>
        <v>0</v>
      </c>
      <c r="AI19" s="23">
        <f t="shared" si="6"/>
        <v>0</v>
      </c>
      <c r="AJ19" s="23">
        <f t="shared" si="6"/>
        <v>0</v>
      </c>
      <c r="AK19" s="23">
        <f t="shared" si="6"/>
        <v>0</v>
      </c>
      <c r="AL19" s="23">
        <f t="shared" si="6"/>
        <v>0</v>
      </c>
      <c r="AM19" s="23">
        <f t="shared" si="6"/>
        <v>0</v>
      </c>
      <c r="AN19" s="23">
        <f t="shared" si="6"/>
        <v>0</v>
      </c>
      <c r="AO19" s="23">
        <f t="shared" si="6"/>
        <v>0</v>
      </c>
      <c r="AP19" s="23">
        <f t="shared" si="6"/>
        <v>0</v>
      </c>
      <c r="AQ19" s="23">
        <f t="shared" si="6"/>
        <v>0</v>
      </c>
      <c r="AR19" s="23">
        <f t="shared" si="6"/>
        <v>0</v>
      </c>
      <c r="AS19" s="23">
        <f t="shared" si="6"/>
        <v>0</v>
      </c>
      <c r="AT19" s="23">
        <f t="shared" si="6"/>
        <v>0</v>
      </c>
      <c r="AU19" s="23">
        <f t="shared" si="6"/>
        <v>0</v>
      </c>
      <c r="AV19" s="23">
        <f t="shared" si="6"/>
        <v>0</v>
      </c>
      <c r="AW19" s="23">
        <f t="shared" si="6"/>
        <v>0</v>
      </c>
      <c r="AX19" s="23">
        <f t="shared" si="6"/>
        <v>0</v>
      </c>
      <c r="AY19" s="23">
        <f t="shared" si="6"/>
        <v>0</v>
      </c>
      <c r="AZ19" s="23">
        <f t="shared" si="6"/>
        <v>0</v>
      </c>
      <c r="BA19" s="23">
        <f t="shared" si="6"/>
        <v>0</v>
      </c>
      <c r="BB19" s="23">
        <f t="shared" si="6"/>
        <v>0</v>
      </c>
      <c r="BC19" s="23">
        <f t="shared" si="6"/>
        <v>0</v>
      </c>
      <c r="BD19" s="23">
        <f t="shared" si="6"/>
        <v>0</v>
      </c>
      <c r="BE19" s="23">
        <f t="shared" si="6"/>
        <v>0</v>
      </c>
      <c r="BF19" s="23">
        <f t="shared" si="6"/>
        <v>0</v>
      </c>
      <c r="BG19" s="23">
        <f t="shared" si="6"/>
        <v>0</v>
      </c>
      <c r="BH19" s="23">
        <f>BH16*BH17</f>
        <v>0</v>
      </c>
      <c r="BI19" s="23">
        <f t="shared" ref="BI19:BY19" si="7">BI16*BI17/1000</f>
        <v>0</v>
      </c>
      <c r="BJ19" s="23">
        <f t="shared" si="7"/>
        <v>0</v>
      </c>
      <c r="BK19" s="23">
        <f t="shared" si="7"/>
        <v>0</v>
      </c>
      <c r="BL19" s="23">
        <f t="shared" si="7"/>
        <v>0</v>
      </c>
      <c r="BM19" s="23">
        <f t="shared" si="7"/>
        <v>0</v>
      </c>
      <c r="BN19" s="23">
        <f t="shared" si="7"/>
        <v>0</v>
      </c>
      <c r="BO19" s="23">
        <f t="shared" si="7"/>
        <v>0</v>
      </c>
      <c r="BP19" s="23">
        <f t="shared" si="7"/>
        <v>0</v>
      </c>
      <c r="BQ19" s="23">
        <f t="shared" si="7"/>
        <v>0</v>
      </c>
      <c r="BR19" s="23">
        <f t="shared" si="7"/>
        <v>0</v>
      </c>
      <c r="BS19" s="23">
        <f t="shared" si="7"/>
        <v>0</v>
      </c>
      <c r="BT19" s="23">
        <f t="shared" si="7"/>
        <v>0</v>
      </c>
      <c r="BU19" s="23">
        <f t="shared" si="7"/>
        <v>0</v>
      </c>
      <c r="BV19" s="23">
        <f t="shared" si="7"/>
        <v>0</v>
      </c>
      <c r="BW19" s="23">
        <f t="shared" si="7"/>
        <v>0</v>
      </c>
      <c r="BX19" s="23">
        <f t="shared" si="7"/>
        <v>0</v>
      </c>
      <c r="BY19" s="21">
        <f t="shared" si="7"/>
        <v>0</v>
      </c>
      <c r="BZ19" s="21">
        <f>BZ16*BZ17</f>
        <v>0</v>
      </c>
      <c r="CA19" s="1"/>
    </row>
    <row r="20" spans="1:79">
      <c r="A20" s="384" t="s">
        <v>64</v>
      </c>
      <c r="B20" s="385"/>
      <c r="C20" s="20"/>
      <c r="D20" s="24">
        <f>ССЫЛКИ!B3</f>
        <v>85</v>
      </c>
      <c r="E20" s="24">
        <f>ССЫЛКИ!C3</f>
        <v>21</v>
      </c>
      <c r="F20" s="24">
        <f>ССЫЛКИ!D3</f>
        <v>21</v>
      </c>
      <c r="G20" s="24">
        <f>ССЫЛКИ!E3</f>
        <v>6</v>
      </c>
      <c r="H20" s="24">
        <f>ССЫЛКИ!F3</f>
        <v>400</v>
      </c>
      <c r="I20" s="24">
        <f>ССЫЛКИ!G3</f>
        <v>140</v>
      </c>
      <c r="J20" s="24">
        <f>ССЫЛКИ!H3</f>
        <v>85</v>
      </c>
      <c r="K20" s="24">
        <f>ССЫЛКИ!I3</f>
        <v>21</v>
      </c>
      <c r="L20" s="24">
        <f>ССЫЛКИ!J3</f>
        <v>140</v>
      </c>
      <c r="M20" s="24">
        <f>ССЫЛКИ!K3</f>
        <v>56</v>
      </c>
      <c r="N20" s="24">
        <f>ССЫЛКИ!L3</f>
        <v>10</v>
      </c>
      <c r="O20" s="24">
        <f>ССЫЛКИ!M3</f>
        <v>240</v>
      </c>
      <c r="P20" s="24">
        <f>ССЫЛКИ!N3</f>
        <v>700</v>
      </c>
      <c r="Q20" s="24">
        <f>ССЫЛКИ!O3</f>
        <v>8</v>
      </c>
      <c r="R20" s="24">
        <f>ССЫЛКИ!P3</f>
        <v>160</v>
      </c>
      <c r="S20" s="24">
        <f>ССЫЛКИ!Q3</f>
        <v>10</v>
      </c>
      <c r="T20" s="24">
        <f>ССЫЛКИ!R3</f>
        <v>150</v>
      </c>
      <c r="U20" s="24">
        <f>ССЫЛКИ!S3</f>
        <v>110</v>
      </c>
      <c r="V20" s="24">
        <f>ССЫЛКИ!T3</f>
        <v>130</v>
      </c>
      <c r="W20" s="24">
        <f>ССЫЛКИ!U3</f>
        <v>150</v>
      </c>
      <c r="X20" s="24">
        <f>ССЫЛКИ!V3</f>
        <v>150</v>
      </c>
      <c r="Y20" s="24">
        <f>ССЫЛКИ!W3</f>
        <v>40</v>
      </c>
      <c r="Z20" s="24">
        <f>ССЫЛКИ!X3</f>
        <v>150</v>
      </c>
      <c r="AA20" s="24">
        <f>ССЫЛКИ!Y3</f>
        <v>60</v>
      </c>
      <c r="AB20" s="24">
        <f>ССЫЛКИ!Z3</f>
        <v>70</v>
      </c>
      <c r="AC20" s="24">
        <f>ССЫЛКИ!AA3</f>
        <v>165</v>
      </c>
      <c r="AD20" s="24">
        <f>ССЫЛКИ!AB3</f>
        <v>21</v>
      </c>
      <c r="AE20" s="24">
        <f>ССЫЛКИ!AC3</f>
        <v>10.5</v>
      </c>
      <c r="AF20" s="24">
        <f>ССЫЛКИ!AD3</f>
        <v>55</v>
      </c>
      <c r="AG20" s="24">
        <f>ССЫЛКИ!AE3</f>
        <v>90</v>
      </c>
      <c r="AH20" s="24">
        <f>ССЫЛКИ!AF3</f>
        <v>45</v>
      </c>
      <c r="AI20" s="24">
        <f>ССЫЛКИ!AG3</f>
        <v>45</v>
      </c>
      <c r="AJ20" s="24">
        <f>ССЫЛКИ!AH3</f>
        <v>52</v>
      </c>
      <c r="AK20" s="24">
        <f>ССЫЛКИ!AI3</f>
        <v>50</v>
      </c>
      <c r="AL20" s="24">
        <f>ССЫЛКИ!AJ3</f>
        <v>55</v>
      </c>
      <c r="AM20" s="24">
        <f>ССЫЛКИ!AK3</f>
        <v>60</v>
      </c>
      <c r="AN20" s="24">
        <f>ССЫЛКИ!AL3</f>
        <v>60</v>
      </c>
      <c r="AO20" s="24">
        <f>ССЫЛКИ!AM3</f>
        <v>50</v>
      </c>
      <c r="AP20" s="24">
        <f>ССЫЛКИ!AN3</f>
        <v>110</v>
      </c>
      <c r="AQ20" s="24">
        <f>ССЫЛКИ!AO3</f>
        <v>270</v>
      </c>
      <c r="AR20" s="24">
        <f>ССЫЛКИ!AP3</f>
        <v>200</v>
      </c>
      <c r="AS20" s="24">
        <f>ССЫЛКИ!AQ3</f>
        <v>80</v>
      </c>
      <c r="AT20" s="24">
        <f>ССЫЛКИ!AR3</f>
        <v>600</v>
      </c>
      <c r="AU20" s="24">
        <f>ССЫЛКИ!AS3</f>
        <v>60</v>
      </c>
      <c r="AV20" s="24">
        <f>ССЫЛКИ!AT3</f>
        <v>75</v>
      </c>
      <c r="AW20" s="24">
        <f>ССЫЛКИ!AU3</f>
        <v>250</v>
      </c>
      <c r="AX20" s="24">
        <f>ССЫЛКИ!AV3</f>
        <v>274</v>
      </c>
      <c r="AY20" s="24">
        <f>ССЫЛКИ!AW3</f>
        <v>450</v>
      </c>
      <c r="AZ20" s="24">
        <f>ССЫЛКИ!AX3</f>
        <v>325</v>
      </c>
      <c r="BA20" s="24">
        <f>ССЫЛКИ!AY3</f>
        <v>180</v>
      </c>
      <c r="BB20" s="24">
        <f>ССЫЛКИ!AZ3</f>
        <v>320</v>
      </c>
      <c r="BC20" s="24">
        <f>ССЫЛКИ!BA3</f>
        <v>350</v>
      </c>
      <c r="BD20" s="24">
        <f>ССЫЛКИ!BB3</f>
        <v>300</v>
      </c>
      <c r="BE20" s="24">
        <f>ССЫЛКИ!BC3</f>
        <v>120</v>
      </c>
      <c r="BF20" s="24">
        <f>ССЫЛКИ!BD3</f>
        <v>220</v>
      </c>
      <c r="BG20" s="24">
        <f>ССЫЛКИ!BE3</f>
        <v>300</v>
      </c>
      <c r="BH20" s="24">
        <f>ССЫЛКИ!BF3</f>
        <v>21</v>
      </c>
      <c r="BI20" s="24">
        <f>ССЫЛКИ!BG3</f>
        <v>21</v>
      </c>
      <c r="BJ20" s="24">
        <f>ССЫЛКИ!BH3</f>
        <v>35</v>
      </c>
      <c r="BK20" s="24">
        <f>ССЫЛКИ!BI3</f>
        <v>22</v>
      </c>
      <c r="BL20" s="24">
        <f>ССЫЛКИ!BJ3</f>
        <v>32</v>
      </c>
      <c r="BM20" s="24">
        <f>ССЫЛКИ!BK3</f>
        <v>140</v>
      </c>
      <c r="BN20" s="24">
        <f>ССЫЛКИ!BL3</f>
        <v>140</v>
      </c>
      <c r="BO20" s="24">
        <f>ССЫЛКИ!BM3</f>
        <v>30</v>
      </c>
      <c r="BP20" s="24">
        <f>ССЫЛКИ!BN3</f>
        <v>4.2</v>
      </c>
      <c r="BQ20" s="24">
        <f>ССЫЛКИ!BO3</f>
        <v>160</v>
      </c>
      <c r="BR20" s="24">
        <f>ССЫЛКИ!BP3</f>
        <v>100</v>
      </c>
      <c r="BS20" s="24">
        <f>ССЫЛКИ!BQ3</f>
        <v>150</v>
      </c>
      <c r="BT20" s="24">
        <f>ССЫЛКИ!BR3</f>
        <v>160</v>
      </c>
      <c r="BU20" s="24">
        <f>ССЫЛКИ!BS3</f>
        <v>100</v>
      </c>
      <c r="BV20" s="24">
        <f>ССЫЛКИ!BT3</f>
        <v>90</v>
      </c>
      <c r="BW20" s="24">
        <f>ССЫЛКИ!BU3</f>
        <v>21</v>
      </c>
      <c r="BX20" s="24">
        <f>ССЫЛКИ!BV3</f>
        <v>40</v>
      </c>
      <c r="BY20" s="24">
        <f>ССЫЛКИ!BW3</f>
        <v>210</v>
      </c>
      <c r="BZ20" s="24">
        <f>ССЫЛКИ!BX3</f>
        <v>8</v>
      </c>
      <c r="CA20" s="1"/>
    </row>
    <row r="21" spans="1:79" ht="15.75" customHeight="1">
      <c r="A21" s="384" t="s">
        <v>76</v>
      </c>
      <c r="B21" s="385"/>
      <c r="C21" s="25">
        <f>SUM(D21:BZ21)</f>
        <v>0</v>
      </c>
      <c r="D21" s="26">
        <f t="shared" ref="D21:BZ21" si="8">D19*D20</f>
        <v>0</v>
      </c>
      <c r="E21" s="26">
        <f t="shared" si="8"/>
        <v>0</v>
      </c>
      <c r="F21" s="26">
        <f t="shared" si="8"/>
        <v>0</v>
      </c>
      <c r="G21" s="27">
        <f t="shared" si="8"/>
        <v>0</v>
      </c>
      <c r="H21" s="27">
        <f t="shared" si="8"/>
        <v>0</v>
      </c>
      <c r="I21" s="27">
        <f t="shared" si="8"/>
        <v>0</v>
      </c>
      <c r="J21" s="23">
        <f t="shared" si="8"/>
        <v>0</v>
      </c>
      <c r="K21" s="23">
        <f t="shared" si="8"/>
        <v>0</v>
      </c>
      <c r="L21" s="23">
        <f t="shared" si="8"/>
        <v>0</v>
      </c>
      <c r="M21" s="23">
        <f t="shared" si="8"/>
        <v>0</v>
      </c>
      <c r="N21" s="23">
        <f t="shared" si="8"/>
        <v>0</v>
      </c>
      <c r="O21" s="23">
        <f t="shared" si="8"/>
        <v>0</v>
      </c>
      <c r="P21" s="23">
        <f t="shared" si="8"/>
        <v>0</v>
      </c>
      <c r="Q21" s="23">
        <f t="shared" si="8"/>
        <v>0</v>
      </c>
      <c r="R21" s="23">
        <f t="shared" si="8"/>
        <v>0</v>
      </c>
      <c r="S21" s="23">
        <f t="shared" si="8"/>
        <v>0</v>
      </c>
      <c r="T21" s="23">
        <f t="shared" si="8"/>
        <v>0</v>
      </c>
      <c r="U21" s="23">
        <f t="shared" si="8"/>
        <v>0</v>
      </c>
      <c r="V21" s="23">
        <f t="shared" si="8"/>
        <v>0</v>
      </c>
      <c r="W21" s="23">
        <f t="shared" si="8"/>
        <v>0</v>
      </c>
      <c r="X21" s="23">
        <f t="shared" si="8"/>
        <v>0</v>
      </c>
      <c r="Y21" s="23">
        <f t="shared" si="8"/>
        <v>0</v>
      </c>
      <c r="Z21" s="23">
        <f t="shared" si="8"/>
        <v>0</v>
      </c>
      <c r="AA21" s="23">
        <f t="shared" si="8"/>
        <v>0</v>
      </c>
      <c r="AB21" s="23">
        <f t="shared" si="8"/>
        <v>0</v>
      </c>
      <c r="AC21" s="23">
        <f t="shared" si="8"/>
        <v>0</v>
      </c>
      <c r="AD21" s="23">
        <f t="shared" si="8"/>
        <v>0</v>
      </c>
      <c r="AE21" s="23">
        <f t="shared" si="8"/>
        <v>0</v>
      </c>
      <c r="AF21" s="23">
        <f t="shared" si="8"/>
        <v>0</v>
      </c>
      <c r="AG21" s="23">
        <f t="shared" si="8"/>
        <v>0</v>
      </c>
      <c r="AH21" s="23">
        <f t="shared" si="8"/>
        <v>0</v>
      </c>
      <c r="AI21" s="23">
        <f t="shared" si="8"/>
        <v>0</v>
      </c>
      <c r="AJ21" s="23">
        <f t="shared" si="8"/>
        <v>0</v>
      </c>
      <c r="AK21" s="23">
        <f t="shared" si="8"/>
        <v>0</v>
      </c>
      <c r="AL21" s="23">
        <f t="shared" si="8"/>
        <v>0</v>
      </c>
      <c r="AM21" s="23">
        <f t="shared" si="8"/>
        <v>0</v>
      </c>
      <c r="AN21" s="23">
        <f t="shared" si="8"/>
        <v>0</v>
      </c>
      <c r="AO21" s="23">
        <f t="shared" si="8"/>
        <v>0</v>
      </c>
      <c r="AP21" s="23">
        <f t="shared" si="8"/>
        <v>0</v>
      </c>
      <c r="AQ21" s="23">
        <f t="shared" si="8"/>
        <v>0</v>
      </c>
      <c r="AR21" s="23">
        <f t="shared" si="8"/>
        <v>0</v>
      </c>
      <c r="AS21" s="23">
        <f t="shared" si="8"/>
        <v>0</v>
      </c>
      <c r="AT21" s="23">
        <f t="shared" si="8"/>
        <v>0</v>
      </c>
      <c r="AU21" s="23">
        <f t="shared" si="8"/>
        <v>0</v>
      </c>
      <c r="AV21" s="23">
        <f t="shared" si="8"/>
        <v>0</v>
      </c>
      <c r="AW21" s="23">
        <f t="shared" si="8"/>
        <v>0</v>
      </c>
      <c r="AX21" s="23">
        <f t="shared" si="8"/>
        <v>0</v>
      </c>
      <c r="AY21" s="23">
        <f t="shared" si="8"/>
        <v>0</v>
      </c>
      <c r="AZ21" s="23">
        <f t="shared" si="8"/>
        <v>0</v>
      </c>
      <c r="BA21" s="23">
        <f t="shared" si="8"/>
        <v>0</v>
      </c>
      <c r="BB21" s="23">
        <f t="shared" si="8"/>
        <v>0</v>
      </c>
      <c r="BC21" s="23">
        <f t="shared" si="8"/>
        <v>0</v>
      </c>
      <c r="BD21" s="23">
        <f t="shared" si="8"/>
        <v>0</v>
      </c>
      <c r="BE21" s="23">
        <f t="shared" si="8"/>
        <v>0</v>
      </c>
      <c r="BF21" s="23">
        <f t="shared" si="8"/>
        <v>0</v>
      </c>
      <c r="BG21" s="23">
        <f t="shared" si="8"/>
        <v>0</v>
      </c>
      <c r="BH21" s="23">
        <f t="shared" si="8"/>
        <v>0</v>
      </c>
      <c r="BI21" s="23">
        <f t="shared" si="8"/>
        <v>0</v>
      </c>
      <c r="BJ21" s="23">
        <f t="shared" si="8"/>
        <v>0</v>
      </c>
      <c r="BK21" s="23">
        <f t="shared" si="8"/>
        <v>0</v>
      </c>
      <c r="BL21" s="23">
        <f t="shared" si="8"/>
        <v>0</v>
      </c>
      <c r="BM21" s="23">
        <f t="shared" si="8"/>
        <v>0</v>
      </c>
      <c r="BN21" s="23">
        <f t="shared" si="8"/>
        <v>0</v>
      </c>
      <c r="BO21" s="23">
        <f t="shared" si="8"/>
        <v>0</v>
      </c>
      <c r="BP21" s="23">
        <f t="shared" si="8"/>
        <v>0</v>
      </c>
      <c r="BQ21" s="23">
        <f t="shared" si="8"/>
        <v>0</v>
      </c>
      <c r="BR21" s="23">
        <f t="shared" si="8"/>
        <v>0</v>
      </c>
      <c r="BS21" s="23">
        <f t="shared" si="8"/>
        <v>0</v>
      </c>
      <c r="BT21" s="23">
        <f t="shared" si="8"/>
        <v>0</v>
      </c>
      <c r="BU21" s="23">
        <f t="shared" si="8"/>
        <v>0</v>
      </c>
      <c r="BV21" s="23">
        <f t="shared" si="8"/>
        <v>0</v>
      </c>
      <c r="BW21" s="23">
        <f t="shared" si="8"/>
        <v>0</v>
      </c>
      <c r="BX21" s="23">
        <f t="shared" si="8"/>
        <v>0</v>
      </c>
      <c r="BY21" s="26">
        <f t="shared" si="8"/>
        <v>0</v>
      </c>
      <c r="BZ21" s="26">
        <f t="shared" si="8"/>
        <v>0</v>
      </c>
      <c r="CA21" s="1"/>
    </row>
    <row r="22" spans="1:79" ht="15.75" customHeight="1">
      <c r="A22" s="384" t="s">
        <v>77</v>
      </c>
      <c r="B22" s="385"/>
      <c r="C22" s="25" t="e">
        <f>C21/C18</f>
        <v>#DIV/0!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6" hidden="1" customHeight="1">
      <c r="A23" s="1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6" hidden="1" customHeight="1">
      <c r="A24" s="1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6" hidden="1" customHeight="1">
      <c r="A25" s="1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6" hidden="1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idden="1">
      <c r="A27" s="1"/>
      <c r="B27" s="1" t="s">
        <v>397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idden="1">
      <c r="A28" s="386"/>
      <c r="B28" s="387"/>
      <c r="C28" s="15"/>
      <c r="D28" s="15">
        <f t="shared" ref="D28:BO28" si="9">SUM(D8:D15)</f>
        <v>0</v>
      </c>
      <c r="E28" s="15">
        <f t="shared" si="9"/>
        <v>0</v>
      </c>
      <c r="F28" s="15">
        <f t="shared" si="9"/>
        <v>0</v>
      </c>
      <c r="G28" s="15">
        <f t="shared" si="9"/>
        <v>0</v>
      </c>
      <c r="H28" s="15">
        <f t="shared" si="9"/>
        <v>0</v>
      </c>
      <c r="I28" s="15">
        <f t="shared" si="9"/>
        <v>0</v>
      </c>
      <c r="J28" s="15">
        <f t="shared" si="9"/>
        <v>0</v>
      </c>
      <c r="K28" s="15">
        <f t="shared" si="9"/>
        <v>0</v>
      </c>
      <c r="L28" s="15">
        <f t="shared" si="9"/>
        <v>0</v>
      </c>
      <c r="M28" s="15">
        <f t="shared" si="9"/>
        <v>3.2</v>
      </c>
      <c r="N28" s="15">
        <f t="shared" si="9"/>
        <v>3.08</v>
      </c>
      <c r="O28" s="15">
        <f t="shared" si="9"/>
        <v>0</v>
      </c>
      <c r="P28" s="15">
        <f t="shared" si="9"/>
        <v>0</v>
      </c>
      <c r="Q28" s="15">
        <f t="shared" si="9"/>
        <v>0</v>
      </c>
      <c r="R28" s="15">
        <f t="shared" si="9"/>
        <v>0</v>
      </c>
      <c r="S28" s="15">
        <f t="shared" si="9"/>
        <v>0</v>
      </c>
      <c r="T28" s="15">
        <f t="shared" si="9"/>
        <v>48</v>
      </c>
      <c r="U28" s="15">
        <f t="shared" si="9"/>
        <v>0</v>
      </c>
      <c r="V28" s="15">
        <f t="shared" si="9"/>
        <v>0</v>
      </c>
      <c r="W28" s="15">
        <f t="shared" si="9"/>
        <v>0</v>
      </c>
      <c r="X28" s="15">
        <f t="shared" si="9"/>
        <v>0</v>
      </c>
      <c r="Y28" s="15">
        <f t="shared" si="9"/>
        <v>0</v>
      </c>
      <c r="Z28" s="15">
        <f t="shared" si="9"/>
        <v>0</v>
      </c>
      <c r="AA28" s="15">
        <f t="shared" si="9"/>
        <v>0</v>
      </c>
      <c r="AB28" s="15">
        <f t="shared" si="9"/>
        <v>0</v>
      </c>
      <c r="AC28" s="15">
        <f t="shared" si="9"/>
        <v>0</v>
      </c>
      <c r="AD28" s="15">
        <f t="shared" si="9"/>
        <v>0</v>
      </c>
      <c r="AE28" s="15">
        <f t="shared" si="9"/>
        <v>0</v>
      </c>
      <c r="AF28" s="15">
        <f t="shared" si="9"/>
        <v>0</v>
      </c>
      <c r="AG28" s="15">
        <f t="shared" si="9"/>
        <v>0</v>
      </c>
      <c r="AH28" s="15">
        <f t="shared" si="9"/>
        <v>0</v>
      </c>
      <c r="AI28" s="15">
        <f t="shared" si="9"/>
        <v>0</v>
      </c>
      <c r="AJ28" s="15">
        <f t="shared" si="9"/>
        <v>0</v>
      </c>
      <c r="AK28" s="15">
        <f t="shared" si="9"/>
        <v>0</v>
      </c>
      <c r="AL28" s="15">
        <f t="shared" si="9"/>
        <v>0</v>
      </c>
      <c r="AM28" s="15">
        <f t="shared" si="9"/>
        <v>0</v>
      </c>
      <c r="AN28" s="15">
        <f t="shared" si="9"/>
        <v>9</v>
      </c>
      <c r="AO28" s="15">
        <f t="shared" si="9"/>
        <v>0</v>
      </c>
      <c r="AP28" s="15">
        <f t="shared" si="9"/>
        <v>0</v>
      </c>
      <c r="AQ28" s="15">
        <f t="shared" si="9"/>
        <v>0</v>
      </c>
      <c r="AR28" s="15">
        <f t="shared" si="9"/>
        <v>115</v>
      </c>
      <c r="AS28" s="15">
        <f t="shared" si="9"/>
        <v>100</v>
      </c>
      <c r="AT28" s="15">
        <f t="shared" si="9"/>
        <v>6</v>
      </c>
      <c r="AU28" s="15">
        <f t="shared" si="9"/>
        <v>0</v>
      </c>
      <c r="AV28" s="15">
        <f t="shared" si="9"/>
        <v>118</v>
      </c>
      <c r="AW28" s="15">
        <f t="shared" si="9"/>
        <v>0</v>
      </c>
      <c r="AX28" s="15">
        <f t="shared" si="9"/>
        <v>0</v>
      </c>
      <c r="AY28" s="15">
        <f t="shared" si="9"/>
        <v>16</v>
      </c>
      <c r="AZ28" s="15">
        <f t="shared" si="9"/>
        <v>0</v>
      </c>
      <c r="BA28" s="15">
        <f t="shared" si="9"/>
        <v>0</v>
      </c>
      <c r="BB28" s="15">
        <f t="shared" si="9"/>
        <v>0</v>
      </c>
      <c r="BC28" s="15">
        <f t="shared" si="9"/>
        <v>0</v>
      </c>
      <c r="BD28" s="15">
        <f t="shared" si="9"/>
        <v>0</v>
      </c>
      <c r="BE28" s="15">
        <f t="shared" si="9"/>
        <v>0</v>
      </c>
      <c r="BF28" s="15">
        <f t="shared" si="9"/>
        <v>0</v>
      </c>
      <c r="BG28" s="15">
        <f t="shared" si="9"/>
        <v>0</v>
      </c>
      <c r="BH28" s="15">
        <f t="shared" si="9"/>
        <v>0</v>
      </c>
      <c r="BI28" s="15">
        <f t="shared" si="9"/>
        <v>0</v>
      </c>
      <c r="BJ28" s="15">
        <f t="shared" si="9"/>
        <v>0</v>
      </c>
      <c r="BK28" s="15">
        <f t="shared" si="9"/>
        <v>0</v>
      </c>
      <c r="BL28" s="15">
        <f t="shared" si="9"/>
        <v>0</v>
      </c>
      <c r="BM28" s="15">
        <f t="shared" si="9"/>
        <v>0</v>
      </c>
      <c r="BN28" s="15">
        <f t="shared" si="9"/>
        <v>0</v>
      </c>
      <c r="BO28" s="15">
        <f t="shared" si="9"/>
        <v>0</v>
      </c>
      <c r="BP28" s="15">
        <f t="shared" ref="BP28:BZ28" si="10">SUM(BP8:BP15)</f>
        <v>0</v>
      </c>
      <c r="BQ28" s="15">
        <f t="shared" si="10"/>
        <v>0</v>
      </c>
      <c r="BR28" s="15">
        <f t="shared" si="10"/>
        <v>0</v>
      </c>
      <c r="BS28" s="15">
        <f t="shared" si="10"/>
        <v>0</v>
      </c>
      <c r="BT28" s="15">
        <f t="shared" si="10"/>
        <v>0</v>
      </c>
      <c r="BU28" s="15">
        <f t="shared" si="10"/>
        <v>0</v>
      </c>
      <c r="BV28" s="15">
        <f t="shared" si="10"/>
        <v>0</v>
      </c>
      <c r="BW28" s="15">
        <f t="shared" si="10"/>
        <v>0</v>
      </c>
      <c r="BX28" s="15">
        <f t="shared" si="10"/>
        <v>60</v>
      </c>
      <c r="BY28" s="16">
        <f t="shared" si="10"/>
        <v>0</v>
      </c>
      <c r="BZ28" s="16">
        <f t="shared" si="10"/>
        <v>0</v>
      </c>
      <c r="CA28" s="1"/>
    </row>
    <row r="29" spans="1:79" hidden="1">
      <c r="A29" s="388" t="s">
        <v>74</v>
      </c>
      <c r="B29" s="389"/>
      <c r="C29" s="15">
        <f>C30</f>
        <v>0</v>
      </c>
      <c r="D29" s="97">
        <f>C29</f>
        <v>0</v>
      </c>
      <c r="E29" s="97">
        <f t="shared" ref="E29:BP29" si="11">D29</f>
        <v>0</v>
      </c>
      <c r="F29" s="97">
        <f t="shared" si="11"/>
        <v>0</v>
      </c>
      <c r="G29" s="97">
        <f t="shared" si="11"/>
        <v>0</v>
      </c>
      <c r="H29" s="97">
        <f t="shared" si="11"/>
        <v>0</v>
      </c>
      <c r="I29" s="97">
        <f t="shared" si="11"/>
        <v>0</v>
      </c>
      <c r="J29" s="97">
        <f t="shared" si="11"/>
        <v>0</v>
      </c>
      <c r="K29" s="97">
        <f t="shared" si="11"/>
        <v>0</v>
      </c>
      <c r="L29" s="97">
        <f t="shared" si="11"/>
        <v>0</v>
      </c>
      <c r="M29" s="97">
        <f t="shared" si="11"/>
        <v>0</v>
      </c>
      <c r="N29" s="97">
        <f t="shared" si="11"/>
        <v>0</v>
      </c>
      <c r="O29" s="97">
        <f t="shared" si="11"/>
        <v>0</v>
      </c>
      <c r="P29" s="97">
        <f t="shared" si="11"/>
        <v>0</v>
      </c>
      <c r="Q29" s="97">
        <f t="shared" si="11"/>
        <v>0</v>
      </c>
      <c r="R29" s="97">
        <f t="shared" si="11"/>
        <v>0</v>
      </c>
      <c r="S29" s="97">
        <f t="shared" si="11"/>
        <v>0</v>
      </c>
      <c r="T29" s="97">
        <f t="shared" si="11"/>
        <v>0</v>
      </c>
      <c r="U29" s="97">
        <f t="shared" si="11"/>
        <v>0</v>
      </c>
      <c r="V29" s="97">
        <f t="shared" si="11"/>
        <v>0</v>
      </c>
      <c r="W29" s="97">
        <f t="shared" si="11"/>
        <v>0</v>
      </c>
      <c r="X29" s="97">
        <f t="shared" si="11"/>
        <v>0</v>
      </c>
      <c r="Y29" s="97">
        <f t="shared" si="11"/>
        <v>0</v>
      </c>
      <c r="Z29" s="97">
        <f t="shared" si="11"/>
        <v>0</v>
      </c>
      <c r="AA29" s="97">
        <f t="shared" si="11"/>
        <v>0</v>
      </c>
      <c r="AB29" s="97">
        <f t="shared" si="11"/>
        <v>0</v>
      </c>
      <c r="AC29" s="97">
        <f t="shared" si="11"/>
        <v>0</v>
      </c>
      <c r="AD29" s="97">
        <f t="shared" si="11"/>
        <v>0</v>
      </c>
      <c r="AE29" s="97">
        <f t="shared" si="11"/>
        <v>0</v>
      </c>
      <c r="AF29" s="97">
        <f t="shared" si="11"/>
        <v>0</v>
      </c>
      <c r="AG29" s="97">
        <f t="shared" si="11"/>
        <v>0</v>
      </c>
      <c r="AH29" s="97">
        <f t="shared" si="11"/>
        <v>0</v>
      </c>
      <c r="AI29" s="97">
        <f t="shared" si="11"/>
        <v>0</v>
      </c>
      <c r="AJ29" s="97">
        <f t="shared" si="11"/>
        <v>0</v>
      </c>
      <c r="AK29" s="97">
        <f t="shared" si="11"/>
        <v>0</v>
      </c>
      <c r="AL29" s="97">
        <f t="shared" si="11"/>
        <v>0</v>
      </c>
      <c r="AM29" s="97">
        <f t="shared" si="11"/>
        <v>0</v>
      </c>
      <c r="AN29" s="97">
        <f t="shared" si="11"/>
        <v>0</v>
      </c>
      <c r="AO29" s="97">
        <f t="shared" si="11"/>
        <v>0</v>
      </c>
      <c r="AP29" s="97">
        <f t="shared" si="11"/>
        <v>0</v>
      </c>
      <c r="AQ29" s="97">
        <f t="shared" si="11"/>
        <v>0</v>
      </c>
      <c r="AR29" s="97">
        <f t="shared" si="11"/>
        <v>0</v>
      </c>
      <c r="AS29" s="97">
        <f t="shared" si="11"/>
        <v>0</v>
      </c>
      <c r="AT29" s="97">
        <f t="shared" si="11"/>
        <v>0</v>
      </c>
      <c r="AU29" s="97">
        <f t="shared" si="11"/>
        <v>0</v>
      </c>
      <c r="AV29" s="97">
        <f t="shared" si="11"/>
        <v>0</v>
      </c>
      <c r="AW29" s="97">
        <f t="shared" si="11"/>
        <v>0</v>
      </c>
      <c r="AX29" s="97">
        <f t="shared" si="11"/>
        <v>0</v>
      </c>
      <c r="AY29" s="97">
        <f t="shared" si="11"/>
        <v>0</v>
      </c>
      <c r="AZ29" s="97">
        <f t="shared" si="11"/>
        <v>0</v>
      </c>
      <c r="BA29" s="97">
        <f t="shared" si="11"/>
        <v>0</v>
      </c>
      <c r="BB29" s="97">
        <f t="shared" si="11"/>
        <v>0</v>
      </c>
      <c r="BC29" s="97">
        <f t="shared" si="11"/>
        <v>0</v>
      </c>
      <c r="BD29" s="97">
        <f t="shared" si="11"/>
        <v>0</v>
      </c>
      <c r="BE29" s="97">
        <f t="shared" si="11"/>
        <v>0</v>
      </c>
      <c r="BF29" s="97">
        <f t="shared" si="11"/>
        <v>0</v>
      </c>
      <c r="BG29" s="97">
        <f t="shared" si="11"/>
        <v>0</v>
      </c>
      <c r="BH29" s="97">
        <f t="shared" si="11"/>
        <v>0</v>
      </c>
      <c r="BI29" s="97">
        <f t="shared" si="11"/>
        <v>0</v>
      </c>
      <c r="BJ29" s="97">
        <f t="shared" si="11"/>
        <v>0</v>
      </c>
      <c r="BK29" s="97">
        <f t="shared" si="11"/>
        <v>0</v>
      </c>
      <c r="BL29" s="97">
        <f t="shared" si="11"/>
        <v>0</v>
      </c>
      <c r="BM29" s="97">
        <f t="shared" si="11"/>
        <v>0</v>
      </c>
      <c r="BN29" s="97">
        <f t="shared" si="11"/>
        <v>0</v>
      </c>
      <c r="BO29" s="97">
        <f t="shared" si="11"/>
        <v>0</v>
      </c>
      <c r="BP29" s="97">
        <f t="shared" si="11"/>
        <v>0</v>
      </c>
      <c r="BQ29" s="97">
        <f t="shared" ref="BQ29:BZ29" si="12">BP29</f>
        <v>0</v>
      </c>
      <c r="BR29" s="97">
        <f t="shared" si="12"/>
        <v>0</v>
      </c>
      <c r="BS29" s="97">
        <f t="shared" si="12"/>
        <v>0</v>
      </c>
      <c r="BT29" s="97">
        <f t="shared" si="12"/>
        <v>0</v>
      </c>
      <c r="BU29" s="97">
        <f t="shared" si="12"/>
        <v>0</v>
      </c>
      <c r="BV29" s="97">
        <f t="shared" si="12"/>
        <v>0</v>
      </c>
      <c r="BW29" s="97">
        <f t="shared" si="12"/>
        <v>0</v>
      </c>
      <c r="BX29" s="97">
        <f t="shared" si="12"/>
        <v>0</v>
      </c>
      <c r="BY29" s="18">
        <f t="shared" si="12"/>
        <v>0</v>
      </c>
      <c r="BZ29" s="18">
        <f t="shared" si="12"/>
        <v>0</v>
      </c>
      <c r="CA29" s="1"/>
    </row>
    <row r="30" spans="1:79" ht="21" hidden="1" thickBot="1">
      <c r="A30" s="410" t="s">
        <v>138</v>
      </c>
      <c r="B30" s="411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5.75" hidden="1" thickTop="1">
      <c r="A31" s="384" t="s">
        <v>75</v>
      </c>
      <c r="B31" s="385"/>
      <c r="C31" s="20"/>
      <c r="D31" s="98">
        <f>D28*D29/1000</f>
        <v>0</v>
      </c>
      <c r="E31" s="98">
        <f t="shared" ref="E31:BP31" si="13">E28*E29/1000</f>
        <v>0</v>
      </c>
      <c r="F31" s="98">
        <f t="shared" si="13"/>
        <v>0</v>
      </c>
      <c r="G31" s="98">
        <f t="shared" si="13"/>
        <v>0</v>
      </c>
      <c r="H31" s="98">
        <f t="shared" si="13"/>
        <v>0</v>
      </c>
      <c r="I31" s="98">
        <f t="shared" si="13"/>
        <v>0</v>
      </c>
      <c r="J31" s="98">
        <f t="shared" si="13"/>
        <v>0</v>
      </c>
      <c r="K31" s="111">
        <f>K28*K29</f>
        <v>0</v>
      </c>
      <c r="L31" s="111">
        <f t="shared" si="13"/>
        <v>0</v>
      </c>
      <c r="M31" s="111">
        <f t="shared" si="13"/>
        <v>0</v>
      </c>
      <c r="N31" s="111">
        <f t="shared" si="13"/>
        <v>0</v>
      </c>
      <c r="O31" s="111">
        <f t="shared" si="13"/>
        <v>0</v>
      </c>
      <c r="P31" s="111">
        <f t="shared" si="13"/>
        <v>0</v>
      </c>
      <c r="Q31" s="111">
        <f>Q28*Q29</f>
        <v>0</v>
      </c>
      <c r="R31" s="111">
        <f t="shared" si="13"/>
        <v>0</v>
      </c>
      <c r="S31" s="111">
        <f>S28*S29</f>
        <v>0</v>
      </c>
      <c r="T31" s="111">
        <f t="shared" si="13"/>
        <v>0</v>
      </c>
      <c r="U31" s="111">
        <f t="shared" si="13"/>
        <v>0</v>
      </c>
      <c r="V31" s="111">
        <f t="shared" si="13"/>
        <v>0</v>
      </c>
      <c r="W31" s="111">
        <f t="shared" si="13"/>
        <v>0</v>
      </c>
      <c r="X31" s="111">
        <f t="shared" si="13"/>
        <v>0</v>
      </c>
      <c r="Y31" s="111">
        <f t="shared" si="13"/>
        <v>0</v>
      </c>
      <c r="Z31" s="111">
        <f t="shared" si="13"/>
        <v>0</v>
      </c>
      <c r="AA31" s="111">
        <f t="shared" si="13"/>
        <v>0</v>
      </c>
      <c r="AB31" s="111">
        <f t="shared" si="13"/>
        <v>0</v>
      </c>
      <c r="AC31" s="111">
        <f t="shared" si="13"/>
        <v>0</v>
      </c>
      <c r="AD31" s="111">
        <f t="shared" si="13"/>
        <v>0</v>
      </c>
      <c r="AE31" s="111">
        <f t="shared" si="13"/>
        <v>0</v>
      </c>
      <c r="AF31" s="111">
        <f t="shared" si="13"/>
        <v>0</v>
      </c>
      <c r="AG31" s="111">
        <f t="shared" si="13"/>
        <v>0</v>
      </c>
      <c r="AH31" s="111">
        <f t="shared" si="13"/>
        <v>0</v>
      </c>
      <c r="AI31" s="111">
        <f t="shared" si="13"/>
        <v>0</v>
      </c>
      <c r="AJ31" s="111">
        <f t="shared" si="13"/>
        <v>0</v>
      </c>
      <c r="AK31" s="111">
        <f t="shared" si="13"/>
        <v>0</v>
      </c>
      <c r="AL31" s="111">
        <f t="shared" si="13"/>
        <v>0</v>
      </c>
      <c r="AM31" s="111">
        <f t="shared" si="13"/>
        <v>0</v>
      </c>
      <c r="AN31" s="111">
        <f t="shared" si="13"/>
        <v>0</v>
      </c>
      <c r="AO31" s="111">
        <f t="shared" si="13"/>
        <v>0</v>
      </c>
      <c r="AP31" s="111">
        <f t="shared" si="13"/>
        <v>0</v>
      </c>
      <c r="AQ31" s="111">
        <f t="shared" si="13"/>
        <v>0</v>
      </c>
      <c r="AR31" s="111">
        <f t="shared" si="13"/>
        <v>0</v>
      </c>
      <c r="AS31" s="111">
        <f t="shared" si="13"/>
        <v>0</v>
      </c>
      <c r="AT31" s="111">
        <f t="shared" si="13"/>
        <v>0</v>
      </c>
      <c r="AU31" s="111">
        <f t="shared" si="13"/>
        <v>0</v>
      </c>
      <c r="AV31" s="111">
        <f t="shared" si="13"/>
        <v>0</v>
      </c>
      <c r="AW31" s="111">
        <f t="shared" si="13"/>
        <v>0</v>
      </c>
      <c r="AX31" s="111">
        <f t="shared" si="13"/>
        <v>0</v>
      </c>
      <c r="AY31" s="111">
        <f t="shared" si="13"/>
        <v>0</v>
      </c>
      <c r="AZ31" s="111">
        <f t="shared" si="13"/>
        <v>0</v>
      </c>
      <c r="BA31" s="111">
        <f t="shared" si="13"/>
        <v>0</v>
      </c>
      <c r="BB31" s="111">
        <f t="shared" si="13"/>
        <v>0</v>
      </c>
      <c r="BC31" s="111">
        <f t="shared" si="13"/>
        <v>0</v>
      </c>
      <c r="BD31" s="111">
        <f t="shared" si="13"/>
        <v>0</v>
      </c>
      <c r="BE31" s="111">
        <f t="shared" si="13"/>
        <v>0</v>
      </c>
      <c r="BF31" s="111">
        <f t="shared" si="13"/>
        <v>0</v>
      </c>
      <c r="BG31" s="111">
        <f t="shared" si="13"/>
        <v>0</v>
      </c>
      <c r="BH31" s="111">
        <f>BH28*BH29</f>
        <v>0</v>
      </c>
      <c r="BI31" s="111">
        <f t="shared" si="13"/>
        <v>0</v>
      </c>
      <c r="BJ31" s="111">
        <f t="shared" si="13"/>
        <v>0</v>
      </c>
      <c r="BK31" s="111">
        <f t="shared" si="13"/>
        <v>0</v>
      </c>
      <c r="BL31" s="111">
        <f t="shared" si="13"/>
        <v>0</v>
      </c>
      <c r="BM31" s="111">
        <f t="shared" si="13"/>
        <v>0</v>
      </c>
      <c r="BN31" s="111">
        <f t="shared" si="13"/>
        <v>0</v>
      </c>
      <c r="BO31" s="111">
        <f t="shared" si="13"/>
        <v>0</v>
      </c>
      <c r="BP31" s="111">
        <f t="shared" si="13"/>
        <v>0</v>
      </c>
      <c r="BQ31" s="111">
        <f t="shared" ref="BQ31:BY31" si="14">BQ28*BQ29/1000</f>
        <v>0</v>
      </c>
      <c r="BR31" s="111">
        <f t="shared" si="14"/>
        <v>0</v>
      </c>
      <c r="BS31" s="111">
        <f t="shared" si="14"/>
        <v>0</v>
      </c>
      <c r="BT31" s="111">
        <f t="shared" si="14"/>
        <v>0</v>
      </c>
      <c r="BU31" s="111">
        <f t="shared" si="14"/>
        <v>0</v>
      </c>
      <c r="BV31" s="111">
        <f t="shared" si="14"/>
        <v>0</v>
      </c>
      <c r="BW31" s="111">
        <f t="shared" si="14"/>
        <v>0</v>
      </c>
      <c r="BX31" s="111">
        <f t="shared" si="14"/>
        <v>0</v>
      </c>
      <c r="BY31" s="111">
        <f t="shared" si="14"/>
        <v>0</v>
      </c>
      <c r="BZ31" s="111">
        <f>BZ28*BZ29</f>
        <v>0</v>
      </c>
      <c r="CA31" s="1"/>
    </row>
    <row r="32" spans="1:79" hidden="1">
      <c r="A32" s="384" t="s">
        <v>64</v>
      </c>
      <c r="B32" s="385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84" t="s">
        <v>76</v>
      </c>
      <c r="B33" s="385"/>
      <c r="C33" s="95">
        <f>SUM(D33:BZ33)</f>
        <v>0</v>
      </c>
      <c r="D33" s="26">
        <f>D31*D32</f>
        <v>0</v>
      </c>
      <c r="E33" s="26">
        <f t="shared" ref="E33:BP33" si="15">E31*E32</f>
        <v>0</v>
      </c>
      <c r="F33" s="26">
        <f t="shared" si="15"/>
        <v>0</v>
      </c>
      <c r="G33" s="26">
        <f t="shared" si="15"/>
        <v>0</v>
      </c>
      <c r="H33" s="26">
        <f t="shared" si="15"/>
        <v>0</v>
      </c>
      <c r="I33" s="26">
        <f t="shared" si="15"/>
        <v>0</v>
      </c>
      <c r="J33" s="34">
        <f t="shared" si="15"/>
        <v>0</v>
      </c>
      <c r="K33" s="112">
        <f t="shared" si="15"/>
        <v>0</v>
      </c>
      <c r="L33" s="112">
        <f t="shared" si="15"/>
        <v>0</v>
      </c>
      <c r="M33" s="112">
        <f t="shared" si="15"/>
        <v>0</v>
      </c>
      <c r="N33" s="112">
        <f t="shared" si="15"/>
        <v>0</v>
      </c>
      <c r="O33" s="112">
        <f t="shared" si="15"/>
        <v>0</v>
      </c>
      <c r="P33" s="112">
        <f t="shared" si="15"/>
        <v>0</v>
      </c>
      <c r="Q33" s="112">
        <f t="shared" si="15"/>
        <v>0</v>
      </c>
      <c r="R33" s="112">
        <f t="shared" si="15"/>
        <v>0</v>
      </c>
      <c r="S33" s="112">
        <f t="shared" si="15"/>
        <v>0</v>
      </c>
      <c r="T33" s="112">
        <f t="shared" si="15"/>
        <v>0</v>
      </c>
      <c r="U33" s="112">
        <f t="shared" si="15"/>
        <v>0</v>
      </c>
      <c r="V33" s="112">
        <f t="shared" si="15"/>
        <v>0</v>
      </c>
      <c r="W33" s="112">
        <f t="shared" si="15"/>
        <v>0</v>
      </c>
      <c r="X33" s="112">
        <f t="shared" si="15"/>
        <v>0</v>
      </c>
      <c r="Y33" s="112">
        <f t="shared" si="15"/>
        <v>0</v>
      </c>
      <c r="Z33" s="112">
        <f t="shared" si="15"/>
        <v>0</v>
      </c>
      <c r="AA33" s="112">
        <f t="shared" si="15"/>
        <v>0</v>
      </c>
      <c r="AB33" s="112">
        <f t="shared" si="15"/>
        <v>0</v>
      </c>
      <c r="AC33" s="112">
        <f t="shared" si="15"/>
        <v>0</v>
      </c>
      <c r="AD33" s="112">
        <f t="shared" si="15"/>
        <v>0</v>
      </c>
      <c r="AE33" s="112">
        <f t="shared" si="15"/>
        <v>0</v>
      </c>
      <c r="AF33" s="112">
        <f t="shared" si="15"/>
        <v>0</v>
      </c>
      <c r="AG33" s="112">
        <f t="shared" si="15"/>
        <v>0</v>
      </c>
      <c r="AH33" s="112">
        <f t="shared" si="15"/>
        <v>0</v>
      </c>
      <c r="AI33" s="112">
        <f t="shared" si="15"/>
        <v>0</v>
      </c>
      <c r="AJ33" s="112">
        <f t="shared" si="15"/>
        <v>0</v>
      </c>
      <c r="AK33" s="112">
        <f t="shared" si="15"/>
        <v>0</v>
      </c>
      <c r="AL33" s="112">
        <f t="shared" si="15"/>
        <v>0</v>
      </c>
      <c r="AM33" s="112">
        <f t="shared" si="15"/>
        <v>0</v>
      </c>
      <c r="AN33" s="112">
        <f t="shared" si="15"/>
        <v>0</v>
      </c>
      <c r="AO33" s="112">
        <f t="shared" si="15"/>
        <v>0</v>
      </c>
      <c r="AP33" s="112">
        <f t="shared" si="15"/>
        <v>0</v>
      </c>
      <c r="AQ33" s="112">
        <f t="shared" si="15"/>
        <v>0</v>
      </c>
      <c r="AR33" s="112">
        <f t="shared" si="15"/>
        <v>0</v>
      </c>
      <c r="AS33" s="112">
        <f t="shared" si="15"/>
        <v>0</v>
      </c>
      <c r="AT33" s="112">
        <f t="shared" si="15"/>
        <v>0</v>
      </c>
      <c r="AU33" s="112">
        <f t="shared" si="15"/>
        <v>0</v>
      </c>
      <c r="AV33" s="112">
        <f t="shared" si="15"/>
        <v>0</v>
      </c>
      <c r="AW33" s="112">
        <f t="shared" si="15"/>
        <v>0</v>
      </c>
      <c r="AX33" s="112">
        <f t="shared" si="15"/>
        <v>0</v>
      </c>
      <c r="AY33" s="112">
        <f t="shared" si="15"/>
        <v>0</v>
      </c>
      <c r="AZ33" s="112">
        <f t="shared" si="15"/>
        <v>0</v>
      </c>
      <c r="BA33" s="112">
        <f t="shared" si="15"/>
        <v>0</v>
      </c>
      <c r="BB33" s="112">
        <f t="shared" si="15"/>
        <v>0</v>
      </c>
      <c r="BC33" s="112">
        <f t="shared" si="15"/>
        <v>0</v>
      </c>
      <c r="BD33" s="112">
        <f t="shared" si="15"/>
        <v>0</v>
      </c>
      <c r="BE33" s="112">
        <f t="shared" si="15"/>
        <v>0</v>
      </c>
      <c r="BF33" s="112">
        <f t="shared" si="15"/>
        <v>0</v>
      </c>
      <c r="BG33" s="112">
        <f t="shared" si="15"/>
        <v>0</v>
      </c>
      <c r="BH33" s="112">
        <f t="shared" si="15"/>
        <v>0</v>
      </c>
      <c r="BI33" s="112">
        <f t="shared" si="15"/>
        <v>0</v>
      </c>
      <c r="BJ33" s="112">
        <f t="shared" si="15"/>
        <v>0</v>
      </c>
      <c r="BK33" s="112">
        <f t="shared" si="15"/>
        <v>0</v>
      </c>
      <c r="BL33" s="112">
        <f t="shared" si="15"/>
        <v>0</v>
      </c>
      <c r="BM33" s="112">
        <f t="shared" si="15"/>
        <v>0</v>
      </c>
      <c r="BN33" s="112">
        <f t="shared" si="15"/>
        <v>0</v>
      </c>
      <c r="BO33" s="112">
        <f t="shared" si="15"/>
        <v>0</v>
      </c>
      <c r="BP33" s="112">
        <f t="shared" si="15"/>
        <v>0</v>
      </c>
      <c r="BQ33" s="112">
        <f t="shared" ref="BQ33:BW33" si="16">BQ31*BQ32</f>
        <v>0</v>
      </c>
      <c r="BR33" s="112">
        <f t="shared" si="16"/>
        <v>0</v>
      </c>
      <c r="BS33" s="112">
        <f t="shared" si="16"/>
        <v>0</v>
      </c>
      <c r="BT33" s="112">
        <f t="shared" si="16"/>
        <v>0</v>
      </c>
      <c r="BU33" s="112">
        <f t="shared" si="16"/>
        <v>0</v>
      </c>
      <c r="BV33" s="112">
        <f>BV31*BV32</f>
        <v>0</v>
      </c>
      <c r="BW33" s="112">
        <f t="shared" si="16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84" t="s">
        <v>77</v>
      </c>
      <c r="B34" s="409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idden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s="256" customFormat="1" ht="24" customHeight="1">
      <c r="A36" s="230"/>
      <c r="B36" s="260" t="s">
        <v>399</v>
      </c>
      <c r="C36" s="231"/>
      <c r="D36" s="231" t="str">
        <f>IF(D21=D52,"х",FALSE)</f>
        <v>х</v>
      </c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 t="str">
        <f t="shared" ref="BY36:BZ36" si="17">IF(BY21=BY52,"х",FALSE)</f>
        <v>х</v>
      </c>
      <c r="BZ36" s="231" t="str">
        <f t="shared" si="17"/>
        <v>х</v>
      </c>
      <c r="CA36" s="230"/>
    </row>
    <row r="37" spans="1:79" s="256" customFormat="1" ht="15" customHeight="1">
      <c r="A37" s="401" t="s">
        <v>68</v>
      </c>
      <c r="B37" s="402"/>
      <c r="C37" s="234"/>
      <c r="D37" s="405" t="s">
        <v>69</v>
      </c>
      <c r="E37" s="406"/>
      <c r="F37" s="406"/>
      <c r="G37" s="406"/>
      <c r="H37" s="406"/>
      <c r="I37" s="406"/>
      <c r="J37" s="406"/>
      <c r="K37" s="406"/>
      <c r="L37" s="406"/>
      <c r="M37" s="406"/>
      <c r="N37" s="406"/>
      <c r="O37" s="406"/>
      <c r="P37" s="406"/>
      <c r="Q37" s="406"/>
      <c r="R37" s="406"/>
      <c r="S37" s="406"/>
      <c r="T37" s="406"/>
      <c r="U37" s="406"/>
      <c r="V37" s="406"/>
      <c r="W37" s="406"/>
      <c r="X37" s="406"/>
      <c r="Y37" s="406"/>
      <c r="Z37" s="406"/>
      <c r="AA37" s="406"/>
      <c r="AB37" s="406"/>
      <c r="AC37" s="406"/>
      <c r="AD37" s="406"/>
      <c r="AE37" s="406"/>
      <c r="AF37" s="406"/>
      <c r="AG37" s="406"/>
      <c r="AH37" s="406"/>
      <c r="AI37" s="406"/>
      <c r="AJ37" s="406"/>
      <c r="AK37" s="406"/>
      <c r="AL37" s="406"/>
      <c r="AM37" s="406"/>
      <c r="AN37" s="406"/>
      <c r="AO37" s="406"/>
      <c r="AP37" s="406"/>
      <c r="AQ37" s="406"/>
      <c r="AR37" s="406"/>
      <c r="AS37" s="406"/>
      <c r="AT37" s="406"/>
      <c r="AU37" s="406"/>
      <c r="AV37" s="406"/>
      <c r="AW37" s="406"/>
      <c r="AX37" s="406"/>
      <c r="AY37" s="406"/>
      <c r="AZ37" s="406"/>
      <c r="BA37" s="406"/>
      <c r="BB37" s="406"/>
      <c r="BC37" s="406"/>
      <c r="BD37" s="406"/>
      <c r="BE37" s="406"/>
      <c r="BF37" s="406"/>
      <c r="BG37" s="406"/>
      <c r="BH37" s="406"/>
      <c r="BI37" s="406"/>
      <c r="BJ37" s="406"/>
      <c r="BK37" s="406"/>
      <c r="BL37" s="406"/>
      <c r="BM37" s="406"/>
      <c r="BN37" s="406"/>
      <c r="BO37" s="406"/>
      <c r="BP37" s="406"/>
      <c r="BQ37" s="406"/>
      <c r="BR37" s="406"/>
      <c r="BS37" s="406"/>
      <c r="BT37" s="406"/>
      <c r="BU37" s="406"/>
      <c r="BV37" s="406"/>
      <c r="BW37" s="406"/>
      <c r="BX37" s="406"/>
      <c r="BY37" s="230"/>
      <c r="BZ37" s="230"/>
      <c r="CA37" s="230"/>
    </row>
    <row r="38" spans="1:79" s="256" customFormat="1" ht="159.75" customHeight="1">
      <c r="A38" s="403"/>
      <c r="B38" s="404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  <c r="CA38" s="230"/>
    </row>
    <row r="39" spans="1:79" s="256" customFormat="1">
      <c r="A39" s="386" t="s">
        <v>91</v>
      </c>
      <c r="B39" s="407"/>
      <c r="C39" s="254"/>
      <c r="D39" s="236"/>
      <c r="E39" s="236"/>
      <c r="F39" s="236"/>
      <c r="G39" s="236"/>
      <c r="H39" s="236"/>
      <c r="I39" s="236"/>
      <c r="J39" s="236"/>
      <c r="K39" s="236"/>
      <c r="L39" s="236">
        <v>3.1</v>
      </c>
      <c r="M39" s="236"/>
      <c r="N39" s="236">
        <v>3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>
        <v>5</v>
      </c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>
        <v>6</v>
      </c>
      <c r="AY39" s="236"/>
      <c r="AZ39" s="236"/>
      <c r="BA39" s="236">
        <v>50</v>
      </c>
      <c r="BB39" s="236">
        <v>0</v>
      </c>
      <c r="BC39" s="236"/>
      <c r="BD39" s="236"/>
      <c r="BE39" s="236"/>
      <c r="BF39" s="236"/>
      <c r="BG39" s="236"/>
      <c r="BH39" s="236"/>
      <c r="BI39" s="236">
        <v>20</v>
      </c>
      <c r="BJ39" s="236">
        <v>35</v>
      </c>
      <c r="BK39" s="236">
        <v>8</v>
      </c>
      <c r="BL39" s="236">
        <v>10</v>
      </c>
      <c r="BM39" s="236"/>
      <c r="BN39" s="236"/>
      <c r="BO39" s="236">
        <v>14</v>
      </c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30"/>
    </row>
    <row r="40" spans="1:79" s="256" customFormat="1">
      <c r="A40" s="408" t="s">
        <v>92</v>
      </c>
      <c r="B40" s="407"/>
      <c r="C40" s="236"/>
      <c r="D40" s="236"/>
      <c r="E40" s="236">
        <v>1</v>
      </c>
      <c r="F40" s="236"/>
      <c r="G40" s="236"/>
      <c r="H40" s="236"/>
      <c r="I40" s="236"/>
      <c r="J40" s="236"/>
      <c r="K40" s="236"/>
      <c r="L40" s="236">
        <v>0.5</v>
      </c>
      <c r="M40" s="236"/>
      <c r="N40" s="236">
        <v>2.5499999999999998</v>
      </c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>
        <v>58</v>
      </c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>
        <v>5</v>
      </c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30"/>
    </row>
    <row r="41" spans="1:79" s="256" customFormat="1">
      <c r="A41" s="408" t="s">
        <v>93</v>
      </c>
      <c r="B41" s="407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>
        <v>200</v>
      </c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57"/>
      <c r="BZ41" s="257"/>
      <c r="CA41" s="230"/>
    </row>
    <row r="42" spans="1:79" s="256" customFormat="1">
      <c r="A42" s="408" t="s">
        <v>61</v>
      </c>
      <c r="B42" s="407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>
        <v>0</v>
      </c>
      <c r="BX42" s="236">
        <v>60</v>
      </c>
      <c r="BY42" s="257"/>
      <c r="BZ42" s="257"/>
      <c r="CA42" s="230"/>
    </row>
    <row r="43" spans="1:79" s="256" customFormat="1">
      <c r="A43" s="408" t="s">
        <v>146</v>
      </c>
      <c r="B43" s="407"/>
      <c r="C43" s="236"/>
      <c r="D43" s="236"/>
      <c r="E43" s="236"/>
      <c r="F43" s="236"/>
      <c r="G43" s="236"/>
      <c r="H43" s="236"/>
      <c r="I43" s="236"/>
      <c r="J43" s="236"/>
      <c r="K43" s="236"/>
      <c r="L43" s="236">
        <v>1.8</v>
      </c>
      <c r="M43" s="236"/>
      <c r="N43" s="236">
        <v>1</v>
      </c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>
        <v>1</v>
      </c>
      <c r="Z43" s="236"/>
      <c r="AA43" s="236"/>
      <c r="AB43" s="236"/>
      <c r="AC43" s="236">
        <v>2.5</v>
      </c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>
        <v>2</v>
      </c>
      <c r="BL43" s="236">
        <v>1</v>
      </c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  <c r="CA43" s="230"/>
    </row>
    <row r="44" spans="1:79" s="256" customFormat="1">
      <c r="A44" s="408"/>
      <c r="B44" s="407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  <c r="CA44" s="230"/>
    </row>
    <row r="45" spans="1:79" s="256" customFormat="1">
      <c r="A45" s="408"/>
      <c r="B45" s="407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57"/>
      <c r="BZ45" s="257"/>
      <c r="CA45" s="230"/>
    </row>
    <row r="46" spans="1:79" s="256" customFormat="1" hidden="1">
      <c r="A46" s="290"/>
      <c r="B46" s="291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  <c r="CA46" s="230"/>
    </row>
    <row r="47" spans="1:79" s="256" customFormat="1" ht="13.9" hidden="1" customHeight="1">
      <c r="A47" s="408"/>
      <c r="B47" s="407"/>
      <c r="C47" s="236"/>
      <c r="D47" s="236">
        <f t="shared" ref="D47:AI47" si="18">SUM(D39:D45)</f>
        <v>0</v>
      </c>
      <c r="E47" s="236">
        <f t="shared" si="18"/>
        <v>1</v>
      </c>
      <c r="F47" s="236">
        <f t="shared" si="18"/>
        <v>0</v>
      </c>
      <c r="G47" s="236">
        <f t="shared" si="18"/>
        <v>0</v>
      </c>
      <c r="H47" s="236">
        <f t="shared" si="18"/>
        <v>0</v>
      </c>
      <c r="I47" s="236">
        <f t="shared" si="18"/>
        <v>0</v>
      </c>
      <c r="J47" s="236">
        <f t="shared" si="18"/>
        <v>0</v>
      </c>
      <c r="K47" s="236">
        <f t="shared" si="18"/>
        <v>0</v>
      </c>
      <c r="L47" s="236">
        <f t="shared" si="18"/>
        <v>5.4</v>
      </c>
      <c r="M47" s="236">
        <f t="shared" si="18"/>
        <v>0</v>
      </c>
      <c r="N47" s="236">
        <f t="shared" si="18"/>
        <v>6.55</v>
      </c>
      <c r="O47" s="236">
        <f t="shared" si="18"/>
        <v>0</v>
      </c>
      <c r="P47" s="236">
        <f t="shared" si="18"/>
        <v>0</v>
      </c>
      <c r="Q47" s="236">
        <f t="shared" si="18"/>
        <v>0</v>
      </c>
      <c r="R47" s="236">
        <f t="shared" si="18"/>
        <v>0</v>
      </c>
      <c r="S47" s="236">
        <f t="shared" si="18"/>
        <v>0</v>
      </c>
      <c r="T47" s="236">
        <f t="shared" si="18"/>
        <v>0</v>
      </c>
      <c r="U47" s="236">
        <f t="shared" si="18"/>
        <v>0</v>
      </c>
      <c r="V47" s="236">
        <f t="shared" si="18"/>
        <v>0</v>
      </c>
      <c r="W47" s="236">
        <f t="shared" si="18"/>
        <v>0</v>
      </c>
      <c r="X47" s="236">
        <f t="shared" si="18"/>
        <v>0</v>
      </c>
      <c r="Y47" s="236">
        <f t="shared" si="18"/>
        <v>1</v>
      </c>
      <c r="Z47" s="236">
        <f t="shared" si="18"/>
        <v>0</v>
      </c>
      <c r="AA47" s="236">
        <f t="shared" si="18"/>
        <v>0</v>
      </c>
      <c r="AB47" s="236">
        <f t="shared" si="18"/>
        <v>200</v>
      </c>
      <c r="AC47" s="236">
        <f t="shared" si="18"/>
        <v>7.5</v>
      </c>
      <c r="AD47" s="236">
        <f t="shared" si="18"/>
        <v>0</v>
      </c>
      <c r="AE47" s="236">
        <f t="shared" si="18"/>
        <v>0</v>
      </c>
      <c r="AF47" s="236">
        <f t="shared" si="18"/>
        <v>0</v>
      </c>
      <c r="AG47" s="236">
        <f t="shared" si="18"/>
        <v>58</v>
      </c>
      <c r="AH47" s="236">
        <f t="shared" si="18"/>
        <v>0</v>
      </c>
      <c r="AI47" s="236">
        <f t="shared" si="18"/>
        <v>0</v>
      </c>
      <c r="AJ47" s="236">
        <f t="shared" ref="AJ47:BZ47" si="19">SUM(AJ39:AJ45)</f>
        <v>0</v>
      </c>
      <c r="AK47" s="236">
        <f t="shared" si="19"/>
        <v>0</v>
      </c>
      <c r="AL47" s="236">
        <f t="shared" si="19"/>
        <v>0</v>
      </c>
      <c r="AM47" s="236">
        <f t="shared" si="19"/>
        <v>0</v>
      </c>
      <c r="AN47" s="236">
        <f t="shared" si="19"/>
        <v>0</v>
      </c>
      <c r="AO47" s="236">
        <f t="shared" si="19"/>
        <v>0</v>
      </c>
      <c r="AP47" s="236">
        <f t="shared" si="19"/>
        <v>0</v>
      </c>
      <c r="AQ47" s="236">
        <f t="shared" si="19"/>
        <v>0</v>
      </c>
      <c r="AR47" s="236">
        <f t="shared" si="19"/>
        <v>0</v>
      </c>
      <c r="AS47" s="236">
        <f t="shared" si="19"/>
        <v>0</v>
      </c>
      <c r="AT47" s="236">
        <f t="shared" si="19"/>
        <v>5</v>
      </c>
      <c r="AU47" s="236">
        <f t="shared" si="19"/>
        <v>0</v>
      </c>
      <c r="AV47" s="236">
        <f t="shared" si="19"/>
        <v>0</v>
      </c>
      <c r="AW47" s="236">
        <f t="shared" si="19"/>
        <v>0</v>
      </c>
      <c r="AX47" s="236">
        <f t="shared" si="19"/>
        <v>6</v>
      </c>
      <c r="AY47" s="236">
        <f t="shared" si="19"/>
        <v>0</v>
      </c>
      <c r="AZ47" s="236">
        <f t="shared" si="19"/>
        <v>0</v>
      </c>
      <c r="BA47" s="236">
        <f t="shared" si="19"/>
        <v>50</v>
      </c>
      <c r="BB47" s="236">
        <f t="shared" si="19"/>
        <v>0</v>
      </c>
      <c r="BC47" s="236">
        <f t="shared" si="19"/>
        <v>0</v>
      </c>
      <c r="BD47" s="236">
        <f t="shared" si="19"/>
        <v>0</v>
      </c>
      <c r="BE47" s="236">
        <f t="shared" si="19"/>
        <v>0</v>
      </c>
      <c r="BF47" s="236">
        <f t="shared" si="19"/>
        <v>0</v>
      </c>
      <c r="BG47" s="236">
        <f t="shared" si="19"/>
        <v>0</v>
      </c>
      <c r="BH47" s="236">
        <f t="shared" si="19"/>
        <v>0</v>
      </c>
      <c r="BI47" s="236">
        <f t="shared" si="19"/>
        <v>20</v>
      </c>
      <c r="BJ47" s="236">
        <f t="shared" si="19"/>
        <v>35</v>
      </c>
      <c r="BK47" s="236">
        <f t="shared" si="19"/>
        <v>10</v>
      </c>
      <c r="BL47" s="236">
        <f t="shared" si="19"/>
        <v>11</v>
      </c>
      <c r="BM47" s="236">
        <f t="shared" si="19"/>
        <v>0</v>
      </c>
      <c r="BN47" s="236">
        <f t="shared" si="19"/>
        <v>0</v>
      </c>
      <c r="BO47" s="236">
        <f t="shared" si="19"/>
        <v>14</v>
      </c>
      <c r="BP47" s="236">
        <f t="shared" si="19"/>
        <v>0</v>
      </c>
      <c r="BQ47" s="236">
        <f t="shared" si="19"/>
        <v>0</v>
      </c>
      <c r="BR47" s="236">
        <f t="shared" si="19"/>
        <v>0</v>
      </c>
      <c r="BS47" s="236">
        <f t="shared" si="19"/>
        <v>0</v>
      </c>
      <c r="BT47" s="236">
        <f t="shared" si="19"/>
        <v>0</v>
      </c>
      <c r="BU47" s="236">
        <f t="shared" si="19"/>
        <v>0</v>
      </c>
      <c r="BV47" s="236">
        <f t="shared" si="19"/>
        <v>0</v>
      </c>
      <c r="BW47" s="236">
        <f t="shared" si="19"/>
        <v>0</v>
      </c>
      <c r="BX47" s="236">
        <f t="shared" si="19"/>
        <v>60</v>
      </c>
      <c r="BY47" s="257">
        <f t="shared" si="19"/>
        <v>0</v>
      </c>
      <c r="BZ47" s="257">
        <f t="shared" si="19"/>
        <v>0</v>
      </c>
      <c r="CA47" s="230"/>
    </row>
    <row r="48" spans="1:79" s="256" customFormat="1" ht="13.9" hidden="1" customHeight="1">
      <c r="A48" s="412" t="s">
        <v>74</v>
      </c>
      <c r="B48" s="413"/>
      <c r="C48" s="236">
        <f>C49</f>
        <v>32</v>
      </c>
      <c r="D48" s="236">
        <f>C48</f>
        <v>32</v>
      </c>
      <c r="E48" s="236">
        <f t="shared" ref="E48:BP48" si="20">D48</f>
        <v>32</v>
      </c>
      <c r="F48" s="236">
        <f t="shared" si="20"/>
        <v>32</v>
      </c>
      <c r="G48" s="236">
        <f t="shared" si="20"/>
        <v>32</v>
      </c>
      <c r="H48" s="236">
        <f t="shared" si="20"/>
        <v>32</v>
      </c>
      <c r="I48" s="236">
        <f t="shared" si="20"/>
        <v>32</v>
      </c>
      <c r="J48" s="236">
        <f t="shared" si="20"/>
        <v>32</v>
      </c>
      <c r="K48" s="236">
        <f t="shared" si="20"/>
        <v>32</v>
      </c>
      <c r="L48" s="236">
        <f t="shared" si="20"/>
        <v>32</v>
      </c>
      <c r="M48" s="236">
        <f t="shared" si="20"/>
        <v>32</v>
      </c>
      <c r="N48" s="236">
        <f t="shared" si="20"/>
        <v>32</v>
      </c>
      <c r="O48" s="236">
        <f t="shared" si="20"/>
        <v>32</v>
      </c>
      <c r="P48" s="236">
        <f t="shared" si="20"/>
        <v>32</v>
      </c>
      <c r="Q48" s="236">
        <f t="shared" si="20"/>
        <v>32</v>
      </c>
      <c r="R48" s="236">
        <f t="shared" si="20"/>
        <v>32</v>
      </c>
      <c r="S48" s="236">
        <f t="shared" si="20"/>
        <v>32</v>
      </c>
      <c r="T48" s="236">
        <f t="shared" si="20"/>
        <v>32</v>
      </c>
      <c r="U48" s="236">
        <f t="shared" si="20"/>
        <v>32</v>
      </c>
      <c r="V48" s="236">
        <f t="shared" si="20"/>
        <v>32</v>
      </c>
      <c r="W48" s="236">
        <f t="shared" si="20"/>
        <v>32</v>
      </c>
      <c r="X48" s="236">
        <f t="shared" si="20"/>
        <v>32</v>
      </c>
      <c r="Y48" s="236">
        <f t="shared" si="20"/>
        <v>32</v>
      </c>
      <c r="Z48" s="236">
        <f t="shared" si="20"/>
        <v>32</v>
      </c>
      <c r="AA48" s="236">
        <f t="shared" si="20"/>
        <v>32</v>
      </c>
      <c r="AB48" s="236">
        <f t="shared" si="20"/>
        <v>32</v>
      </c>
      <c r="AC48" s="236">
        <f t="shared" si="20"/>
        <v>32</v>
      </c>
      <c r="AD48" s="236">
        <f t="shared" si="20"/>
        <v>32</v>
      </c>
      <c r="AE48" s="236">
        <f t="shared" si="20"/>
        <v>32</v>
      </c>
      <c r="AF48" s="236">
        <f t="shared" si="20"/>
        <v>32</v>
      </c>
      <c r="AG48" s="236">
        <f t="shared" si="20"/>
        <v>32</v>
      </c>
      <c r="AH48" s="236">
        <f t="shared" si="20"/>
        <v>32</v>
      </c>
      <c r="AI48" s="236">
        <f t="shared" si="20"/>
        <v>32</v>
      </c>
      <c r="AJ48" s="236">
        <f t="shared" si="20"/>
        <v>32</v>
      </c>
      <c r="AK48" s="236">
        <f t="shared" si="20"/>
        <v>32</v>
      </c>
      <c r="AL48" s="236">
        <f t="shared" si="20"/>
        <v>32</v>
      </c>
      <c r="AM48" s="236">
        <f t="shared" si="20"/>
        <v>32</v>
      </c>
      <c r="AN48" s="236">
        <f t="shared" si="20"/>
        <v>32</v>
      </c>
      <c r="AO48" s="236">
        <f t="shared" si="20"/>
        <v>32</v>
      </c>
      <c r="AP48" s="236">
        <f t="shared" si="20"/>
        <v>32</v>
      </c>
      <c r="AQ48" s="236">
        <f t="shared" si="20"/>
        <v>32</v>
      </c>
      <c r="AR48" s="236">
        <f t="shared" si="20"/>
        <v>32</v>
      </c>
      <c r="AS48" s="236">
        <f t="shared" si="20"/>
        <v>32</v>
      </c>
      <c r="AT48" s="236">
        <f t="shared" si="20"/>
        <v>32</v>
      </c>
      <c r="AU48" s="236">
        <f t="shared" si="20"/>
        <v>32</v>
      </c>
      <c r="AV48" s="236">
        <f t="shared" si="20"/>
        <v>32</v>
      </c>
      <c r="AW48" s="236">
        <f t="shared" si="20"/>
        <v>32</v>
      </c>
      <c r="AX48" s="236">
        <f t="shared" si="20"/>
        <v>32</v>
      </c>
      <c r="AY48" s="236">
        <f t="shared" si="20"/>
        <v>32</v>
      </c>
      <c r="AZ48" s="236">
        <f t="shared" si="20"/>
        <v>32</v>
      </c>
      <c r="BA48" s="236">
        <f t="shared" si="20"/>
        <v>32</v>
      </c>
      <c r="BB48" s="236">
        <f t="shared" si="20"/>
        <v>32</v>
      </c>
      <c r="BC48" s="236">
        <f t="shared" si="20"/>
        <v>32</v>
      </c>
      <c r="BD48" s="236">
        <f t="shared" si="20"/>
        <v>32</v>
      </c>
      <c r="BE48" s="236">
        <f t="shared" si="20"/>
        <v>32</v>
      </c>
      <c r="BF48" s="236">
        <f t="shared" si="20"/>
        <v>32</v>
      </c>
      <c r="BG48" s="236">
        <f t="shared" si="20"/>
        <v>32</v>
      </c>
      <c r="BH48" s="236">
        <f t="shared" si="20"/>
        <v>32</v>
      </c>
      <c r="BI48" s="236">
        <f t="shared" si="20"/>
        <v>32</v>
      </c>
      <c r="BJ48" s="236">
        <f t="shared" si="20"/>
        <v>32</v>
      </c>
      <c r="BK48" s="236">
        <f t="shared" si="20"/>
        <v>32</v>
      </c>
      <c r="BL48" s="236">
        <f t="shared" si="20"/>
        <v>32</v>
      </c>
      <c r="BM48" s="236">
        <f t="shared" si="20"/>
        <v>32</v>
      </c>
      <c r="BN48" s="236">
        <f t="shared" si="20"/>
        <v>32</v>
      </c>
      <c r="BO48" s="236">
        <f t="shared" si="20"/>
        <v>32</v>
      </c>
      <c r="BP48" s="236">
        <f t="shared" si="20"/>
        <v>32</v>
      </c>
      <c r="BQ48" s="236">
        <f t="shared" ref="BQ48:BZ48" si="21">BP48</f>
        <v>32</v>
      </c>
      <c r="BR48" s="236">
        <f t="shared" si="21"/>
        <v>32</v>
      </c>
      <c r="BS48" s="236">
        <f t="shared" si="21"/>
        <v>32</v>
      </c>
      <c r="BT48" s="236">
        <f t="shared" si="21"/>
        <v>32</v>
      </c>
      <c r="BU48" s="236">
        <f t="shared" si="21"/>
        <v>32</v>
      </c>
      <c r="BV48" s="236">
        <f t="shared" si="21"/>
        <v>32</v>
      </c>
      <c r="BW48" s="236">
        <f t="shared" si="21"/>
        <v>32</v>
      </c>
      <c r="BX48" s="236">
        <f t="shared" si="21"/>
        <v>32</v>
      </c>
      <c r="BY48" s="258">
        <f t="shared" si="21"/>
        <v>32</v>
      </c>
      <c r="BZ48" s="258">
        <f t="shared" si="21"/>
        <v>32</v>
      </c>
      <c r="CA48" s="230"/>
    </row>
    <row r="49" spans="1:79" s="256" customFormat="1" ht="20.25" thickBot="1">
      <c r="A49" s="414" t="s">
        <v>74</v>
      </c>
      <c r="B49" s="415"/>
      <c r="C49" s="255">
        <f>VLOOKUP(B4,Фактически_присутствующих,3,FALSE)</f>
        <v>32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  <c r="CA49" s="230"/>
    </row>
    <row r="50" spans="1:79" s="256" customFormat="1" ht="15.75" thickTop="1">
      <c r="A50" s="414" t="s">
        <v>75</v>
      </c>
      <c r="B50" s="415"/>
      <c r="C50" s="237"/>
      <c r="D50" s="238">
        <f>D47*D48/1000</f>
        <v>0</v>
      </c>
      <c r="E50" s="238">
        <f>E47*E48</f>
        <v>32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22">L47*L48/1000</f>
        <v>0.17280000000000001</v>
      </c>
      <c r="M50" s="240">
        <f t="shared" si="22"/>
        <v>0</v>
      </c>
      <c r="N50" s="240">
        <f t="shared" si="22"/>
        <v>0.20959999999999998</v>
      </c>
      <c r="O50" s="240">
        <f t="shared" si="22"/>
        <v>0</v>
      </c>
      <c r="P50" s="240">
        <f t="shared" si="22"/>
        <v>0</v>
      </c>
      <c r="Q50" s="240">
        <f t="shared" si="22"/>
        <v>0</v>
      </c>
      <c r="R50" s="240">
        <f t="shared" si="22"/>
        <v>0</v>
      </c>
      <c r="S50" s="240">
        <f t="shared" si="22"/>
        <v>0</v>
      </c>
      <c r="T50" s="240">
        <f t="shared" si="22"/>
        <v>0</v>
      </c>
      <c r="U50" s="240">
        <f t="shared" si="22"/>
        <v>0</v>
      </c>
      <c r="V50" s="240">
        <f t="shared" si="22"/>
        <v>0</v>
      </c>
      <c r="W50" s="240">
        <f t="shared" si="22"/>
        <v>0</v>
      </c>
      <c r="X50" s="240">
        <f t="shared" si="22"/>
        <v>0</v>
      </c>
      <c r="Y50" s="240">
        <f t="shared" si="22"/>
        <v>3.2000000000000001E-2</v>
      </c>
      <c r="Z50" s="240">
        <f t="shared" si="22"/>
        <v>0</v>
      </c>
      <c r="AA50" s="240">
        <f t="shared" si="22"/>
        <v>0</v>
      </c>
      <c r="AB50" s="240">
        <f t="shared" si="22"/>
        <v>6.4</v>
      </c>
      <c r="AC50" s="240">
        <f t="shared" si="22"/>
        <v>0.24</v>
      </c>
      <c r="AD50" s="240">
        <f t="shared" si="22"/>
        <v>0</v>
      </c>
      <c r="AE50" s="240">
        <f t="shared" si="22"/>
        <v>0</v>
      </c>
      <c r="AF50" s="240">
        <f t="shared" si="22"/>
        <v>0</v>
      </c>
      <c r="AG50" s="240">
        <f t="shared" si="22"/>
        <v>1.8560000000000001</v>
      </c>
      <c r="AH50" s="240">
        <f t="shared" si="22"/>
        <v>0</v>
      </c>
      <c r="AI50" s="240">
        <f t="shared" si="22"/>
        <v>0</v>
      </c>
      <c r="AJ50" s="240">
        <f t="shared" si="22"/>
        <v>0</v>
      </c>
      <c r="AK50" s="240">
        <f t="shared" si="22"/>
        <v>0</v>
      </c>
      <c r="AL50" s="240">
        <f t="shared" si="22"/>
        <v>0</v>
      </c>
      <c r="AM50" s="240">
        <f t="shared" si="22"/>
        <v>0</v>
      </c>
      <c r="AN50" s="240">
        <f t="shared" si="22"/>
        <v>0</v>
      </c>
      <c r="AO50" s="240">
        <f t="shared" si="22"/>
        <v>0</v>
      </c>
      <c r="AP50" s="240">
        <f t="shared" si="22"/>
        <v>0</v>
      </c>
      <c r="AQ50" s="240">
        <f t="shared" si="22"/>
        <v>0</v>
      </c>
      <c r="AR50" s="240">
        <f t="shared" si="22"/>
        <v>0</v>
      </c>
      <c r="AS50" s="240">
        <f t="shared" si="22"/>
        <v>0</v>
      </c>
      <c r="AT50" s="240">
        <f t="shared" si="22"/>
        <v>0.16</v>
      </c>
      <c r="AU50" s="240">
        <f t="shared" si="22"/>
        <v>0</v>
      </c>
      <c r="AV50" s="240">
        <f t="shared" si="22"/>
        <v>0</v>
      </c>
      <c r="AW50" s="240">
        <f t="shared" si="22"/>
        <v>0</v>
      </c>
      <c r="AX50" s="240">
        <f t="shared" si="22"/>
        <v>0.192</v>
      </c>
      <c r="AY50" s="240">
        <f t="shared" si="22"/>
        <v>0</v>
      </c>
      <c r="AZ50" s="240">
        <f t="shared" si="22"/>
        <v>0</v>
      </c>
      <c r="BA50" s="240">
        <f t="shared" si="22"/>
        <v>1.6</v>
      </c>
      <c r="BB50" s="240">
        <f t="shared" si="22"/>
        <v>0</v>
      </c>
      <c r="BC50" s="240">
        <f t="shared" si="22"/>
        <v>0</v>
      </c>
      <c r="BD50" s="240">
        <f t="shared" si="22"/>
        <v>0</v>
      </c>
      <c r="BE50" s="240">
        <f t="shared" si="22"/>
        <v>0</v>
      </c>
      <c r="BF50" s="240">
        <f t="shared" si="22"/>
        <v>0</v>
      </c>
      <c r="BG50" s="240">
        <f t="shared" si="22"/>
        <v>0</v>
      </c>
      <c r="BH50" s="240">
        <f t="shared" si="22"/>
        <v>0</v>
      </c>
      <c r="BI50" s="240">
        <f t="shared" si="22"/>
        <v>0.64</v>
      </c>
      <c r="BJ50" s="240">
        <f t="shared" si="22"/>
        <v>1.1200000000000001</v>
      </c>
      <c r="BK50" s="240">
        <f t="shared" si="22"/>
        <v>0.32</v>
      </c>
      <c r="BL50" s="240">
        <f t="shared" si="22"/>
        <v>0.35199999999999998</v>
      </c>
      <c r="BM50" s="240">
        <f t="shared" si="22"/>
        <v>0</v>
      </c>
      <c r="BN50" s="240">
        <f t="shared" si="22"/>
        <v>0</v>
      </c>
      <c r="BO50" s="240">
        <f t="shared" si="22"/>
        <v>0.44800000000000001</v>
      </c>
      <c r="BP50" s="240">
        <f t="shared" si="22"/>
        <v>0</v>
      </c>
      <c r="BQ50" s="240">
        <f t="shared" si="22"/>
        <v>0</v>
      </c>
      <c r="BR50" s="240">
        <f t="shared" si="22"/>
        <v>0</v>
      </c>
      <c r="BS50" s="240">
        <f t="shared" si="22"/>
        <v>0</v>
      </c>
      <c r="BT50" s="240">
        <f t="shared" si="22"/>
        <v>0</v>
      </c>
      <c r="BU50" s="240">
        <f t="shared" si="22"/>
        <v>0</v>
      </c>
      <c r="BV50" s="240">
        <f t="shared" si="22"/>
        <v>0</v>
      </c>
      <c r="BW50" s="240">
        <f t="shared" si="22"/>
        <v>0</v>
      </c>
      <c r="BX50" s="240">
        <f t="shared" ref="BX50:BZ50" si="23">BX47*BX48/1000</f>
        <v>1.92</v>
      </c>
      <c r="BY50" s="238">
        <f t="shared" si="23"/>
        <v>0</v>
      </c>
      <c r="BZ50" s="238">
        <f t="shared" si="23"/>
        <v>0</v>
      </c>
      <c r="CA50" s="230"/>
    </row>
    <row r="51" spans="1:79" s="256" customFormat="1">
      <c r="A51" s="414" t="s">
        <v>64</v>
      </c>
      <c r="B51" s="415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  <c r="CA51" s="230"/>
    </row>
    <row r="52" spans="1:79" s="256" customFormat="1">
      <c r="A52" s="414" t="s">
        <v>76</v>
      </c>
      <c r="B52" s="415"/>
      <c r="C52" s="242">
        <f>SUM(D52:BZ52)</f>
        <v>1951.9999999999998</v>
      </c>
      <c r="D52" s="243">
        <f t="shared" ref="D52:BZ52" si="24">D50*D51</f>
        <v>0</v>
      </c>
      <c r="E52" s="243">
        <f t="shared" si="24"/>
        <v>672</v>
      </c>
      <c r="F52" s="239">
        <f t="shared" si="24"/>
        <v>0</v>
      </c>
      <c r="G52" s="240">
        <f t="shared" si="24"/>
        <v>0</v>
      </c>
      <c r="H52" s="240">
        <f t="shared" si="24"/>
        <v>0</v>
      </c>
      <c r="I52" s="240">
        <f t="shared" si="24"/>
        <v>0</v>
      </c>
      <c r="J52" s="240">
        <f t="shared" si="24"/>
        <v>0</v>
      </c>
      <c r="K52" s="240">
        <f t="shared" si="24"/>
        <v>0</v>
      </c>
      <c r="L52" s="240">
        <f t="shared" si="24"/>
        <v>24.192</v>
      </c>
      <c r="M52" s="240">
        <f t="shared" si="24"/>
        <v>0</v>
      </c>
      <c r="N52" s="240">
        <f t="shared" si="24"/>
        <v>2.0959999999999996</v>
      </c>
      <c r="O52" s="240">
        <f t="shared" si="24"/>
        <v>0</v>
      </c>
      <c r="P52" s="240">
        <f t="shared" si="24"/>
        <v>0</v>
      </c>
      <c r="Q52" s="240">
        <f t="shared" si="24"/>
        <v>0</v>
      </c>
      <c r="R52" s="240">
        <f t="shared" si="24"/>
        <v>0</v>
      </c>
      <c r="S52" s="240">
        <f t="shared" si="24"/>
        <v>0</v>
      </c>
      <c r="T52" s="240">
        <f t="shared" si="24"/>
        <v>0</v>
      </c>
      <c r="U52" s="240">
        <f t="shared" si="24"/>
        <v>0</v>
      </c>
      <c r="V52" s="240">
        <f t="shared" si="24"/>
        <v>0</v>
      </c>
      <c r="W52" s="240">
        <f t="shared" si="24"/>
        <v>0</v>
      </c>
      <c r="X52" s="240">
        <f t="shared" si="24"/>
        <v>0</v>
      </c>
      <c r="Y52" s="240">
        <f t="shared" si="24"/>
        <v>1.28</v>
      </c>
      <c r="Z52" s="240">
        <f t="shared" si="24"/>
        <v>0</v>
      </c>
      <c r="AA52" s="240">
        <f t="shared" si="24"/>
        <v>0</v>
      </c>
      <c r="AB52" s="240">
        <f t="shared" si="24"/>
        <v>448</v>
      </c>
      <c r="AC52" s="240">
        <f t="shared" si="24"/>
        <v>39.6</v>
      </c>
      <c r="AD52" s="240">
        <f t="shared" si="24"/>
        <v>0</v>
      </c>
      <c r="AE52" s="240">
        <f t="shared" si="24"/>
        <v>0</v>
      </c>
      <c r="AF52" s="240">
        <f t="shared" si="24"/>
        <v>0</v>
      </c>
      <c r="AG52" s="240">
        <f t="shared" si="24"/>
        <v>167.04000000000002</v>
      </c>
      <c r="AH52" s="240">
        <f t="shared" si="24"/>
        <v>0</v>
      </c>
      <c r="AI52" s="240">
        <f t="shared" si="24"/>
        <v>0</v>
      </c>
      <c r="AJ52" s="240">
        <f t="shared" si="24"/>
        <v>0</v>
      </c>
      <c r="AK52" s="240">
        <f t="shared" si="24"/>
        <v>0</v>
      </c>
      <c r="AL52" s="240">
        <f t="shared" si="24"/>
        <v>0</v>
      </c>
      <c r="AM52" s="240">
        <f t="shared" si="24"/>
        <v>0</v>
      </c>
      <c r="AN52" s="240">
        <f t="shared" si="24"/>
        <v>0</v>
      </c>
      <c r="AO52" s="240">
        <f t="shared" si="24"/>
        <v>0</v>
      </c>
      <c r="AP52" s="240">
        <f t="shared" si="24"/>
        <v>0</v>
      </c>
      <c r="AQ52" s="240">
        <f t="shared" si="24"/>
        <v>0</v>
      </c>
      <c r="AR52" s="240">
        <f t="shared" si="24"/>
        <v>0</v>
      </c>
      <c r="AS52" s="240">
        <f t="shared" si="24"/>
        <v>0</v>
      </c>
      <c r="AT52" s="240">
        <f t="shared" si="24"/>
        <v>96</v>
      </c>
      <c r="AU52" s="240">
        <f t="shared" si="24"/>
        <v>0</v>
      </c>
      <c r="AV52" s="240">
        <f t="shared" si="24"/>
        <v>0</v>
      </c>
      <c r="AW52" s="240">
        <f t="shared" si="24"/>
        <v>0</v>
      </c>
      <c r="AX52" s="240">
        <f t="shared" si="24"/>
        <v>52.608000000000004</v>
      </c>
      <c r="AY52" s="240">
        <f t="shared" si="24"/>
        <v>0</v>
      </c>
      <c r="AZ52" s="240">
        <f t="shared" si="24"/>
        <v>0</v>
      </c>
      <c r="BA52" s="240">
        <f t="shared" si="24"/>
        <v>288</v>
      </c>
      <c r="BB52" s="240">
        <f t="shared" si="24"/>
        <v>0</v>
      </c>
      <c r="BC52" s="240">
        <f t="shared" si="24"/>
        <v>0</v>
      </c>
      <c r="BD52" s="240">
        <f t="shared" si="24"/>
        <v>0</v>
      </c>
      <c r="BE52" s="240">
        <f t="shared" si="24"/>
        <v>0</v>
      </c>
      <c r="BF52" s="240">
        <f t="shared" si="24"/>
        <v>0</v>
      </c>
      <c r="BG52" s="240">
        <f t="shared" si="24"/>
        <v>0</v>
      </c>
      <c r="BH52" s="240">
        <f t="shared" si="24"/>
        <v>0</v>
      </c>
      <c r="BI52" s="240">
        <f t="shared" si="24"/>
        <v>13.44</v>
      </c>
      <c r="BJ52" s="240">
        <f t="shared" si="24"/>
        <v>39.200000000000003</v>
      </c>
      <c r="BK52" s="240">
        <f t="shared" si="24"/>
        <v>7.04</v>
      </c>
      <c r="BL52" s="240">
        <f t="shared" si="24"/>
        <v>11.263999999999999</v>
      </c>
      <c r="BM52" s="240">
        <f t="shared" si="24"/>
        <v>0</v>
      </c>
      <c r="BN52" s="240">
        <f t="shared" si="24"/>
        <v>0</v>
      </c>
      <c r="BO52" s="240">
        <f t="shared" si="24"/>
        <v>13.44</v>
      </c>
      <c r="BP52" s="240">
        <f t="shared" si="24"/>
        <v>0</v>
      </c>
      <c r="BQ52" s="240">
        <f t="shared" si="24"/>
        <v>0</v>
      </c>
      <c r="BR52" s="240">
        <f t="shared" si="24"/>
        <v>0</v>
      </c>
      <c r="BS52" s="240">
        <f t="shared" si="24"/>
        <v>0</v>
      </c>
      <c r="BT52" s="240">
        <f t="shared" si="24"/>
        <v>0</v>
      </c>
      <c r="BU52" s="240">
        <f t="shared" si="24"/>
        <v>0</v>
      </c>
      <c r="BV52" s="240">
        <f t="shared" si="24"/>
        <v>0</v>
      </c>
      <c r="BW52" s="240">
        <f t="shared" si="24"/>
        <v>0</v>
      </c>
      <c r="BX52" s="240">
        <f t="shared" si="24"/>
        <v>76.8</v>
      </c>
      <c r="BY52" s="243">
        <f t="shared" si="24"/>
        <v>0</v>
      </c>
      <c r="BZ52" s="243">
        <f t="shared" si="24"/>
        <v>0</v>
      </c>
      <c r="CA52" s="230"/>
    </row>
    <row r="53" spans="1:79" s="256" customFormat="1" ht="15.75" customHeight="1">
      <c r="A53" s="414" t="s">
        <v>77</v>
      </c>
      <c r="B53" s="415"/>
      <c r="C53" s="244">
        <f>C52/C49</f>
        <v>60.999999999999993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>
        <f>ROUND((((61-C53))*100+SUM(N39:N43)),4)</f>
        <v>6.55</v>
      </c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  <c r="CA53" s="230"/>
    </row>
    <row r="54" spans="1:79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56" customFormat="1" hidden="1">
      <c r="A55" s="408"/>
      <c r="B55" s="407"/>
      <c r="C55" s="236"/>
      <c r="D55" s="236">
        <f t="shared" ref="D55:K55" si="25">SUM(D39:D45)</f>
        <v>0</v>
      </c>
      <c r="E55" s="236">
        <f t="shared" si="25"/>
        <v>1</v>
      </c>
      <c r="F55" s="236">
        <f t="shared" si="25"/>
        <v>0</v>
      </c>
      <c r="G55" s="236">
        <f t="shared" si="25"/>
        <v>0</v>
      </c>
      <c r="H55" s="236">
        <f t="shared" si="25"/>
        <v>0</v>
      </c>
      <c r="I55" s="236">
        <f t="shared" si="25"/>
        <v>0</v>
      </c>
      <c r="J55" s="236">
        <f t="shared" si="25"/>
        <v>0</v>
      </c>
      <c r="K55" s="236">
        <f t="shared" si="25"/>
        <v>0</v>
      </c>
      <c r="L55" s="236">
        <f>SUM(L39:L45)</f>
        <v>5.4</v>
      </c>
      <c r="M55" s="236">
        <f t="shared" ref="M55:BX55" si="26">SUM(M39:M45)</f>
        <v>0</v>
      </c>
      <c r="N55" s="236">
        <f t="shared" si="26"/>
        <v>6.55</v>
      </c>
      <c r="O55" s="236">
        <f t="shared" si="26"/>
        <v>0</v>
      </c>
      <c r="P55" s="236">
        <f t="shared" si="26"/>
        <v>0</v>
      </c>
      <c r="Q55" s="236">
        <f t="shared" si="26"/>
        <v>0</v>
      </c>
      <c r="R55" s="236">
        <f t="shared" si="26"/>
        <v>0</v>
      </c>
      <c r="S55" s="236">
        <f t="shared" si="26"/>
        <v>0</v>
      </c>
      <c r="T55" s="236">
        <f t="shared" si="26"/>
        <v>0</v>
      </c>
      <c r="U55" s="236">
        <f t="shared" si="26"/>
        <v>0</v>
      </c>
      <c r="V55" s="236">
        <f t="shared" si="26"/>
        <v>0</v>
      </c>
      <c r="W55" s="236">
        <f t="shared" si="26"/>
        <v>0</v>
      </c>
      <c r="X55" s="236">
        <f t="shared" si="26"/>
        <v>0</v>
      </c>
      <c r="Y55" s="236">
        <f t="shared" si="26"/>
        <v>1</v>
      </c>
      <c r="Z55" s="236">
        <f t="shared" si="26"/>
        <v>0</v>
      </c>
      <c r="AA55" s="236">
        <f t="shared" si="26"/>
        <v>0</v>
      </c>
      <c r="AB55" s="236">
        <f t="shared" si="26"/>
        <v>200</v>
      </c>
      <c r="AC55" s="236">
        <f t="shared" si="26"/>
        <v>7.5</v>
      </c>
      <c r="AD55" s="236">
        <f t="shared" si="26"/>
        <v>0</v>
      </c>
      <c r="AE55" s="236">
        <f t="shared" si="26"/>
        <v>0</v>
      </c>
      <c r="AF55" s="236">
        <f t="shared" si="26"/>
        <v>0</v>
      </c>
      <c r="AG55" s="236">
        <f t="shared" si="26"/>
        <v>58</v>
      </c>
      <c r="AH55" s="236">
        <f t="shared" si="26"/>
        <v>0</v>
      </c>
      <c r="AI55" s="236">
        <f t="shared" si="26"/>
        <v>0</v>
      </c>
      <c r="AJ55" s="236">
        <f t="shared" si="26"/>
        <v>0</v>
      </c>
      <c r="AK55" s="236">
        <f t="shared" si="26"/>
        <v>0</v>
      </c>
      <c r="AL55" s="236">
        <f t="shared" si="26"/>
        <v>0</v>
      </c>
      <c r="AM55" s="236">
        <f t="shared" si="26"/>
        <v>0</v>
      </c>
      <c r="AN55" s="236">
        <f t="shared" si="26"/>
        <v>0</v>
      </c>
      <c r="AO55" s="236">
        <f t="shared" si="26"/>
        <v>0</v>
      </c>
      <c r="AP55" s="236">
        <f t="shared" si="26"/>
        <v>0</v>
      </c>
      <c r="AQ55" s="236">
        <f t="shared" si="26"/>
        <v>0</v>
      </c>
      <c r="AR55" s="236">
        <f t="shared" si="26"/>
        <v>0</v>
      </c>
      <c r="AS55" s="236">
        <f t="shared" si="26"/>
        <v>0</v>
      </c>
      <c r="AT55" s="236">
        <f t="shared" si="26"/>
        <v>5</v>
      </c>
      <c r="AU55" s="236">
        <f t="shared" si="26"/>
        <v>0</v>
      </c>
      <c r="AV55" s="236">
        <f t="shared" si="26"/>
        <v>0</v>
      </c>
      <c r="AW55" s="236">
        <f t="shared" si="26"/>
        <v>0</v>
      </c>
      <c r="AX55" s="236">
        <f t="shared" si="26"/>
        <v>6</v>
      </c>
      <c r="AY55" s="236">
        <f t="shared" si="26"/>
        <v>0</v>
      </c>
      <c r="AZ55" s="236">
        <f t="shared" si="26"/>
        <v>0</v>
      </c>
      <c r="BA55" s="236">
        <f t="shared" si="26"/>
        <v>50</v>
      </c>
      <c r="BB55" s="236">
        <f t="shared" si="26"/>
        <v>0</v>
      </c>
      <c r="BC55" s="236">
        <f t="shared" si="26"/>
        <v>0</v>
      </c>
      <c r="BD55" s="236">
        <f t="shared" si="26"/>
        <v>0</v>
      </c>
      <c r="BE55" s="236">
        <f t="shared" si="26"/>
        <v>0</v>
      </c>
      <c r="BF55" s="236">
        <f t="shared" si="26"/>
        <v>0</v>
      </c>
      <c r="BG55" s="236">
        <f t="shared" si="26"/>
        <v>0</v>
      </c>
      <c r="BH55" s="236">
        <f t="shared" si="26"/>
        <v>0</v>
      </c>
      <c r="BI55" s="236">
        <f t="shared" si="26"/>
        <v>20</v>
      </c>
      <c r="BJ55" s="236">
        <f t="shared" si="26"/>
        <v>35</v>
      </c>
      <c r="BK55" s="236">
        <f t="shared" si="26"/>
        <v>10</v>
      </c>
      <c r="BL55" s="236">
        <f t="shared" si="26"/>
        <v>11</v>
      </c>
      <c r="BM55" s="236">
        <f t="shared" si="26"/>
        <v>0</v>
      </c>
      <c r="BN55" s="236">
        <f t="shared" si="26"/>
        <v>0</v>
      </c>
      <c r="BO55" s="236">
        <f t="shared" si="26"/>
        <v>14</v>
      </c>
      <c r="BP55" s="236">
        <f t="shared" si="26"/>
        <v>0</v>
      </c>
      <c r="BQ55" s="236">
        <f t="shared" si="26"/>
        <v>0</v>
      </c>
      <c r="BR55" s="236">
        <f t="shared" si="26"/>
        <v>0</v>
      </c>
      <c r="BS55" s="236">
        <f t="shared" si="26"/>
        <v>0</v>
      </c>
      <c r="BT55" s="236">
        <f t="shared" si="26"/>
        <v>0</v>
      </c>
      <c r="BU55" s="236">
        <f t="shared" si="26"/>
        <v>0</v>
      </c>
      <c r="BV55" s="236">
        <f t="shared" si="26"/>
        <v>0</v>
      </c>
      <c r="BW55" s="236">
        <f t="shared" si="26"/>
        <v>0</v>
      </c>
      <c r="BX55" s="236">
        <f t="shared" si="26"/>
        <v>60</v>
      </c>
      <c r="BY55" s="257">
        <f>SUM(BY35:BY43)</f>
        <v>0</v>
      </c>
      <c r="BZ55" s="257">
        <f>SUM(BZ35:BZ43)</f>
        <v>0</v>
      </c>
      <c r="CA55" s="230"/>
    </row>
    <row r="56" spans="1:79" s="256" customFormat="1" hidden="1">
      <c r="A56" s="412" t="s">
        <v>74</v>
      </c>
      <c r="B56" s="413"/>
      <c r="C56" s="236">
        <f>C57</f>
        <v>32</v>
      </c>
      <c r="D56" s="246">
        <f>C56</f>
        <v>32</v>
      </c>
      <c r="E56" s="246">
        <f t="shared" ref="E56:BP56" si="27">D56</f>
        <v>32</v>
      </c>
      <c r="F56" s="246">
        <f t="shared" si="27"/>
        <v>32</v>
      </c>
      <c r="G56" s="246">
        <f t="shared" si="27"/>
        <v>32</v>
      </c>
      <c r="H56" s="246">
        <f t="shared" si="27"/>
        <v>32</v>
      </c>
      <c r="I56" s="246">
        <f t="shared" si="27"/>
        <v>32</v>
      </c>
      <c r="J56" s="246">
        <f t="shared" si="27"/>
        <v>32</v>
      </c>
      <c r="K56" s="246">
        <f t="shared" si="27"/>
        <v>32</v>
      </c>
      <c r="L56" s="246">
        <f t="shared" si="27"/>
        <v>32</v>
      </c>
      <c r="M56" s="246">
        <f t="shared" si="27"/>
        <v>32</v>
      </c>
      <c r="N56" s="246">
        <f t="shared" si="27"/>
        <v>32</v>
      </c>
      <c r="O56" s="246">
        <f t="shared" si="27"/>
        <v>32</v>
      </c>
      <c r="P56" s="246">
        <f t="shared" si="27"/>
        <v>32</v>
      </c>
      <c r="Q56" s="246">
        <f t="shared" si="27"/>
        <v>32</v>
      </c>
      <c r="R56" s="246">
        <f t="shared" si="27"/>
        <v>32</v>
      </c>
      <c r="S56" s="246">
        <f t="shared" si="27"/>
        <v>32</v>
      </c>
      <c r="T56" s="246">
        <f t="shared" si="27"/>
        <v>32</v>
      </c>
      <c r="U56" s="246">
        <f t="shared" si="27"/>
        <v>32</v>
      </c>
      <c r="V56" s="246">
        <f t="shared" si="27"/>
        <v>32</v>
      </c>
      <c r="W56" s="246">
        <f t="shared" si="27"/>
        <v>32</v>
      </c>
      <c r="X56" s="246">
        <f t="shared" si="27"/>
        <v>32</v>
      </c>
      <c r="Y56" s="246">
        <f t="shared" si="27"/>
        <v>32</v>
      </c>
      <c r="Z56" s="246">
        <f t="shared" si="27"/>
        <v>32</v>
      </c>
      <c r="AA56" s="246">
        <f t="shared" si="27"/>
        <v>32</v>
      </c>
      <c r="AB56" s="246">
        <f t="shared" si="27"/>
        <v>32</v>
      </c>
      <c r="AC56" s="246">
        <f t="shared" si="27"/>
        <v>32</v>
      </c>
      <c r="AD56" s="246">
        <f t="shared" si="27"/>
        <v>32</v>
      </c>
      <c r="AE56" s="246">
        <f t="shared" si="27"/>
        <v>32</v>
      </c>
      <c r="AF56" s="246">
        <f t="shared" si="27"/>
        <v>32</v>
      </c>
      <c r="AG56" s="246">
        <f t="shared" si="27"/>
        <v>32</v>
      </c>
      <c r="AH56" s="246">
        <f t="shared" si="27"/>
        <v>32</v>
      </c>
      <c r="AI56" s="246">
        <f t="shared" si="27"/>
        <v>32</v>
      </c>
      <c r="AJ56" s="246">
        <f t="shared" si="27"/>
        <v>32</v>
      </c>
      <c r="AK56" s="246">
        <f t="shared" si="27"/>
        <v>32</v>
      </c>
      <c r="AL56" s="246">
        <f t="shared" si="27"/>
        <v>32</v>
      </c>
      <c r="AM56" s="246">
        <f t="shared" si="27"/>
        <v>32</v>
      </c>
      <c r="AN56" s="246">
        <f t="shared" si="27"/>
        <v>32</v>
      </c>
      <c r="AO56" s="246">
        <f t="shared" si="27"/>
        <v>32</v>
      </c>
      <c r="AP56" s="246">
        <f t="shared" si="27"/>
        <v>32</v>
      </c>
      <c r="AQ56" s="246">
        <f t="shared" si="27"/>
        <v>32</v>
      </c>
      <c r="AR56" s="246">
        <f t="shared" si="27"/>
        <v>32</v>
      </c>
      <c r="AS56" s="246">
        <f t="shared" si="27"/>
        <v>32</v>
      </c>
      <c r="AT56" s="246">
        <f t="shared" si="27"/>
        <v>32</v>
      </c>
      <c r="AU56" s="246">
        <f t="shared" si="27"/>
        <v>32</v>
      </c>
      <c r="AV56" s="246">
        <f t="shared" si="27"/>
        <v>32</v>
      </c>
      <c r="AW56" s="246">
        <f t="shared" si="27"/>
        <v>32</v>
      </c>
      <c r="AX56" s="246">
        <f t="shared" si="27"/>
        <v>32</v>
      </c>
      <c r="AY56" s="246">
        <f t="shared" si="27"/>
        <v>32</v>
      </c>
      <c r="AZ56" s="246">
        <f t="shared" si="27"/>
        <v>32</v>
      </c>
      <c r="BA56" s="246">
        <f t="shared" si="27"/>
        <v>32</v>
      </c>
      <c r="BB56" s="246">
        <f t="shared" si="27"/>
        <v>32</v>
      </c>
      <c r="BC56" s="246">
        <f t="shared" si="27"/>
        <v>32</v>
      </c>
      <c r="BD56" s="246">
        <f t="shared" si="27"/>
        <v>32</v>
      </c>
      <c r="BE56" s="246">
        <f t="shared" si="27"/>
        <v>32</v>
      </c>
      <c r="BF56" s="246">
        <f t="shared" si="27"/>
        <v>32</v>
      </c>
      <c r="BG56" s="246">
        <f t="shared" si="27"/>
        <v>32</v>
      </c>
      <c r="BH56" s="246">
        <f t="shared" si="27"/>
        <v>32</v>
      </c>
      <c r="BI56" s="246">
        <f t="shared" si="27"/>
        <v>32</v>
      </c>
      <c r="BJ56" s="246">
        <f t="shared" si="27"/>
        <v>32</v>
      </c>
      <c r="BK56" s="246">
        <f t="shared" si="27"/>
        <v>32</v>
      </c>
      <c r="BL56" s="246">
        <f t="shared" si="27"/>
        <v>32</v>
      </c>
      <c r="BM56" s="246">
        <f t="shared" si="27"/>
        <v>32</v>
      </c>
      <c r="BN56" s="246">
        <f t="shared" si="27"/>
        <v>32</v>
      </c>
      <c r="BO56" s="246">
        <f t="shared" si="27"/>
        <v>32</v>
      </c>
      <c r="BP56" s="246">
        <f t="shared" si="27"/>
        <v>32</v>
      </c>
      <c r="BQ56" s="246">
        <f t="shared" ref="BQ56:BZ56" si="28">BP56</f>
        <v>32</v>
      </c>
      <c r="BR56" s="246">
        <f t="shared" si="28"/>
        <v>32</v>
      </c>
      <c r="BS56" s="246">
        <f t="shared" si="28"/>
        <v>32</v>
      </c>
      <c r="BT56" s="246">
        <f t="shared" si="28"/>
        <v>32</v>
      </c>
      <c r="BU56" s="246">
        <f t="shared" si="28"/>
        <v>32</v>
      </c>
      <c r="BV56" s="246">
        <f t="shared" si="28"/>
        <v>32</v>
      </c>
      <c r="BW56" s="246">
        <f t="shared" si="28"/>
        <v>32</v>
      </c>
      <c r="BX56" s="246">
        <f t="shared" si="28"/>
        <v>32</v>
      </c>
      <c r="BY56" s="258">
        <f t="shared" si="28"/>
        <v>32</v>
      </c>
      <c r="BZ56" s="258">
        <f t="shared" si="28"/>
        <v>32</v>
      </c>
      <c r="CA56" s="230"/>
    </row>
    <row r="57" spans="1:79" s="256" customFormat="1" ht="21" hidden="1" thickBot="1">
      <c r="A57" s="410" t="s">
        <v>138</v>
      </c>
      <c r="B57" s="411"/>
      <c r="C57" s="99">
        <f>VLOOKUP(B4,Общее_количество_учащихся,3,FALSE)</f>
        <v>32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  <c r="CA57" s="230"/>
    </row>
    <row r="58" spans="1:79" s="256" customFormat="1" ht="15.75" hidden="1" thickTop="1">
      <c r="A58" s="414" t="s">
        <v>75</v>
      </c>
      <c r="B58" s="415"/>
      <c r="C58" s="237"/>
      <c r="D58" s="248">
        <f>D55*D56/1000</f>
        <v>0</v>
      </c>
      <c r="E58" s="248">
        <f>E55*E56</f>
        <v>32</v>
      </c>
      <c r="F58" s="248">
        <f>F55*F56</f>
        <v>0</v>
      </c>
      <c r="G58" s="248">
        <f>G55*G56</f>
        <v>0</v>
      </c>
      <c r="H58" s="248">
        <f t="shared" ref="H58:BS58" si="29">H55*H56/1000</f>
        <v>0</v>
      </c>
      <c r="I58" s="248">
        <f t="shared" si="29"/>
        <v>0</v>
      </c>
      <c r="J58" s="249">
        <f t="shared" si="29"/>
        <v>0</v>
      </c>
      <c r="K58" s="249">
        <f>K55*K56</f>
        <v>0</v>
      </c>
      <c r="L58" s="249">
        <f>L55*L56/1000</f>
        <v>0.17280000000000001</v>
      </c>
      <c r="M58" s="249">
        <f t="shared" si="29"/>
        <v>0</v>
      </c>
      <c r="N58" s="249">
        <f t="shared" si="29"/>
        <v>0.20959999999999998</v>
      </c>
      <c r="O58" s="249">
        <f t="shared" si="29"/>
        <v>0</v>
      </c>
      <c r="P58" s="249">
        <f t="shared" si="29"/>
        <v>0</v>
      </c>
      <c r="Q58" s="249">
        <f>Q55*Q56</f>
        <v>0</v>
      </c>
      <c r="R58" s="249">
        <f t="shared" si="29"/>
        <v>0</v>
      </c>
      <c r="S58" s="249">
        <f>S55*S56</f>
        <v>0</v>
      </c>
      <c r="T58" s="249">
        <f t="shared" si="29"/>
        <v>0</v>
      </c>
      <c r="U58" s="249">
        <f t="shared" si="29"/>
        <v>0</v>
      </c>
      <c r="V58" s="249">
        <f t="shared" si="29"/>
        <v>0</v>
      </c>
      <c r="W58" s="249">
        <f t="shared" si="29"/>
        <v>0</v>
      </c>
      <c r="X58" s="249">
        <f t="shared" si="29"/>
        <v>0</v>
      </c>
      <c r="Y58" s="249">
        <f t="shared" si="29"/>
        <v>3.2000000000000001E-2</v>
      </c>
      <c r="Z58" s="249">
        <f t="shared" si="29"/>
        <v>0</v>
      </c>
      <c r="AA58" s="249">
        <f t="shared" si="29"/>
        <v>0</v>
      </c>
      <c r="AB58" s="249">
        <f t="shared" si="29"/>
        <v>6.4</v>
      </c>
      <c r="AC58" s="249">
        <f t="shared" si="29"/>
        <v>0.24</v>
      </c>
      <c r="AD58" s="249">
        <f t="shared" si="29"/>
        <v>0</v>
      </c>
      <c r="AE58" s="249">
        <f t="shared" si="29"/>
        <v>0</v>
      </c>
      <c r="AF58" s="249">
        <f t="shared" si="29"/>
        <v>0</v>
      </c>
      <c r="AG58" s="249">
        <f t="shared" si="29"/>
        <v>1.8560000000000001</v>
      </c>
      <c r="AH58" s="249">
        <f t="shared" si="29"/>
        <v>0</v>
      </c>
      <c r="AI58" s="249">
        <f t="shared" si="29"/>
        <v>0</v>
      </c>
      <c r="AJ58" s="249">
        <f t="shared" si="29"/>
        <v>0</v>
      </c>
      <c r="AK58" s="249">
        <f t="shared" si="29"/>
        <v>0</v>
      </c>
      <c r="AL58" s="249">
        <f t="shared" si="29"/>
        <v>0</v>
      </c>
      <c r="AM58" s="249">
        <f t="shared" si="29"/>
        <v>0</v>
      </c>
      <c r="AN58" s="249">
        <f t="shared" si="29"/>
        <v>0</v>
      </c>
      <c r="AO58" s="249">
        <f t="shared" si="29"/>
        <v>0</v>
      </c>
      <c r="AP58" s="249">
        <f t="shared" si="29"/>
        <v>0</v>
      </c>
      <c r="AQ58" s="249">
        <f t="shared" si="29"/>
        <v>0</v>
      </c>
      <c r="AR58" s="249">
        <f t="shared" si="29"/>
        <v>0</v>
      </c>
      <c r="AS58" s="249">
        <f t="shared" si="29"/>
        <v>0</v>
      </c>
      <c r="AT58" s="249">
        <f t="shared" si="29"/>
        <v>0.16</v>
      </c>
      <c r="AU58" s="249">
        <f t="shared" si="29"/>
        <v>0</v>
      </c>
      <c r="AV58" s="249">
        <f t="shared" si="29"/>
        <v>0</v>
      </c>
      <c r="AW58" s="249">
        <f t="shared" si="29"/>
        <v>0</v>
      </c>
      <c r="AX58" s="249">
        <f t="shared" si="29"/>
        <v>0.192</v>
      </c>
      <c r="AY58" s="249">
        <f t="shared" si="29"/>
        <v>0</v>
      </c>
      <c r="AZ58" s="249">
        <f t="shared" si="29"/>
        <v>0</v>
      </c>
      <c r="BA58" s="249">
        <f t="shared" si="29"/>
        <v>1.6</v>
      </c>
      <c r="BB58" s="249">
        <f t="shared" si="29"/>
        <v>0</v>
      </c>
      <c r="BC58" s="249">
        <f t="shared" si="29"/>
        <v>0</v>
      </c>
      <c r="BD58" s="249">
        <f t="shared" si="29"/>
        <v>0</v>
      </c>
      <c r="BE58" s="249">
        <f t="shared" si="29"/>
        <v>0</v>
      </c>
      <c r="BF58" s="249">
        <f t="shared" si="29"/>
        <v>0</v>
      </c>
      <c r="BG58" s="249">
        <f t="shared" si="29"/>
        <v>0</v>
      </c>
      <c r="BH58" s="249">
        <f>BH55*BH56</f>
        <v>0</v>
      </c>
      <c r="BI58" s="249">
        <f t="shared" si="29"/>
        <v>0.64</v>
      </c>
      <c r="BJ58" s="249">
        <f t="shared" si="29"/>
        <v>1.1200000000000001</v>
      </c>
      <c r="BK58" s="249">
        <f t="shared" si="29"/>
        <v>0.32</v>
      </c>
      <c r="BL58" s="249">
        <f t="shared" si="29"/>
        <v>0.35199999999999998</v>
      </c>
      <c r="BM58" s="249">
        <f t="shared" si="29"/>
        <v>0</v>
      </c>
      <c r="BN58" s="249">
        <f t="shared" si="29"/>
        <v>0</v>
      </c>
      <c r="BO58" s="249">
        <f t="shared" si="29"/>
        <v>0.44800000000000001</v>
      </c>
      <c r="BP58" s="249">
        <f t="shared" si="29"/>
        <v>0</v>
      </c>
      <c r="BQ58" s="249">
        <f t="shared" si="29"/>
        <v>0</v>
      </c>
      <c r="BR58" s="249">
        <f t="shared" si="29"/>
        <v>0</v>
      </c>
      <c r="BS58" s="249">
        <f t="shared" si="29"/>
        <v>0</v>
      </c>
      <c r="BT58" s="249">
        <f t="shared" ref="BT58:BY58" si="30">BT55*BT56/1000</f>
        <v>0</v>
      </c>
      <c r="BU58" s="249">
        <f t="shared" si="30"/>
        <v>0</v>
      </c>
      <c r="BV58" s="249">
        <f t="shared" si="30"/>
        <v>0</v>
      </c>
      <c r="BW58" s="249">
        <f t="shared" si="30"/>
        <v>0</v>
      </c>
      <c r="BX58" s="249">
        <f t="shared" si="30"/>
        <v>1.92</v>
      </c>
      <c r="BY58" s="249">
        <f t="shared" si="30"/>
        <v>0</v>
      </c>
      <c r="BZ58" s="249">
        <f>BZ55*BZ56</f>
        <v>0</v>
      </c>
      <c r="CA58" s="230"/>
    </row>
    <row r="59" spans="1:79" s="256" customFormat="1" hidden="1">
      <c r="A59" s="414" t="s">
        <v>64</v>
      </c>
      <c r="B59" s="415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  <c r="CA59" s="230"/>
    </row>
    <row r="60" spans="1:79" s="256" customFormat="1" hidden="1">
      <c r="A60" s="414" t="s">
        <v>76</v>
      </c>
      <c r="B60" s="415"/>
      <c r="C60" s="250">
        <f>SUM(D60:BZ60)</f>
        <v>1951.9999999999998</v>
      </c>
      <c r="D60" s="243">
        <f>D58*D59</f>
        <v>0</v>
      </c>
      <c r="E60" s="243">
        <f t="shared" ref="E60:BP60" si="31">E58*E59</f>
        <v>672</v>
      </c>
      <c r="F60" s="239">
        <f>F58*F59</f>
        <v>0</v>
      </c>
      <c r="G60" s="239">
        <f t="shared" si="31"/>
        <v>0</v>
      </c>
      <c r="H60" s="239">
        <f t="shared" si="31"/>
        <v>0</v>
      </c>
      <c r="I60" s="239">
        <f t="shared" si="31"/>
        <v>0</v>
      </c>
      <c r="J60" s="239">
        <f t="shared" si="31"/>
        <v>0</v>
      </c>
      <c r="K60" s="252">
        <f t="shared" si="31"/>
        <v>0</v>
      </c>
      <c r="L60" s="252">
        <f t="shared" si="31"/>
        <v>24.192</v>
      </c>
      <c r="M60" s="252">
        <f t="shared" si="31"/>
        <v>0</v>
      </c>
      <c r="N60" s="252">
        <f t="shared" si="31"/>
        <v>2.0959999999999996</v>
      </c>
      <c r="O60" s="252">
        <f t="shared" si="31"/>
        <v>0</v>
      </c>
      <c r="P60" s="252">
        <f t="shared" si="31"/>
        <v>0</v>
      </c>
      <c r="Q60" s="252">
        <f t="shared" si="31"/>
        <v>0</v>
      </c>
      <c r="R60" s="252">
        <f t="shared" si="31"/>
        <v>0</v>
      </c>
      <c r="S60" s="252">
        <f t="shared" si="31"/>
        <v>0</v>
      </c>
      <c r="T60" s="252">
        <f t="shared" si="31"/>
        <v>0</v>
      </c>
      <c r="U60" s="252">
        <f t="shared" si="31"/>
        <v>0</v>
      </c>
      <c r="V60" s="252">
        <f t="shared" si="31"/>
        <v>0</v>
      </c>
      <c r="W60" s="252">
        <f t="shared" si="31"/>
        <v>0</v>
      </c>
      <c r="X60" s="252">
        <f t="shared" si="31"/>
        <v>0</v>
      </c>
      <c r="Y60" s="252">
        <f t="shared" si="31"/>
        <v>1.28</v>
      </c>
      <c r="Z60" s="252">
        <f t="shared" si="31"/>
        <v>0</v>
      </c>
      <c r="AA60" s="252">
        <f t="shared" si="31"/>
        <v>0</v>
      </c>
      <c r="AB60" s="252">
        <f t="shared" si="31"/>
        <v>448</v>
      </c>
      <c r="AC60" s="252">
        <f t="shared" si="31"/>
        <v>39.6</v>
      </c>
      <c r="AD60" s="252">
        <f t="shared" si="31"/>
        <v>0</v>
      </c>
      <c r="AE60" s="252">
        <f t="shared" si="31"/>
        <v>0</v>
      </c>
      <c r="AF60" s="252">
        <f t="shared" si="31"/>
        <v>0</v>
      </c>
      <c r="AG60" s="252">
        <f t="shared" si="31"/>
        <v>167.04000000000002</v>
      </c>
      <c r="AH60" s="252">
        <f t="shared" si="31"/>
        <v>0</v>
      </c>
      <c r="AI60" s="252">
        <f t="shared" si="31"/>
        <v>0</v>
      </c>
      <c r="AJ60" s="252">
        <f t="shared" si="31"/>
        <v>0</v>
      </c>
      <c r="AK60" s="252">
        <f t="shared" si="31"/>
        <v>0</v>
      </c>
      <c r="AL60" s="252">
        <f t="shared" si="31"/>
        <v>0</v>
      </c>
      <c r="AM60" s="252">
        <f t="shared" si="31"/>
        <v>0</v>
      </c>
      <c r="AN60" s="252">
        <f t="shared" si="31"/>
        <v>0</v>
      </c>
      <c r="AO60" s="252">
        <f t="shared" si="31"/>
        <v>0</v>
      </c>
      <c r="AP60" s="252">
        <f t="shared" si="31"/>
        <v>0</v>
      </c>
      <c r="AQ60" s="252">
        <f t="shared" si="31"/>
        <v>0</v>
      </c>
      <c r="AR60" s="252">
        <f t="shared" si="31"/>
        <v>0</v>
      </c>
      <c r="AS60" s="252">
        <f t="shared" si="31"/>
        <v>0</v>
      </c>
      <c r="AT60" s="252">
        <f t="shared" si="31"/>
        <v>96</v>
      </c>
      <c r="AU60" s="252">
        <f t="shared" si="31"/>
        <v>0</v>
      </c>
      <c r="AV60" s="252">
        <f t="shared" si="31"/>
        <v>0</v>
      </c>
      <c r="AW60" s="252">
        <f t="shared" si="31"/>
        <v>0</v>
      </c>
      <c r="AX60" s="252">
        <f t="shared" si="31"/>
        <v>52.608000000000004</v>
      </c>
      <c r="AY60" s="252">
        <f t="shared" si="31"/>
        <v>0</v>
      </c>
      <c r="AZ60" s="252">
        <f t="shared" si="31"/>
        <v>0</v>
      </c>
      <c r="BA60" s="252">
        <f t="shared" si="31"/>
        <v>288</v>
      </c>
      <c r="BB60" s="252">
        <f t="shared" si="31"/>
        <v>0</v>
      </c>
      <c r="BC60" s="252">
        <f t="shared" si="31"/>
        <v>0</v>
      </c>
      <c r="BD60" s="252">
        <f t="shared" si="31"/>
        <v>0</v>
      </c>
      <c r="BE60" s="252">
        <f t="shared" si="31"/>
        <v>0</v>
      </c>
      <c r="BF60" s="252">
        <f t="shared" si="31"/>
        <v>0</v>
      </c>
      <c r="BG60" s="252">
        <f t="shared" si="31"/>
        <v>0</v>
      </c>
      <c r="BH60" s="252">
        <f t="shared" si="31"/>
        <v>0</v>
      </c>
      <c r="BI60" s="252">
        <f t="shared" si="31"/>
        <v>13.44</v>
      </c>
      <c r="BJ60" s="252">
        <f t="shared" si="31"/>
        <v>39.200000000000003</v>
      </c>
      <c r="BK60" s="252">
        <f t="shared" si="31"/>
        <v>7.04</v>
      </c>
      <c r="BL60" s="252">
        <f t="shared" si="31"/>
        <v>11.263999999999999</v>
      </c>
      <c r="BM60" s="252">
        <f t="shared" si="31"/>
        <v>0</v>
      </c>
      <c r="BN60" s="252">
        <f t="shared" si="31"/>
        <v>0</v>
      </c>
      <c r="BO60" s="252">
        <f t="shared" si="31"/>
        <v>13.44</v>
      </c>
      <c r="BP60" s="252">
        <f t="shared" si="31"/>
        <v>0</v>
      </c>
      <c r="BQ60" s="252">
        <f t="shared" ref="BQ60:BW60" si="32">BQ58*BQ59</f>
        <v>0</v>
      </c>
      <c r="BR60" s="252">
        <f t="shared" si="32"/>
        <v>0</v>
      </c>
      <c r="BS60" s="252">
        <f t="shared" si="32"/>
        <v>0</v>
      </c>
      <c r="BT60" s="252">
        <f t="shared" si="32"/>
        <v>0</v>
      </c>
      <c r="BU60" s="252">
        <f t="shared" si="32"/>
        <v>0</v>
      </c>
      <c r="BV60" s="252">
        <f>BV58*BV59</f>
        <v>0</v>
      </c>
      <c r="BW60" s="252">
        <f t="shared" si="32"/>
        <v>0</v>
      </c>
      <c r="BX60" s="252">
        <f>BX58*BX59</f>
        <v>76.8</v>
      </c>
      <c r="BY60" s="252">
        <f>BY58*BY59</f>
        <v>0</v>
      </c>
      <c r="BZ60" s="252">
        <f>BZ58*BZ59</f>
        <v>0</v>
      </c>
      <c r="CA60" s="230"/>
    </row>
    <row r="61" spans="1:79" s="256" customFormat="1" hidden="1">
      <c r="A61" s="414" t="s">
        <v>77</v>
      </c>
      <c r="B61" s="416"/>
      <c r="C61" s="251">
        <f>C60/C57</f>
        <v>60.999999999999993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  <c r="CA61" s="230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  <row r="1001" spans="1:79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</row>
    <row r="1002" spans="1:79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</row>
    <row r="1003" spans="1:79" ht="15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</row>
    <row r="1004" spans="1:79" ht="15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</row>
    <row r="1005" spans="1:79" ht="15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</row>
    <row r="1006" spans="1:79" ht="15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</row>
    <row r="1007" spans="1:79" ht="15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</row>
  </sheetData>
  <mergeCells count="46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1:B41"/>
    <mergeCell ref="A42:B42"/>
    <mergeCell ref="A43:B43"/>
    <mergeCell ref="A44:B44"/>
    <mergeCell ref="A45:B45"/>
    <mergeCell ref="A28:B28"/>
    <mergeCell ref="A29:B29"/>
    <mergeCell ref="A30:B30"/>
    <mergeCell ref="A31:B31"/>
    <mergeCell ref="A32:B32"/>
    <mergeCell ref="A37:B38"/>
    <mergeCell ref="D37:BX37"/>
    <mergeCell ref="A39:B39"/>
    <mergeCell ref="A40:B40"/>
    <mergeCell ref="A33:B33"/>
    <mergeCell ref="A34:B34"/>
    <mergeCell ref="A1:BK1"/>
    <mergeCell ref="A2:BK2"/>
    <mergeCell ref="B3:BK3"/>
    <mergeCell ref="C4:BX4"/>
    <mergeCell ref="A6:B7"/>
    <mergeCell ref="L5:AB5"/>
    <mergeCell ref="A22:B22"/>
    <mergeCell ref="A16:B16"/>
    <mergeCell ref="A17:B17"/>
    <mergeCell ref="A18:B18"/>
    <mergeCell ref="D6:BX6"/>
    <mergeCell ref="A14:B14"/>
    <mergeCell ref="A15:B15"/>
    <mergeCell ref="A19:B19"/>
    <mergeCell ref="A20:B20"/>
    <mergeCell ref="A21:B21"/>
  </mergeCells>
  <pageMargins left="0.70866141732283472" right="0.70866141732283472" top="0.74803149606299213" bottom="0.74803149606299213" header="0" footer="0"/>
  <pageSetup paperSize="9" scale="50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CA983"/>
  <sheetViews>
    <sheetView topLeftCell="A2" zoomScale="80" zoomScaleNormal="80" workbookViewId="0">
      <selection activeCell="C6" sqref="A6:XFD22"/>
    </sheetView>
  </sheetViews>
  <sheetFormatPr defaultColWidth="3.25" defaultRowHeight="15" customHeight="1"/>
  <cols>
    <col min="1" max="1" width="3.25" style="285" customWidth="1"/>
    <col min="2" max="2" width="25" style="285" customWidth="1"/>
    <col min="3" max="3" width="7.375" style="285" bestFit="1" customWidth="1"/>
    <col min="4" max="5" width="7.375" style="285" hidden="1" customWidth="1"/>
    <col min="6" max="6" width="8.625" style="285" bestFit="1" customWidth="1"/>
    <col min="7" max="7" width="7.75" style="285" bestFit="1" customWidth="1"/>
    <col min="8" max="9" width="8.375" style="285" hidden="1" customWidth="1"/>
    <col min="10" max="10" width="7.75" style="285" bestFit="1" customWidth="1"/>
    <col min="11" max="11" width="8.625" style="285" bestFit="1" customWidth="1"/>
    <col min="12" max="12" width="8.375" style="285" bestFit="1" customWidth="1"/>
    <col min="13" max="13" width="7.375" style="285" hidden="1" customWidth="1"/>
    <col min="14" max="14" width="7.375" style="285" bestFit="1" customWidth="1"/>
    <col min="15" max="16" width="8.375" style="285" hidden="1" customWidth="1"/>
    <col min="17" max="17" width="6.375" style="285" hidden="1" customWidth="1"/>
    <col min="18" max="18" width="8.375" style="285" hidden="1" customWidth="1"/>
    <col min="19" max="19" width="7.375" style="285" hidden="1" customWidth="1"/>
    <col min="20" max="21" width="8.375" style="285" hidden="1" customWidth="1"/>
    <col min="22" max="22" width="8.375" style="285" bestFit="1" customWidth="1"/>
    <col min="23" max="23" width="8.375" style="285" hidden="1" customWidth="1"/>
    <col min="24" max="24" width="8.375" style="285" bestFit="1" customWidth="1"/>
    <col min="25" max="25" width="7.375" style="285" bestFit="1" customWidth="1"/>
    <col min="26" max="26" width="8.375" style="285" hidden="1" customWidth="1"/>
    <col min="27" max="27" width="7.375" style="285" hidden="1" customWidth="1"/>
    <col min="28" max="28" width="8.625" style="285" bestFit="1" customWidth="1"/>
    <col min="29" max="29" width="8.375" style="285" bestFit="1" customWidth="1"/>
    <col min="30" max="31" width="7.375" style="285" hidden="1" customWidth="1"/>
    <col min="32" max="32" width="7.375" style="285" bestFit="1" customWidth="1"/>
    <col min="33" max="33" width="7.75" style="285" bestFit="1" customWidth="1"/>
    <col min="34" max="41" width="7.375" style="285" hidden="1" customWidth="1"/>
    <col min="42" max="44" width="8.375" style="285" hidden="1" customWidth="1"/>
    <col min="45" max="45" width="7.375" style="285" hidden="1" customWidth="1"/>
    <col min="46" max="46" width="8.375" style="285" bestFit="1" customWidth="1"/>
    <col min="47" max="48" width="7.375" style="285" hidden="1" customWidth="1"/>
    <col min="49" max="49" width="8.375" style="285" hidden="1" customWidth="1"/>
    <col min="50" max="50" width="8.375" style="285" bestFit="1" customWidth="1"/>
    <col min="51" max="52" width="8.375" style="285" hidden="1" customWidth="1"/>
    <col min="53" max="53" width="8.375" style="285" bestFit="1" customWidth="1"/>
    <col min="54" max="59" width="8.375" style="285" hidden="1" customWidth="1"/>
    <col min="60" max="61" width="7.375" style="285" hidden="1" customWidth="1"/>
    <col min="62" max="62" width="7.75" style="285" bestFit="1" customWidth="1"/>
    <col min="63" max="64" width="7.375" style="285" bestFit="1" customWidth="1"/>
    <col min="65" max="66" width="8.375" style="285" hidden="1" customWidth="1"/>
    <col min="67" max="67" width="7.75" style="285" bestFit="1" customWidth="1"/>
    <col min="68" max="68" width="6.375" style="285" hidden="1" customWidth="1"/>
    <col min="69" max="69" width="8.375" style="285" hidden="1" customWidth="1"/>
    <col min="70" max="70" width="8.625" style="285" bestFit="1" customWidth="1"/>
    <col min="71" max="73" width="8.375" style="285" hidden="1" customWidth="1"/>
    <col min="74" max="74" width="7.75" style="285" bestFit="1" customWidth="1"/>
    <col min="75" max="75" width="7.375" style="285" hidden="1" customWidth="1"/>
    <col min="76" max="76" width="7.75" style="285" bestFit="1" customWidth="1"/>
    <col min="77" max="77" width="8.375" style="285" hidden="1" customWidth="1"/>
    <col min="78" max="78" width="6.375" style="285" hidden="1" customWidth="1"/>
    <col min="79" max="16384" width="3.25" style="285"/>
  </cols>
  <sheetData>
    <row r="1" spans="1:79" ht="18.75">
      <c r="A1" s="417" t="str">
        <f>'Автомат. ввод'!N10</f>
        <v>МКОУ " Новокрестьяновская  СОШ"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  <c r="R1" s="418"/>
      <c r="S1" s="418"/>
      <c r="T1" s="418"/>
      <c r="U1" s="418"/>
      <c r="V1" s="418"/>
      <c r="W1" s="418"/>
      <c r="X1" s="418"/>
      <c r="Y1" s="418"/>
      <c r="Z1" s="418"/>
      <c r="AA1" s="418"/>
      <c r="AB1" s="418"/>
      <c r="AC1" s="418"/>
      <c r="AD1" s="418"/>
      <c r="AE1" s="418"/>
      <c r="AF1" s="418"/>
      <c r="AG1" s="418"/>
      <c r="AH1" s="418"/>
      <c r="AI1" s="418"/>
      <c r="AJ1" s="418"/>
      <c r="AK1" s="418"/>
      <c r="AL1" s="418"/>
      <c r="AM1" s="418"/>
      <c r="AN1" s="418"/>
      <c r="AO1" s="418"/>
      <c r="AP1" s="418"/>
      <c r="AQ1" s="418"/>
      <c r="AR1" s="418"/>
      <c r="AS1" s="418"/>
      <c r="AT1" s="418"/>
      <c r="AU1" s="418"/>
      <c r="AV1" s="418"/>
      <c r="AW1" s="418"/>
      <c r="AX1" s="418"/>
      <c r="AY1" s="418"/>
      <c r="AZ1" s="418"/>
      <c r="BA1" s="418"/>
      <c r="BB1" s="418"/>
      <c r="BC1" s="418"/>
      <c r="BD1" s="418"/>
      <c r="BE1" s="418"/>
      <c r="BF1" s="418"/>
      <c r="BG1" s="418"/>
      <c r="BH1" s="418"/>
      <c r="BI1" s="418"/>
      <c r="BJ1" s="418"/>
      <c r="BK1" s="418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394" t="s">
        <v>65</v>
      </c>
      <c r="B2" s="418"/>
      <c r="C2" s="418"/>
      <c r="D2" s="418"/>
      <c r="E2" s="418"/>
      <c r="F2" s="418"/>
      <c r="G2" s="418"/>
      <c r="H2" s="418"/>
      <c r="I2" s="418"/>
      <c r="J2" s="418"/>
      <c r="K2" s="418"/>
      <c r="L2" s="418"/>
      <c r="M2" s="418"/>
      <c r="N2" s="418"/>
      <c r="O2" s="418"/>
      <c r="P2" s="418"/>
      <c r="Q2" s="418"/>
      <c r="R2" s="418"/>
      <c r="S2" s="418"/>
      <c r="T2" s="418"/>
      <c r="U2" s="418"/>
      <c r="V2" s="418"/>
      <c r="W2" s="418"/>
      <c r="X2" s="418"/>
      <c r="Y2" s="418"/>
      <c r="Z2" s="418"/>
      <c r="AA2" s="418"/>
      <c r="AB2" s="418"/>
      <c r="AC2" s="418"/>
      <c r="AD2" s="418"/>
      <c r="AE2" s="418"/>
      <c r="AF2" s="418"/>
      <c r="AG2" s="418"/>
      <c r="AH2" s="418"/>
      <c r="AI2" s="418"/>
      <c r="AJ2" s="418"/>
      <c r="AK2" s="418"/>
      <c r="AL2" s="418"/>
      <c r="AM2" s="418"/>
      <c r="AN2" s="418"/>
      <c r="AO2" s="418"/>
      <c r="AP2" s="418"/>
      <c r="AQ2" s="418"/>
      <c r="AR2" s="418"/>
      <c r="AS2" s="418"/>
      <c r="AT2" s="418"/>
      <c r="AU2" s="418"/>
      <c r="AV2" s="418"/>
      <c r="AW2" s="418"/>
      <c r="AX2" s="418"/>
      <c r="AY2" s="418"/>
      <c r="AZ2" s="418"/>
      <c r="BA2" s="418"/>
      <c r="BB2" s="418"/>
      <c r="BC2" s="418"/>
      <c r="BD2" s="418"/>
      <c r="BE2" s="418"/>
      <c r="BF2" s="418"/>
      <c r="BG2" s="418"/>
      <c r="BH2" s="418"/>
      <c r="BI2" s="418"/>
      <c r="BJ2" s="418"/>
      <c r="BK2" s="418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1"/>
      <c r="B3" s="394" t="s">
        <v>66</v>
      </c>
      <c r="C3" s="418"/>
      <c r="D3" s="418"/>
      <c r="E3" s="418"/>
      <c r="F3" s="418"/>
      <c r="G3" s="418"/>
      <c r="H3" s="418"/>
      <c r="I3" s="418"/>
      <c r="J3" s="418"/>
      <c r="K3" s="418"/>
      <c r="L3" s="418"/>
      <c r="M3" s="418"/>
      <c r="N3" s="418"/>
      <c r="O3" s="418"/>
      <c r="P3" s="418"/>
      <c r="Q3" s="418"/>
      <c r="R3" s="418"/>
      <c r="S3" s="418"/>
      <c r="T3" s="418"/>
      <c r="U3" s="418"/>
      <c r="V3" s="418"/>
      <c r="W3" s="418"/>
      <c r="X3" s="418"/>
      <c r="Y3" s="418"/>
      <c r="Z3" s="418"/>
      <c r="AA3" s="418"/>
      <c r="AB3" s="418"/>
      <c r="AC3" s="418"/>
      <c r="AD3" s="418"/>
      <c r="AE3" s="418"/>
      <c r="AF3" s="418"/>
      <c r="AG3" s="418"/>
      <c r="AH3" s="418"/>
      <c r="AI3" s="418"/>
      <c r="AJ3" s="418"/>
      <c r="AK3" s="418"/>
      <c r="AL3" s="418"/>
      <c r="AM3" s="418"/>
      <c r="AN3" s="418"/>
      <c r="AO3" s="418"/>
      <c r="AP3" s="418"/>
      <c r="AQ3" s="418"/>
      <c r="AR3" s="418"/>
      <c r="AS3" s="418"/>
      <c r="AT3" s="418"/>
      <c r="AU3" s="418"/>
      <c r="AV3" s="418"/>
      <c r="AW3" s="418"/>
      <c r="AX3" s="418"/>
      <c r="AY3" s="418"/>
      <c r="AZ3" s="418"/>
      <c r="BA3" s="418"/>
      <c r="BB3" s="418"/>
      <c r="BC3" s="418"/>
      <c r="BD3" s="418"/>
      <c r="BE3" s="418"/>
      <c r="BF3" s="418"/>
      <c r="BG3" s="418"/>
      <c r="BH3" s="418"/>
      <c r="BI3" s="418"/>
      <c r="BJ3" s="418"/>
      <c r="BK3" s="418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>
        <v>2</v>
      </c>
      <c r="C4" s="395" t="str">
        <f>ССЫЛКИ!A5</f>
        <v>Март 2021 г.</v>
      </c>
      <c r="D4" s="418"/>
      <c r="E4" s="418"/>
      <c r="F4" s="418"/>
      <c r="G4" s="418"/>
      <c r="H4" s="418"/>
      <c r="I4" s="418"/>
      <c r="J4" s="418"/>
      <c r="K4" s="418"/>
      <c r="L4" s="418"/>
      <c r="M4" s="418"/>
      <c r="N4" s="418"/>
      <c r="O4" s="418"/>
      <c r="P4" s="418"/>
      <c r="Q4" s="418"/>
      <c r="R4" s="418"/>
      <c r="S4" s="418"/>
      <c r="T4" s="418"/>
      <c r="U4" s="418"/>
      <c r="V4" s="418"/>
      <c r="W4" s="418"/>
      <c r="X4" s="418"/>
      <c r="Y4" s="418"/>
      <c r="Z4" s="418"/>
      <c r="AA4" s="418"/>
      <c r="AB4" s="418"/>
      <c r="AC4" s="418"/>
      <c r="AD4" s="418"/>
      <c r="AE4" s="418"/>
      <c r="AF4" s="418"/>
      <c r="AG4" s="418"/>
      <c r="AH4" s="418"/>
      <c r="AI4" s="418"/>
      <c r="AJ4" s="418"/>
      <c r="AK4" s="418"/>
      <c r="AL4" s="418"/>
      <c r="AM4" s="418"/>
      <c r="AN4" s="418"/>
      <c r="AO4" s="418"/>
      <c r="AP4" s="418"/>
      <c r="AQ4" s="418"/>
      <c r="AR4" s="418"/>
      <c r="AS4" s="418"/>
      <c r="AT4" s="418"/>
      <c r="AU4" s="418"/>
      <c r="AV4" s="418"/>
      <c r="AW4" s="418"/>
      <c r="AX4" s="418"/>
      <c r="AY4" s="418"/>
      <c r="AZ4" s="418"/>
      <c r="BA4" s="418"/>
      <c r="BB4" s="418"/>
      <c r="BC4" s="418"/>
      <c r="BD4" s="418"/>
      <c r="BE4" s="418"/>
      <c r="BF4" s="418"/>
      <c r="BG4" s="418"/>
      <c r="BH4" s="418"/>
      <c r="BI4" s="418"/>
      <c r="BJ4" s="418"/>
      <c r="BK4" s="418"/>
      <c r="BL4" s="418"/>
      <c r="BM4" s="418"/>
      <c r="BN4" s="418"/>
      <c r="BO4" s="418"/>
      <c r="BP4" s="418"/>
      <c r="BQ4" s="418"/>
      <c r="BR4" s="418"/>
      <c r="BS4" s="418"/>
      <c r="BT4" s="418"/>
      <c r="BU4" s="418"/>
      <c r="BV4" s="418"/>
      <c r="BW4" s="418"/>
      <c r="BX4" s="418"/>
      <c r="BY4" s="1"/>
      <c r="BZ4" s="1"/>
      <c r="CA4" s="1"/>
    </row>
    <row r="5" spans="1:79" ht="24" customHeight="1">
      <c r="A5" s="1"/>
      <c r="B5" s="273" t="s">
        <v>397</v>
      </c>
      <c r="C5" s="10"/>
      <c r="D5" s="10"/>
      <c r="E5" s="10"/>
      <c r="F5" s="10"/>
      <c r="G5" s="10"/>
      <c r="H5" s="10"/>
      <c r="I5" s="10"/>
      <c r="J5" s="10"/>
      <c r="K5" s="11"/>
      <c r="L5" s="400" t="str">
        <f>VLOOKUP(B4,Общее_количество_учащихся,2,FALSE)</f>
        <v>Вторник</v>
      </c>
      <c r="M5" s="418"/>
      <c r="N5" s="418"/>
      <c r="O5" s="418"/>
      <c r="P5" s="418"/>
      <c r="Q5" s="418"/>
      <c r="R5" s="418"/>
      <c r="S5" s="418"/>
      <c r="T5" s="418"/>
      <c r="U5" s="418"/>
      <c r="V5" s="418"/>
      <c r="W5" s="418"/>
      <c r="X5" s="418"/>
      <c r="Y5" s="418"/>
      <c r="Z5" s="418"/>
      <c r="AA5" s="418"/>
      <c r="AB5" s="418"/>
      <c r="AC5" s="1"/>
      <c r="AD5" s="284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 ht="13.9" hidden="1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</row>
    <row r="7" spans="1:79" ht="15.6" hidden="1" customHeight="1">
      <c r="A7" s="1"/>
      <c r="B7" s="29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</row>
    <row r="8" spans="1:79" ht="13.9" hidden="1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</row>
    <row r="9" spans="1:79" ht="15.6" hidden="1" customHeight="1">
      <c r="A9" s="1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</row>
    <row r="10" spans="1:79" ht="13.9" hidden="1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</row>
    <row r="11" spans="1:79" ht="13.9" hidden="1" customHeight="1">
      <c r="A11" s="386"/>
      <c r="B11" s="387"/>
      <c r="C11" s="15"/>
      <c r="D11" s="15" t="e">
        <f>SUM(#REF!)</f>
        <v>#REF!</v>
      </c>
      <c r="E11" s="15" t="e">
        <f>SUM(#REF!)</f>
        <v>#REF!</v>
      </c>
      <c r="F11" s="15" t="e">
        <f>SUM(#REF!)</f>
        <v>#REF!</v>
      </c>
      <c r="G11" s="15" t="e">
        <f>SUM(#REF!)</f>
        <v>#REF!</v>
      </c>
      <c r="H11" s="15" t="e">
        <f>SUM(#REF!)</f>
        <v>#REF!</v>
      </c>
      <c r="I11" s="15" t="e">
        <f>SUM(#REF!)</f>
        <v>#REF!</v>
      </c>
      <c r="J11" s="15" t="e">
        <f>SUM(#REF!)</f>
        <v>#REF!</v>
      </c>
      <c r="K11" s="15" t="e">
        <f>SUM(#REF!)</f>
        <v>#REF!</v>
      </c>
      <c r="L11" s="15" t="e">
        <f>SUM(#REF!)</f>
        <v>#REF!</v>
      </c>
      <c r="M11" s="15" t="e">
        <f>SUM(#REF!)</f>
        <v>#REF!</v>
      </c>
      <c r="N11" s="15" t="e">
        <f>SUM(#REF!)</f>
        <v>#REF!</v>
      </c>
      <c r="O11" s="15" t="e">
        <f>SUM(#REF!)</f>
        <v>#REF!</v>
      </c>
      <c r="P11" s="15" t="e">
        <f>SUM(#REF!)</f>
        <v>#REF!</v>
      </c>
      <c r="Q11" s="15" t="e">
        <f>SUM(#REF!)</f>
        <v>#REF!</v>
      </c>
      <c r="R11" s="15" t="e">
        <f>SUM(#REF!)</f>
        <v>#REF!</v>
      </c>
      <c r="S11" s="15" t="e">
        <f>SUM(#REF!)</f>
        <v>#REF!</v>
      </c>
      <c r="T11" s="15" t="e">
        <f>SUM(#REF!)</f>
        <v>#REF!</v>
      </c>
      <c r="U11" s="15" t="e">
        <f>SUM(#REF!)</f>
        <v>#REF!</v>
      </c>
      <c r="V11" s="15" t="e">
        <f>SUM(#REF!)</f>
        <v>#REF!</v>
      </c>
      <c r="W11" s="15" t="e">
        <f>SUM(#REF!)</f>
        <v>#REF!</v>
      </c>
      <c r="X11" s="15" t="e">
        <f>SUM(#REF!)</f>
        <v>#REF!</v>
      </c>
      <c r="Y11" s="15" t="e">
        <f>SUM(#REF!)</f>
        <v>#REF!</v>
      </c>
      <c r="Z11" s="15" t="e">
        <f>SUM(#REF!)</f>
        <v>#REF!</v>
      </c>
      <c r="AA11" s="15" t="e">
        <f>SUM(#REF!)</f>
        <v>#REF!</v>
      </c>
      <c r="AB11" s="15" t="e">
        <f>SUM(#REF!)</f>
        <v>#REF!</v>
      </c>
      <c r="AC11" s="15" t="e">
        <f>SUM(#REF!)</f>
        <v>#REF!</v>
      </c>
      <c r="AD11" s="15" t="e">
        <f>SUM(#REF!)</f>
        <v>#REF!</v>
      </c>
      <c r="AE11" s="15" t="e">
        <f>SUM(#REF!)</f>
        <v>#REF!</v>
      </c>
      <c r="AF11" s="15" t="e">
        <f>SUM(#REF!)</f>
        <v>#REF!</v>
      </c>
      <c r="AG11" s="15" t="e">
        <f>SUM(#REF!)</f>
        <v>#REF!</v>
      </c>
      <c r="AH11" s="15" t="e">
        <f>SUM(#REF!)</f>
        <v>#REF!</v>
      </c>
      <c r="AI11" s="15" t="e">
        <f>SUM(#REF!)</f>
        <v>#REF!</v>
      </c>
      <c r="AJ11" s="15" t="e">
        <f>SUM(#REF!)</f>
        <v>#REF!</v>
      </c>
      <c r="AK11" s="15" t="e">
        <f>SUM(#REF!)</f>
        <v>#REF!</v>
      </c>
      <c r="AL11" s="15" t="e">
        <f>SUM(#REF!)</f>
        <v>#REF!</v>
      </c>
      <c r="AM11" s="15" t="e">
        <f>SUM(#REF!)</f>
        <v>#REF!</v>
      </c>
      <c r="AN11" s="15" t="e">
        <f>SUM(#REF!)</f>
        <v>#REF!</v>
      </c>
      <c r="AO11" s="15" t="e">
        <f>SUM(#REF!)</f>
        <v>#REF!</v>
      </c>
      <c r="AP11" s="15" t="e">
        <f>SUM(#REF!)</f>
        <v>#REF!</v>
      </c>
      <c r="AQ11" s="15" t="e">
        <f>SUM(#REF!)</f>
        <v>#REF!</v>
      </c>
      <c r="AR11" s="15" t="e">
        <f>SUM(#REF!)</f>
        <v>#REF!</v>
      </c>
      <c r="AS11" s="15" t="e">
        <f>SUM(#REF!)</f>
        <v>#REF!</v>
      </c>
      <c r="AT11" s="15" t="e">
        <f>SUM(#REF!)</f>
        <v>#REF!</v>
      </c>
      <c r="AU11" s="15" t="e">
        <f>SUM(#REF!)</f>
        <v>#REF!</v>
      </c>
      <c r="AV11" s="15" t="e">
        <f>SUM(#REF!)</f>
        <v>#REF!</v>
      </c>
      <c r="AW11" s="15" t="e">
        <f>SUM(#REF!)</f>
        <v>#REF!</v>
      </c>
      <c r="AX11" s="15" t="e">
        <f>SUM(#REF!)</f>
        <v>#REF!</v>
      </c>
      <c r="AY11" s="15" t="e">
        <f>SUM(#REF!)</f>
        <v>#REF!</v>
      </c>
      <c r="AZ11" s="15" t="e">
        <f>SUM(#REF!)</f>
        <v>#REF!</v>
      </c>
      <c r="BA11" s="15" t="e">
        <f>SUM(#REF!)</f>
        <v>#REF!</v>
      </c>
      <c r="BB11" s="15" t="e">
        <f>SUM(#REF!)</f>
        <v>#REF!</v>
      </c>
      <c r="BC11" s="15" t="e">
        <f>SUM(#REF!)</f>
        <v>#REF!</v>
      </c>
      <c r="BD11" s="15" t="e">
        <f>SUM(#REF!)</f>
        <v>#REF!</v>
      </c>
      <c r="BE11" s="15" t="e">
        <f>SUM(#REF!)</f>
        <v>#REF!</v>
      </c>
      <c r="BF11" s="15" t="e">
        <f>SUM(#REF!)</f>
        <v>#REF!</v>
      </c>
      <c r="BG11" s="15" t="e">
        <f>SUM(#REF!)</f>
        <v>#REF!</v>
      </c>
      <c r="BH11" s="15" t="e">
        <f>SUM(#REF!)</f>
        <v>#REF!</v>
      </c>
      <c r="BI11" s="15" t="e">
        <f>SUM(#REF!)</f>
        <v>#REF!</v>
      </c>
      <c r="BJ11" s="15" t="e">
        <f>SUM(#REF!)</f>
        <v>#REF!</v>
      </c>
      <c r="BK11" s="15" t="e">
        <f>SUM(#REF!)</f>
        <v>#REF!</v>
      </c>
      <c r="BL11" s="15" t="e">
        <f>SUM(#REF!)</f>
        <v>#REF!</v>
      </c>
      <c r="BM11" s="15" t="e">
        <f>SUM(#REF!)</f>
        <v>#REF!</v>
      </c>
      <c r="BN11" s="15" t="e">
        <f>SUM(#REF!)</f>
        <v>#REF!</v>
      </c>
      <c r="BO11" s="15" t="e">
        <f>SUM(#REF!)</f>
        <v>#REF!</v>
      </c>
      <c r="BP11" s="15" t="e">
        <f>SUM(#REF!)</f>
        <v>#REF!</v>
      </c>
      <c r="BQ11" s="15" t="e">
        <f>SUM(#REF!)</f>
        <v>#REF!</v>
      </c>
      <c r="BR11" s="15" t="e">
        <f>SUM(#REF!)</f>
        <v>#REF!</v>
      </c>
      <c r="BS11" s="15" t="e">
        <f>SUM(#REF!)</f>
        <v>#REF!</v>
      </c>
      <c r="BT11" s="15" t="e">
        <f>SUM(#REF!)</f>
        <v>#REF!</v>
      </c>
      <c r="BU11" s="15" t="e">
        <f>SUM(#REF!)</f>
        <v>#REF!</v>
      </c>
      <c r="BV11" s="15" t="e">
        <f>SUM(#REF!)</f>
        <v>#REF!</v>
      </c>
      <c r="BW11" s="15" t="e">
        <f>SUM(#REF!)</f>
        <v>#REF!</v>
      </c>
      <c r="BX11" s="15" t="e">
        <f>SUM(#REF!)</f>
        <v>#REF!</v>
      </c>
      <c r="BY11" s="16" t="e">
        <f>SUM(#REF!)</f>
        <v>#REF!</v>
      </c>
      <c r="BZ11" s="16" t="e">
        <f>SUM(#REF!)</f>
        <v>#REF!</v>
      </c>
      <c r="CA11" s="1"/>
    </row>
    <row r="12" spans="1:79" ht="13.9" hidden="1" customHeight="1">
      <c r="A12" s="388" t="s">
        <v>74</v>
      </c>
      <c r="B12" s="389"/>
      <c r="C12" s="15">
        <f>C13</f>
        <v>0</v>
      </c>
      <c r="D12" s="97">
        <f>C12</f>
        <v>0</v>
      </c>
      <c r="E12" s="97">
        <f t="shared" ref="E12:BP12" si="0">D12</f>
        <v>0</v>
      </c>
      <c r="F12" s="97">
        <f t="shared" si="0"/>
        <v>0</v>
      </c>
      <c r="G12" s="97">
        <f t="shared" si="0"/>
        <v>0</v>
      </c>
      <c r="H12" s="97">
        <f t="shared" si="0"/>
        <v>0</v>
      </c>
      <c r="I12" s="97">
        <f t="shared" si="0"/>
        <v>0</v>
      </c>
      <c r="J12" s="97">
        <f t="shared" si="0"/>
        <v>0</v>
      </c>
      <c r="K12" s="97">
        <f t="shared" si="0"/>
        <v>0</v>
      </c>
      <c r="L12" s="97">
        <f t="shared" si="0"/>
        <v>0</v>
      </c>
      <c r="M12" s="97">
        <f t="shared" si="0"/>
        <v>0</v>
      </c>
      <c r="N12" s="97">
        <f t="shared" si="0"/>
        <v>0</v>
      </c>
      <c r="O12" s="97">
        <f t="shared" si="0"/>
        <v>0</v>
      </c>
      <c r="P12" s="97">
        <f t="shared" si="0"/>
        <v>0</v>
      </c>
      <c r="Q12" s="97">
        <f t="shared" si="0"/>
        <v>0</v>
      </c>
      <c r="R12" s="97">
        <f t="shared" si="0"/>
        <v>0</v>
      </c>
      <c r="S12" s="97">
        <f t="shared" si="0"/>
        <v>0</v>
      </c>
      <c r="T12" s="97">
        <f t="shared" si="0"/>
        <v>0</v>
      </c>
      <c r="U12" s="97">
        <f t="shared" si="0"/>
        <v>0</v>
      </c>
      <c r="V12" s="97">
        <f t="shared" si="0"/>
        <v>0</v>
      </c>
      <c r="W12" s="97">
        <f t="shared" si="0"/>
        <v>0</v>
      </c>
      <c r="X12" s="97">
        <f t="shared" si="0"/>
        <v>0</v>
      </c>
      <c r="Y12" s="97">
        <f t="shared" si="0"/>
        <v>0</v>
      </c>
      <c r="Z12" s="97">
        <f t="shared" si="0"/>
        <v>0</v>
      </c>
      <c r="AA12" s="97">
        <f t="shared" si="0"/>
        <v>0</v>
      </c>
      <c r="AB12" s="97">
        <f t="shared" si="0"/>
        <v>0</v>
      </c>
      <c r="AC12" s="97">
        <f t="shared" si="0"/>
        <v>0</v>
      </c>
      <c r="AD12" s="97">
        <f t="shared" si="0"/>
        <v>0</v>
      </c>
      <c r="AE12" s="97">
        <f t="shared" si="0"/>
        <v>0</v>
      </c>
      <c r="AF12" s="97">
        <f t="shared" si="0"/>
        <v>0</v>
      </c>
      <c r="AG12" s="97">
        <f t="shared" si="0"/>
        <v>0</v>
      </c>
      <c r="AH12" s="97">
        <f t="shared" si="0"/>
        <v>0</v>
      </c>
      <c r="AI12" s="97">
        <f t="shared" si="0"/>
        <v>0</v>
      </c>
      <c r="AJ12" s="97">
        <f t="shared" si="0"/>
        <v>0</v>
      </c>
      <c r="AK12" s="97">
        <f t="shared" si="0"/>
        <v>0</v>
      </c>
      <c r="AL12" s="97">
        <f t="shared" si="0"/>
        <v>0</v>
      </c>
      <c r="AM12" s="97">
        <f t="shared" si="0"/>
        <v>0</v>
      </c>
      <c r="AN12" s="97">
        <f t="shared" si="0"/>
        <v>0</v>
      </c>
      <c r="AO12" s="97">
        <f t="shared" si="0"/>
        <v>0</v>
      </c>
      <c r="AP12" s="97">
        <f t="shared" si="0"/>
        <v>0</v>
      </c>
      <c r="AQ12" s="97">
        <f t="shared" si="0"/>
        <v>0</v>
      </c>
      <c r="AR12" s="97">
        <f t="shared" si="0"/>
        <v>0</v>
      </c>
      <c r="AS12" s="97">
        <f t="shared" si="0"/>
        <v>0</v>
      </c>
      <c r="AT12" s="97">
        <f t="shared" si="0"/>
        <v>0</v>
      </c>
      <c r="AU12" s="97">
        <f t="shared" si="0"/>
        <v>0</v>
      </c>
      <c r="AV12" s="97">
        <f t="shared" si="0"/>
        <v>0</v>
      </c>
      <c r="AW12" s="97">
        <f t="shared" si="0"/>
        <v>0</v>
      </c>
      <c r="AX12" s="97">
        <f t="shared" si="0"/>
        <v>0</v>
      </c>
      <c r="AY12" s="97">
        <f t="shared" si="0"/>
        <v>0</v>
      </c>
      <c r="AZ12" s="97">
        <f t="shared" si="0"/>
        <v>0</v>
      </c>
      <c r="BA12" s="97">
        <f t="shared" si="0"/>
        <v>0</v>
      </c>
      <c r="BB12" s="97">
        <f t="shared" si="0"/>
        <v>0</v>
      </c>
      <c r="BC12" s="97">
        <f t="shared" si="0"/>
        <v>0</v>
      </c>
      <c r="BD12" s="97">
        <f t="shared" si="0"/>
        <v>0</v>
      </c>
      <c r="BE12" s="97">
        <f t="shared" si="0"/>
        <v>0</v>
      </c>
      <c r="BF12" s="97">
        <f t="shared" si="0"/>
        <v>0</v>
      </c>
      <c r="BG12" s="97">
        <f t="shared" si="0"/>
        <v>0</v>
      </c>
      <c r="BH12" s="97">
        <f t="shared" si="0"/>
        <v>0</v>
      </c>
      <c r="BI12" s="97">
        <f t="shared" si="0"/>
        <v>0</v>
      </c>
      <c r="BJ12" s="97">
        <f t="shared" si="0"/>
        <v>0</v>
      </c>
      <c r="BK12" s="97">
        <f t="shared" si="0"/>
        <v>0</v>
      </c>
      <c r="BL12" s="97">
        <f t="shared" si="0"/>
        <v>0</v>
      </c>
      <c r="BM12" s="97">
        <f t="shared" si="0"/>
        <v>0</v>
      </c>
      <c r="BN12" s="97">
        <f t="shared" si="0"/>
        <v>0</v>
      </c>
      <c r="BO12" s="97">
        <f t="shared" si="0"/>
        <v>0</v>
      </c>
      <c r="BP12" s="97">
        <f t="shared" si="0"/>
        <v>0</v>
      </c>
      <c r="BQ12" s="97">
        <f t="shared" ref="BQ12:BZ12" si="1">BP12</f>
        <v>0</v>
      </c>
      <c r="BR12" s="97">
        <f t="shared" si="1"/>
        <v>0</v>
      </c>
      <c r="BS12" s="97">
        <f t="shared" si="1"/>
        <v>0</v>
      </c>
      <c r="BT12" s="97">
        <f t="shared" si="1"/>
        <v>0</v>
      </c>
      <c r="BU12" s="97">
        <f t="shared" si="1"/>
        <v>0</v>
      </c>
      <c r="BV12" s="97">
        <f t="shared" si="1"/>
        <v>0</v>
      </c>
      <c r="BW12" s="97">
        <f t="shared" si="1"/>
        <v>0</v>
      </c>
      <c r="BX12" s="97">
        <f t="shared" si="1"/>
        <v>0</v>
      </c>
      <c r="BY12" s="18">
        <f t="shared" si="1"/>
        <v>0</v>
      </c>
      <c r="BZ12" s="18">
        <f t="shared" si="1"/>
        <v>0</v>
      </c>
      <c r="CA12" s="1"/>
    </row>
    <row r="13" spans="1:79" ht="21" hidden="1" customHeight="1" thickBot="1">
      <c r="A13" s="410" t="s">
        <v>138</v>
      </c>
      <c r="B13" s="411"/>
      <c r="C13" s="99">
        <f>VLOOKUP(B4,завтрак_общ,3,FALSE)</f>
        <v>0</v>
      </c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  <c r="AT13" s="114"/>
      <c r="AU13" s="114"/>
      <c r="AV13" s="114"/>
      <c r="AW13" s="114"/>
      <c r="AX13" s="114"/>
      <c r="AY13" s="114"/>
      <c r="AZ13" s="114"/>
      <c r="BA13" s="114"/>
      <c r="BB13" s="114"/>
      <c r="BC13" s="114"/>
      <c r="BD13" s="114"/>
      <c r="BE13" s="114"/>
      <c r="BF13" s="114"/>
      <c r="BG13" s="114"/>
      <c r="BH13" s="114"/>
      <c r="BI13" s="114"/>
      <c r="BJ13" s="114"/>
      <c r="BK13" s="114"/>
      <c r="BL13" s="114"/>
      <c r="BM13" s="114"/>
      <c r="BN13" s="114"/>
      <c r="BO13" s="114"/>
      <c r="BP13" s="114"/>
      <c r="BQ13" s="114"/>
      <c r="BR13" s="114"/>
      <c r="BS13" s="114"/>
      <c r="BT13" s="114"/>
      <c r="BU13" s="114"/>
      <c r="BV13" s="114"/>
      <c r="BW13" s="114"/>
      <c r="BX13" s="114"/>
      <c r="BY13" s="113"/>
      <c r="BZ13" s="16"/>
      <c r="CA13" s="1"/>
    </row>
    <row r="14" spans="1:79" ht="14.45" hidden="1" customHeight="1" thickTop="1">
      <c r="A14" s="384" t="s">
        <v>75</v>
      </c>
      <c r="B14" s="385"/>
      <c r="C14" s="20"/>
      <c r="D14" s="98" t="e">
        <f>D11*D12/1000</f>
        <v>#REF!</v>
      </c>
      <c r="E14" s="98" t="e">
        <f t="shared" ref="E14:BP14" si="2">E11*E12/1000</f>
        <v>#REF!</v>
      </c>
      <c r="F14" s="98" t="e">
        <f t="shared" si="2"/>
        <v>#REF!</v>
      </c>
      <c r="G14" s="98" t="e">
        <f t="shared" si="2"/>
        <v>#REF!</v>
      </c>
      <c r="H14" s="98" t="e">
        <f t="shared" si="2"/>
        <v>#REF!</v>
      </c>
      <c r="I14" s="98" t="e">
        <f t="shared" si="2"/>
        <v>#REF!</v>
      </c>
      <c r="J14" s="98" t="e">
        <f t="shared" si="2"/>
        <v>#REF!</v>
      </c>
      <c r="K14" s="111" t="e">
        <f>K11*K12</f>
        <v>#REF!</v>
      </c>
      <c r="L14" s="111" t="e">
        <f t="shared" si="2"/>
        <v>#REF!</v>
      </c>
      <c r="M14" s="111" t="e">
        <f t="shared" si="2"/>
        <v>#REF!</v>
      </c>
      <c r="N14" s="111" t="e">
        <f t="shared" si="2"/>
        <v>#REF!</v>
      </c>
      <c r="O14" s="111" t="e">
        <f t="shared" si="2"/>
        <v>#REF!</v>
      </c>
      <c r="P14" s="111" t="e">
        <f t="shared" si="2"/>
        <v>#REF!</v>
      </c>
      <c r="Q14" s="111" t="e">
        <f>Q11*Q12</f>
        <v>#REF!</v>
      </c>
      <c r="R14" s="111" t="e">
        <f t="shared" si="2"/>
        <v>#REF!</v>
      </c>
      <c r="S14" s="111" t="e">
        <f>S11*S12</f>
        <v>#REF!</v>
      </c>
      <c r="T14" s="111" t="e">
        <f t="shared" si="2"/>
        <v>#REF!</v>
      </c>
      <c r="U14" s="111" t="e">
        <f t="shared" si="2"/>
        <v>#REF!</v>
      </c>
      <c r="V14" s="111" t="e">
        <f t="shared" si="2"/>
        <v>#REF!</v>
      </c>
      <c r="W14" s="111" t="e">
        <f t="shared" si="2"/>
        <v>#REF!</v>
      </c>
      <c r="X14" s="111" t="e">
        <f t="shared" si="2"/>
        <v>#REF!</v>
      </c>
      <c r="Y14" s="111" t="e">
        <f t="shared" si="2"/>
        <v>#REF!</v>
      </c>
      <c r="Z14" s="111" t="e">
        <f t="shared" si="2"/>
        <v>#REF!</v>
      </c>
      <c r="AA14" s="111" t="e">
        <f t="shared" si="2"/>
        <v>#REF!</v>
      </c>
      <c r="AB14" s="111" t="e">
        <f t="shared" si="2"/>
        <v>#REF!</v>
      </c>
      <c r="AC14" s="111" t="e">
        <f t="shared" si="2"/>
        <v>#REF!</v>
      </c>
      <c r="AD14" s="111" t="e">
        <f t="shared" si="2"/>
        <v>#REF!</v>
      </c>
      <c r="AE14" s="111" t="e">
        <f t="shared" si="2"/>
        <v>#REF!</v>
      </c>
      <c r="AF14" s="111" t="e">
        <f t="shared" si="2"/>
        <v>#REF!</v>
      </c>
      <c r="AG14" s="111" t="e">
        <f t="shared" si="2"/>
        <v>#REF!</v>
      </c>
      <c r="AH14" s="111" t="e">
        <f t="shared" si="2"/>
        <v>#REF!</v>
      </c>
      <c r="AI14" s="111" t="e">
        <f t="shared" si="2"/>
        <v>#REF!</v>
      </c>
      <c r="AJ14" s="111" t="e">
        <f t="shared" si="2"/>
        <v>#REF!</v>
      </c>
      <c r="AK14" s="111" t="e">
        <f t="shared" si="2"/>
        <v>#REF!</v>
      </c>
      <c r="AL14" s="111" t="e">
        <f t="shared" si="2"/>
        <v>#REF!</v>
      </c>
      <c r="AM14" s="111" t="e">
        <f t="shared" si="2"/>
        <v>#REF!</v>
      </c>
      <c r="AN14" s="111" t="e">
        <f t="shared" si="2"/>
        <v>#REF!</v>
      </c>
      <c r="AO14" s="111" t="e">
        <f t="shared" si="2"/>
        <v>#REF!</v>
      </c>
      <c r="AP14" s="111" t="e">
        <f t="shared" si="2"/>
        <v>#REF!</v>
      </c>
      <c r="AQ14" s="111" t="e">
        <f t="shared" si="2"/>
        <v>#REF!</v>
      </c>
      <c r="AR14" s="111" t="e">
        <f t="shared" si="2"/>
        <v>#REF!</v>
      </c>
      <c r="AS14" s="111" t="e">
        <f t="shared" si="2"/>
        <v>#REF!</v>
      </c>
      <c r="AT14" s="111" t="e">
        <f t="shared" si="2"/>
        <v>#REF!</v>
      </c>
      <c r="AU14" s="111" t="e">
        <f t="shared" si="2"/>
        <v>#REF!</v>
      </c>
      <c r="AV14" s="111" t="e">
        <f t="shared" si="2"/>
        <v>#REF!</v>
      </c>
      <c r="AW14" s="111" t="e">
        <f t="shared" si="2"/>
        <v>#REF!</v>
      </c>
      <c r="AX14" s="111" t="e">
        <f t="shared" si="2"/>
        <v>#REF!</v>
      </c>
      <c r="AY14" s="111" t="e">
        <f t="shared" si="2"/>
        <v>#REF!</v>
      </c>
      <c r="AZ14" s="111" t="e">
        <f t="shared" si="2"/>
        <v>#REF!</v>
      </c>
      <c r="BA14" s="111" t="e">
        <f t="shared" si="2"/>
        <v>#REF!</v>
      </c>
      <c r="BB14" s="111" t="e">
        <f t="shared" si="2"/>
        <v>#REF!</v>
      </c>
      <c r="BC14" s="111" t="e">
        <f t="shared" si="2"/>
        <v>#REF!</v>
      </c>
      <c r="BD14" s="111" t="e">
        <f t="shared" si="2"/>
        <v>#REF!</v>
      </c>
      <c r="BE14" s="111" t="e">
        <f t="shared" si="2"/>
        <v>#REF!</v>
      </c>
      <c r="BF14" s="111" t="e">
        <f t="shared" si="2"/>
        <v>#REF!</v>
      </c>
      <c r="BG14" s="111" t="e">
        <f t="shared" si="2"/>
        <v>#REF!</v>
      </c>
      <c r="BH14" s="111" t="e">
        <f>BH11*BH12</f>
        <v>#REF!</v>
      </c>
      <c r="BI14" s="111" t="e">
        <f t="shared" si="2"/>
        <v>#REF!</v>
      </c>
      <c r="BJ14" s="111" t="e">
        <f t="shared" si="2"/>
        <v>#REF!</v>
      </c>
      <c r="BK14" s="111" t="e">
        <f t="shared" si="2"/>
        <v>#REF!</v>
      </c>
      <c r="BL14" s="111" t="e">
        <f t="shared" si="2"/>
        <v>#REF!</v>
      </c>
      <c r="BM14" s="111" t="e">
        <f t="shared" si="2"/>
        <v>#REF!</v>
      </c>
      <c r="BN14" s="111" t="e">
        <f t="shared" si="2"/>
        <v>#REF!</v>
      </c>
      <c r="BO14" s="111" t="e">
        <f t="shared" si="2"/>
        <v>#REF!</v>
      </c>
      <c r="BP14" s="111" t="e">
        <f t="shared" si="2"/>
        <v>#REF!</v>
      </c>
      <c r="BQ14" s="111" t="e">
        <f t="shared" ref="BQ14:BY14" si="3">BQ11*BQ12/1000</f>
        <v>#REF!</v>
      </c>
      <c r="BR14" s="111" t="e">
        <f t="shared" si="3"/>
        <v>#REF!</v>
      </c>
      <c r="BS14" s="111" t="e">
        <f t="shared" si="3"/>
        <v>#REF!</v>
      </c>
      <c r="BT14" s="111" t="e">
        <f t="shared" si="3"/>
        <v>#REF!</v>
      </c>
      <c r="BU14" s="111" t="e">
        <f t="shared" si="3"/>
        <v>#REF!</v>
      </c>
      <c r="BV14" s="111" t="e">
        <f t="shared" si="3"/>
        <v>#REF!</v>
      </c>
      <c r="BW14" s="111" t="e">
        <f t="shared" si="3"/>
        <v>#REF!</v>
      </c>
      <c r="BX14" s="111" t="e">
        <f t="shared" si="3"/>
        <v>#REF!</v>
      </c>
      <c r="BY14" s="111" t="e">
        <f t="shared" si="3"/>
        <v>#REF!</v>
      </c>
      <c r="BZ14" s="111" t="e">
        <f>BZ11*BZ12</f>
        <v>#REF!</v>
      </c>
      <c r="CA14" s="1"/>
    </row>
    <row r="15" spans="1:79" ht="13.9" hidden="1" customHeight="1">
      <c r="A15" s="384" t="s">
        <v>64</v>
      </c>
      <c r="B15" s="385"/>
      <c r="C15" s="20"/>
      <c r="D15" s="24">
        <f>ССЫЛКИ!B3</f>
        <v>85</v>
      </c>
      <c r="E15" s="24">
        <f>ССЫЛКИ!C3</f>
        <v>21</v>
      </c>
      <c r="F15" s="24">
        <f>ССЫЛКИ!D3</f>
        <v>21</v>
      </c>
      <c r="G15" s="24">
        <f>ССЫЛКИ!E3</f>
        <v>6</v>
      </c>
      <c r="H15" s="24">
        <f>ССЫЛКИ!F3</f>
        <v>400</v>
      </c>
      <c r="I15" s="24">
        <f>ССЫЛКИ!G3</f>
        <v>140</v>
      </c>
      <c r="J15" s="24">
        <f>ССЫЛКИ!H3</f>
        <v>85</v>
      </c>
      <c r="K15" s="24">
        <f>ССЫЛКИ!I3</f>
        <v>21</v>
      </c>
      <c r="L15" s="24">
        <f>ССЫЛКИ!J3</f>
        <v>140</v>
      </c>
      <c r="M15" s="24">
        <f>ССЫЛКИ!K3</f>
        <v>56</v>
      </c>
      <c r="N15" s="24">
        <f>ССЫЛКИ!L3</f>
        <v>10</v>
      </c>
      <c r="O15" s="24">
        <f>ССЫЛКИ!M3</f>
        <v>240</v>
      </c>
      <c r="P15" s="24">
        <f>ССЫЛКИ!N3</f>
        <v>700</v>
      </c>
      <c r="Q15" s="24">
        <f>ССЫЛКИ!O3</f>
        <v>8</v>
      </c>
      <c r="R15" s="24">
        <f>ССЫЛКИ!P3</f>
        <v>160</v>
      </c>
      <c r="S15" s="24">
        <f>ССЫЛКИ!Q3</f>
        <v>10</v>
      </c>
      <c r="T15" s="24">
        <f>ССЫЛКИ!R3</f>
        <v>150</v>
      </c>
      <c r="U15" s="24">
        <f>ССЫЛКИ!S3</f>
        <v>110</v>
      </c>
      <c r="V15" s="24">
        <f>ССЫЛКИ!T3</f>
        <v>130</v>
      </c>
      <c r="W15" s="24">
        <f>ССЫЛКИ!U3</f>
        <v>150</v>
      </c>
      <c r="X15" s="24">
        <f>ССЫЛКИ!V3</f>
        <v>150</v>
      </c>
      <c r="Y15" s="24">
        <f>ССЫЛКИ!W3</f>
        <v>40</v>
      </c>
      <c r="Z15" s="24">
        <f>ССЫЛКИ!X3</f>
        <v>150</v>
      </c>
      <c r="AA15" s="24">
        <f>ССЫЛКИ!Y3</f>
        <v>60</v>
      </c>
      <c r="AB15" s="24">
        <f>ССЫЛКИ!Z3</f>
        <v>70</v>
      </c>
      <c r="AC15" s="24">
        <f>ССЫЛКИ!AA3</f>
        <v>165</v>
      </c>
      <c r="AD15" s="24">
        <f>ССЫЛКИ!AB3</f>
        <v>21</v>
      </c>
      <c r="AE15" s="24">
        <f>ССЫЛКИ!AC3</f>
        <v>10.5</v>
      </c>
      <c r="AF15" s="24">
        <f>ССЫЛКИ!AD3</f>
        <v>55</v>
      </c>
      <c r="AG15" s="24">
        <f>ССЫЛКИ!AE3</f>
        <v>90</v>
      </c>
      <c r="AH15" s="24">
        <f>ССЫЛКИ!AF3</f>
        <v>45</v>
      </c>
      <c r="AI15" s="24">
        <f>ССЫЛКИ!AG3</f>
        <v>45</v>
      </c>
      <c r="AJ15" s="24">
        <f>ССЫЛКИ!AH3</f>
        <v>52</v>
      </c>
      <c r="AK15" s="24">
        <f>ССЫЛКИ!AI3</f>
        <v>50</v>
      </c>
      <c r="AL15" s="24">
        <f>ССЫЛКИ!AJ3</f>
        <v>55</v>
      </c>
      <c r="AM15" s="24">
        <f>ССЫЛКИ!AK3</f>
        <v>60</v>
      </c>
      <c r="AN15" s="24">
        <f>ССЫЛКИ!AL3</f>
        <v>60</v>
      </c>
      <c r="AO15" s="24">
        <f>ССЫЛКИ!AM3</f>
        <v>50</v>
      </c>
      <c r="AP15" s="24">
        <f>ССЫЛКИ!AN3</f>
        <v>110</v>
      </c>
      <c r="AQ15" s="24">
        <f>ССЫЛКИ!AO3</f>
        <v>270</v>
      </c>
      <c r="AR15" s="24">
        <f>ССЫЛКИ!AP3</f>
        <v>200</v>
      </c>
      <c r="AS15" s="24">
        <f>ССЫЛКИ!AQ3</f>
        <v>80</v>
      </c>
      <c r="AT15" s="24">
        <f>ССЫЛКИ!AR3</f>
        <v>600</v>
      </c>
      <c r="AU15" s="24">
        <f>ССЫЛКИ!AS3</f>
        <v>60</v>
      </c>
      <c r="AV15" s="24">
        <f>ССЫЛКИ!AT3</f>
        <v>75</v>
      </c>
      <c r="AW15" s="24">
        <f>ССЫЛКИ!AU3</f>
        <v>250</v>
      </c>
      <c r="AX15" s="24">
        <f>ССЫЛКИ!AV3</f>
        <v>274</v>
      </c>
      <c r="AY15" s="24">
        <f>ССЫЛКИ!AW3</f>
        <v>450</v>
      </c>
      <c r="AZ15" s="24">
        <f>ССЫЛКИ!AX3</f>
        <v>325</v>
      </c>
      <c r="BA15" s="24">
        <f>ССЫЛКИ!AY3</f>
        <v>180</v>
      </c>
      <c r="BB15" s="24">
        <f>ССЫЛКИ!AZ3</f>
        <v>320</v>
      </c>
      <c r="BC15" s="24">
        <f>ССЫЛКИ!BA3</f>
        <v>350</v>
      </c>
      <c r="BD15" s="24">
        <f>ССЫЛКИ!BB3</f>
        <v>300</v>
      </c>
      <c r="BE15" s="24">
        <f>ССЫЛКИ!BC3</f>
        <v>120</v>
      </c>
      <c r="BF15" s="24">
        <f>ССЫЛКИ!BD3</f>
        <v>220</v>
      </c>
      <c r="BG15" s="24">
        <f>ССЫЛКИ!BE3</f>
        <v>300</v>
      </c>
      <c r="BH15" s="24">
        <f>ССЫЛКИ!BF3</f>
        <v>21</v>
      </c>
      <c r="BI15" s="24">
        <f>ССЫЛКИ!BG3</f>
        <v>21</v>
      </c>
      <c r="BJ15" s="24">
        <f>ССЫЛКИ!BH3</f>
        <v>35</v>
      </c>
      <c r="BK15" s="24">
        <f>ССЫЛКИ!BI3</f>
        <v>22</v>
      </c>
      <c r="BL15" s="24">
        <f>ССЫЛКИ!BJ3</f>
        <v>32</v>
      </c>
      <c r="BM15" s="24">
        <f>ССЫЛКИ!BK3</f>
        <v>140</v>
      </c>
      <c r="BN15" s="24">
        <f>ССЫЛКИ!BL3</f>
        <v>140</v>
      </c>
      <c r="BO15" s="24">
        <f>ССЫЛКИ!BM3</f>
        <v>30</v>
      </c>
      <c r="BP15" s="24">
        <f>ССЫЛКИ!BN3</f>
        <v>4.2</v>
      </c>
      <c r="BQ15" s="24">
        <f>ССЫЛКИ!BO3</f>
        <v>160</v>
      </c>
      <c r="BR15" s="24">
        <f>ССЫЛКИ!BP3</f>
        <v>100</v>
      </c>
      <c r="BS15" s="24">
        <f>ССЫЛКИ!BQ3</f>
        <v>150</v>
      </c>
      <c r="BT15" s="24">
        <f>ССЫЛКИ!BR3</f>
        <v>160</v>
      </c>
      <c r="BU15" s="24">
        <f>ССЫЛКИ!BS3</f>
        <v>100</v>
      </c>
      <c r="BV15" s="24">
        <f>ССЫЛКИ!BT3</f>
        <v>90</v>
      </c>
      <c r="BW15" s="24">
        <f>ССЫЛКИ!BU3</f>
        <v>21</v>
      </c>
      <c r="BX15" s="24">
        <f>ССЫЛКИ!BV3</f>
        <v>40</v>
      </c>
      <c r="BY15" s="24">
        <f>ССЫЛКИ!BW3</f>
        <v>210</v>
      </c>
      <c r="BZ15" s="24">
        <f>ССЫЛКИ!BX3</f>
        <v>8</v>
      </c>
      <c r="CA15" s="1"/>
    </row>
    <row r="16" spans="1:79" ht="13.9" hidden="1" customHeight="1">
      <c r="A16" s="384" t="s">
        <v>76</v>
      </c>
      <c r="B16" s="385"/>
      <c r="C16" s="95" t="e">
        <f>SUM(D16:BZ16)</f>
        <v>#REF!</v>
      </c>
      <c r="D16" s="26" t="e">
        <f>D14*D15</f>
        <v>#REF!</v>
      </c>
      <c r="E16" s="26" t="e">
        <f t="shared" ref="E16:BP16" si="4">E14*E15</f>
        <v>#REF!</v>
      </c>
      <c r="F16" s="26" t="e">
        <f t="shared" si="4"/>
        <v>#REF!</v>
      </c>
      <c r="G16" s="26" t="e">
        <f t="shared" si="4"/>
        <v>#REF!</v>
      </c>
      <c r="H16" s="26" t="e">
        <f t="shared" si="4"/>
        <v>#REF!</v>
      </c>
      <c r="I16" s="26" t="e">
        <f t="shared" si="4"/>
        <v>#REF!</v>
      </c>
      <c r="J16" s="26" t="e">
        <f t="shared" si="4"/>
        <v>#REF!</v>
      </c>
      <c r="K16" s="112" t="e">
        <f t="shared" si="4"/>
        <v>#REF!</v>
      </c>
      <c r="L16" s="112" t="e">
        <f t="shared" si="4"/>
        <v>#REF!</v>
      </c>
      <c r="M16" s="112" t="e">
        <f t="shared" si="4"/>
        <v>#REF!</v>
      </c>
      <c r="N16" s="112" t="e">
        <f t="shared" si="4"/>
        <v>#REF!</v>
      </c>
      <c r="O16" s="112" t="e">
        <f t="shared" si="4"/>
        <v>#REF!</v>
      </c>
      <c r="P16" s="112" t="e">
        <f t="shared" si="4"/>
        <v>#REF!</v>
      </c>
      <c r="Q16" s="112" t="e">
        <f t="shared" si="4"/>
        <v>#REF!</v>
      </c>
      <c r="R16" s="112" t="e">
        <f t="shared" si="4"/>
        <v>#REF!</v>
      </c>
      <c r="S16" s="112" t="e">
        <f t="shared" si="4"/>
        <v>#REF!</v>
      </c>
      <c r="T16" s="112" t="e">
        <f t="shared" si="4"/>
        <v>#REF!</v>
      </c>
      <c r="U16" s="112" t="e">
        <f t="shared" si="4"/>
        <v>#REF!</v>
      </c>
      <c r="V16" s="112" t="e">
        <f t="shared" si="4"/>
        <v>#REF!</v>
      </c>
      <c r="W16" s="112" t="e">
        <f t="shared" si="4"/>
        <v>#REF!</v>
      </c>
      <c r="X16" s="112" t="e">
        <f t="shared" si="4"/>
        <v>#REF!</v>
      </c>
      <c r="Y16" s="112" t="e">
        <f t="shared" si="4"/>
        <v>#REF!</v>
      </c>
      <c r="Z16" s="112" t="e">
        <f t="shared" si="4"/>
        <v>#REF!</v>
      </c>
      <c r="AA16" s="112" t="e">
        <f t="shared" si="4"/>
        <v>#REF!</v>
      </c>
      <c r="AB16" s="112" t="e">
        <f t="shared" si="4"/>
        <v>#REF!</v>
      </c>
      <c r="AC16" s="112" t="e">
        <f t="shared" si="4"/>
        <v>#REF!</v>
      </c>
      <c r="AD16" s="112" t="e">
        <f t="shared" si="4"/>
        <v>#REF!</v>
      </c>
      <c r="AE16" s="112" t="e">
        <f t="shared" si="4"/>
        <v>#REF!</v>
      </c>
      <c r="AF16" s="112" t="e">
        <f t="shared" si="4"/>
        <v>#REF!</v>
      </c>
      <c r="AG16" s="112" t="e">
        <f t="shared" si="4"/>
        <v>#REF!</v>
      </c>
      <c r="AH16" s="112" t="e">
        <f t="shared" si="4"/>
        <v>#REF!</v>
      </c>
      <c r="AI16" s="112" t="e">
        <f t="shared" si="4"/>
        <v>#REF!</v>
      </c>
      <c r="AJ16" s="112" t="e">
        <f t="shared" si="4"/>
        <v>#REF!</v>
      </c>
      <c r="AK16" s="112" t="e">
        <f t="shared" si="4"/>
        <v>#REF!</v>
      </c>
      <c r="AL16" s="112" t="e">
        <f t="shared" si="4"/>
        <v>#REF!</v>
      </c>
      <c r="AM16" s="112" t="e">
        <f t="shared" si="4"/>
        <v>#REF!</v>
      </c>
      <c r="AN16" s="112" t="e">
        <f t="shared" si="4"/>
        <v>#REF!</v>
      </c>
      <c r="AO16" s="112" t="e">
        <f t="shared" si="4"/>
        <v>#REF!</v>
      </c>
      <c r="AP16" s="112" t="e">
        <f t="shared" si="4"/>
        <v>#REF!</v>
      </c>
      <c r="AQ16" s="112" t="e">
        <f t="shared" si="4"/>
        <v>#REF!</v>
      </c>
      <c r="AR16" s="112" t="e">
        <f t="shared" si="4"/>
        <v>#REF!</v>
      </c>
      <c r="AS16" s="112" t="e">
        <f t="shared" si="4"/>
        <v>#REF!</v>
      </c>
      <c r="AT16" s="112" t="e">
        <f t="shared" si="4"/>
        <v>#REF!</v>
      </c>
      <c r="AU16" s="112" t="e">
        <f t="shared" si="4"/>
        <v>#REF!</v>
      </c>
      <c r="AV16" s="112" t="e">
        <f t="shared" si="4"/>
        <v>#REF!</v>
      </c>
      <c r="AW16" s="112" t="e">
        <f t="shared" si="4"/>
        <v>#REF!</v>
      </c>
      <c r="AX16" s="112" t="e">
        <f t="shared" si="4"/>
        <v>#REF!</v>
      </c>
      <c r="AY16" s="112" t="e">
        <f t="shared" si="4"/>
        <v>#REF!</v>
      </c>
      <c r="AZ16" s="112" t="e">
        <f t="shared" si="4"/>
        <v>#REF!</v>
      </c>
      <c r="BA16" s="112" t="e">
        <f t="shared" si="4"/>
        <v>#REF!</v>
      </c>
      <c r="BB16" s="112" t="e">
        <f t="shared" si="4"/>
        <v>#REF!</v>
      </c>
      <c r="BC16" s="112" t="e">
        <f t="shared" si="4"/>
        <v>#REF!</v>
      </c>
      <c r="BD16" s="112" t="e">
        <f t="shared" si="4"/>
        <v>#REF!</v>
      </c>
      <c r="BE16" s="112" t="e">
        <f t="shared" si="4"/>
        <v>#REF!</v>
      </c>
      <c r="BF16" s="112" t="e">
        <f t="shared" si="4"/>
        <v>#REF!</v>
      </c>
      <c r="BG16" s="112" t="e">
        <f t="shared" si="4"/>
        <v>#REF!</v>
      </c>
      <c r="BH16" s="112" t="e">
        <f t="shared" si="4"/>
        <v>#REF!</v>
      </c>
      <c r="BI16" s="112" t="e">
        <f t="shared" si="4"/>
        <v>#REF!</v>
      </c>
      <c r="BJ16" s="112" t="e">
        <f t="shared" si="4"/>
        <v>#REF!</v>
      </c>
      <c r="BK16" s="112" t="e">
        <f t="shared" si="4"/>
        <v>#REF!</v>
      </c>
      <c r="BL16" s="112" t="e">
        <f t="shared" si="4"/>
        <v>#REF!</v>
      </c>
      <c r="BM16" s="112" t="e">
        <f t="shared" si="4"/>
        <v>#REF!</v>
      </c>
      <c r="BN16" s="112" t="e">
        <f t="shared" si="4"/>
        <v>#REF!</v>
      </c>
      <c r="BO16" s="112" t="e">
        <f t="shared" si="4"/>
        <v>#REF!</v>
      </c>
      <c r="BP16" s="112" t="e">
        <f t="shared" si="4"/>
        <v>#REF!</v>
      </c>
      <c r="BQ16" s="112" t="e">
        <f t="shared" ref="BQ16:BW16" si="5">BQ14*BQ15</f>
        <v>#REF!</v>
      </c>
      <c r="BR16" s="112" t="e">
        <f t="shared" si="5"/>
        <v>#REF!</v>
      </c>
      <c r="BS16" s="112" t="e">
        <f t="shared" si="5"/>
        <v>#REF!</v>
      </c>
      <c r="BT16" s="112" t="e">
        <f t="shared" si="5"/>
        <v>#REF!</v>
      </c>
      <c r="BU16" s="112" t="e">
        <f t="shared" si="5"/>
        <v>#REF!</v>
      </c>
      <c r="BV16" s="112" t="e">
        <f>BV14*BV15</f>
        <v>#REF!</v>
      </c>
      <c r="BW16" s="112" t="e">
        <f t="shared" si="5"/>
        <v>#REF!</v>
      </c>
      <c r="BX16" s="112" t="e">
        <f>BX14*BX15</f>
        <v>#REF!</v>
      </c>
      <c r="BY16" s="112" t="e">
        <f>BY14*BY15</f>
        <v>#REF!</v>
      </c>
      <c r="BZ16" s="112" t="e">
        <f>BZ14*BZ15</f>
        <v>#REF!</v>
      </c>
      <c r="CA16" s="1"/>
    </row>
    <row r="17" spans="1:79" ht="13.9" hidden="1" customHeight="1">
      <c r="A17" s="384" t="s">
        <v>77</v>
      </c>
      <c r="B17" s="409"/>
      <c r="C17" s="96" t="e">
        <f>C16/C13</f>
        <v>#REF!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</row>
    <row r="18" spans="1:79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</row>
    <row r="19" spans="1:79" s="256" customFormat="1" ht="20.25">
      <c r="A19" s="230"/>
      <c r="B19" s="260" t="s">
        <v>399</v>
      </c>
      <c r="C19" s="231"/>
      <c r="D19" s="231" t="e">
        <f>IF(#REF!=D35,"х",FALSE)</f>
        <v>#REF!</v>
      </c>
      <c r="E19" s="231" t="e">
        <f>IF(#REF!=E35,"х",FALSE)</f>
        <v>#REF!</v>
      </c>
      <c r="F19" s="231"/>
      <c r="G19" s="231"/>
      <c r="H19" s="231"/>
      <c r="I19" s="231"/>
      <c r="J19" s="231"/>
      <c r="K19" s="231"/>
      <c r="L19" s="231"/>
      <c r="M19" s="231"/>
      <c r="N19" s="231"/>
      <c r="O19" s="231"/>
      <c r="P19" s="231"/>
      <c r="Q19" s="231"/>
      <c r="R19" s="231"/>
      <c r="S19" s="231"/>
      <c r="T19" s="231"/>
      <c r="U19" s="231"/>
      <c r="V19" s="231"/>
      <c r="W19" s="231"/>
      <c r="X19" s="231"/>
      <c r="Y19" s="231"/>
      <c r="Z19" s="231"/>
      <c r="AA19" s="231"/>
      <c r="AB19" s="231"/>
      <c r="AC19" s="231"/>
      <c r="AD19" s="231"/>
      <c r="AE19" s="231"/>
      <c r="AF19" s="231"/>
      <c r="AG19" s="231"/>
      <c r="AH19" s="231"/>
      <c r="AI19" s="231"/>
      <c r="AJ19" s="231"/>
      <c r="AK19" s="231"/>
      <c r="AL19" s="231"/>
      <c r="AM19" s="231"/>
      <c r="AN19" s="231"/>
      <c r="AO19" s="231"/>
      <c r="AP19" s="231"/>
      <c r="AQ19" s="231"/>
      <c r="AR19" s="231"/>
      <c r="AS19" s="231"/>
      <c r="AT19" s="231"/>
      <c r="AU19" s="231"/>
      <c r="AV19" s="231"/>
      <c r="AW19" s="231"/>
      <c r="AX19" s="231"/>
      <c r="AY19" s="231"/>
      <c r="AZ19" s="231"/>
      <c r="BA19" s="231"/>
      <c r="BB19" s="231"/>
      <c r="BC19" s="231"/>
      <c r="BD19" s="231"/>
      <c r="BE19" s="231"/>
      <c r="BF19" s="231"/>
      <c r="BG19" s="231"/>
      <c r="BH19" s="231"/>
      <c r="BI19" s="231"/>
      <c r="BJ19" s="231"/>
      <c r="BK19" s="231"/>
      <c r="BL19" s="231"/>
      <c r="BM19" s="231"/>
      <c r="BN19" s="231"/>
      <c r="BO19" s="231"/>
      <c r="BP19" s="231"/>
      <c r="BQ19" s="231"/>
      <c r="BR19" s="231"/>
      <c r="BS19" s="231"/>
      <c r="BT19" s="231"/>
      <c r="BU19" s="231"/>
      <c r="BV19" s="231"/>
      <c r="BW19" s="231"/>
      <c r="BX19" s="231"/>
      <c r="BY19" s="231" t="e">
        <f>IF(#REF!=BY35,"х",FALSE)</f>
        <v>#REF!</v>
      </c>
      <c r="BZ19" s="231" t="e">
        <f>IF(#REF!=BZ35,"х",FALSE)</f>
        <v>#REF!</v>
      </c>
      <c r="CA19" s="230"/>
    </row>
    <row r="20" spans="1:79" s="256" customFormat="1" ht="15" customHeight="1">
      <c r="A20" s="401" t="s">
        <v>68</v>
      </c>
      <c r="B20" s="402"/>
      <c r="C20" s="234"/>
      <c r="D20" s="405" t="s">
        <v>69</v>
      </c>
      <c r="E20" s="406"/>
      <c r="F20" s="406"/>
      <c r="G20" s="406"/>
      <c r="H20" s="406"/>
      <c r="I20" s="406"/>
      <c r="J20" s="406"/>
      <c r="K20" s="406"/>
      <c r="L20" s="406"/>
      <c r="M20" s="406"/>
      <c r="N20" s="406"/>
      <c r="O20" s="406"/>
      <c r="P20" s="406"/>
      <c r="Q20" s="406"/>
      <c r="R20" s="406"/>
      <c r="S20" s="406"/>
      <c r="T20" s="406"/>
      <c r="U20" s="406"/>
      <c r="V20" s="406"/>
      <c r="W20" s="406"/>
      <c r="X20" s="406"/>
      <c r="Y20" s="406"/>
      <c r="Z20" s="406"/>
      <c r="AA20" s="406"/>
      <c r="AB20" s="406"/>
      <c r="AC20" s="406"/>
      <c r="AD20" s="406"/>
      <c r="AE20" s="406"/>
      <c r="AF20" s="406"/>
      <c r="AG20" s="406"/>
      <c r="AH20" s="406"/>
      <c r="AI20" s="406"/>
      <c r="AJ20" s="406"/>
      <c r="AK20" s="406"/>
      <c r="AL20" s="406"/>
      <c r="AM20" s="406"/>
      <c r="AN20" s="406"/>
      <c r="AO20" s="406"/>
      <c r="AP20" s="406"/>
      <c r="AQ20" s="406"/>
      <c r="AR20" s="406"/>
      <c r="AS20" s="406"/>
      <c r="AT20" s="406"/>
      <c r="AU20" s="406"/>
      <c r="AV20" s="406"/>
      <c r="AW20" s="406"/>
      <c r="AX20" s="406"/>
      <c r="AY20" s="406"/>
      <c r="AZ20" s="406"/>
      <c r="BA20" s="406"/>
      <c r="BB20" s="406"/>
      <c r="BC20" s="406"/>
      <c r="BD20" s="406"/>
      <c r="BE20" s="406"/>
      <c r="BF20" s="406"/>
      <c r="BG20" s="406"/>
      <c r="BH20" s="406"/>
      <c r="BI20" s="406"/>
      <c r="BJ20" s="406"/>
      <c r="BK20" s="406"/>
      <c r="BL20" s="406"/>
      <c r="BM20" s="406"/>
      <c r="BN20" s="406"/>
      <c r="BO20" s="406"/>
      <c r="BP20" s="406"/>
      <c r="BQ20" s="406"/>
      <c r="BR20" s="406"/>
      <c r="BS20" s="406"/>
      <c r="BT20" s="406"/>
      <c r="BU20" s="406"/>
      <c r="BV20" s="406"/>
      <c r="BW20" s="406"/>
      <c r="BX20" s="406"/>
      <c r="BY20" s="230"/>
      <c r="BZ20" s="230"/>
      <c r="CA20" s="230"/>
    </row>
    <row r="21" spans="1:79" s="256" customFormat="1" ht="172.15" customHeight="1">
      <c r="A21" s="403"/>
      <c r="B21" s="404"/>
      <c r="C21" s="234"/>
      <c r="D21" s="235" t="str">
        <f>ССЫЛКИ!B2</f>
        <v>Вермишель</v>
      </c>
      <c r="E21" s="235" t="str">
        <f>ССЫЛКИ!C2</f>
        <v>Люля полуфаб-т (шт)</v>
      </c>
      <c r="F21" s="235" t="str">
        <f>ССЫЛКИ!D2</f>
        <v>Котлета говяжья полуф-т (шт)</v>
      </c>
      <c r="G21" s="235" t="str">
        <f>ССЫЛКИ!E2</f>
        <v>Какао (Фунтик) (шт)</v>
      </c>
      <c r="H21" s="235" t="str">
        <f>ССЫЛКИ!F2</f>
        <v>Какао порошок</v>
      </c>
      <c r="I21" s="235" t="str">
        <f>ССЫЛКИ!G2</f>
        <v>Кисель фруктовый</v>
      </c>
      <c r="J21" s="235" t="str">
        <f>ССЫЛКИ!H2</f>
        <v>Макароны</v>
      </c>
      <c r="K21" s="235" t="str">
        <f>ССЫЛКИ!I2</f>
        <v>Тефтели полуф-т (шт)</v>
      </c>
      <c r="L21" s="235" t="str">
        <f>ССЫЛКИ!J2</f>
        <v>Масло растительное</v>
      </c>
      <c r="M21" s="235" t="str">
        <f>ССЫЛКИ!K2</f>
        <v>Сахар</v>
      </c>
      <c r="N21" s="235" t="str">
        <f>ССЫЛКИ!L2</f>
        <v>Соль иодир.</v>
      </c>
      <c r="O21" s="235" t="str">
        <f>ССЫЛКИ!M2</f>
        <v>Сухофрукты</v>
      </c>
      <c r="P21" s="235" t="str">
        <f>ССЫЛКИ!N2</f>
        <v>Чай</v>
      </c>
      <c r="Q21" s="235" t="str">
        <f>ССЫЛКИ!O2</f>
        <v>Яйцо куриное (штук)</v>
      </c>
      <c r="R21" s="235" t="str">
        <f>ССЫЛКИ!P2</f>
        <v>Вафли</v>
      </c>
      <c r="S21" s="235" t="str">
        <f>ССЫЛКИ!Q2</f>
        <v>Кексы бездрожжевые (шт)</v>
      </c>
      <c r="T21" s="235" t="str">
        <f>ССЫЛКИ!R2</f>
        <v>Печенье</v>
      </c>
      <c r="U21" s="235" t="str">
        <f>ССЫЛКИ!S2</f>
        <v>Пряники</v>
      </c>
      <c r="V21" s="235" t="str">
        <f>ССЫЛКИ!T2</f>
        <v>Горошек зеленый 0,7 кг.</v>
      </c>
      <c r="W21" s="235" t="str">
        <f>ССЫЛКИ!U2</f>
        <v>Кукуруза консервы</v>
      </c>
      <c r="X21" s="235" t="str">
        <f>ССЫЛКИ!V2</f>
        <v>Огурцы маринованые</v>
      </c>
      <c r="Y21" s="235" t="str">
        <f>ССЫЛКИ!W2</f>
        <v>Мука высшего сорт</v>
      </c>
      <c r="Z21" s="235" t="str">
        <f>ССЫЛКИ!X2</f>
        <v>Повидло</v>
      </c>
      <c r="AA21" s="235" t="str">
        <f>ССЫЛКИ!Y2</f>
        <v>Сок фруктовый светлый</v>
      </c>
      <c r="AB21" s="235" t="str">
        <f>ССЫЛКИ!Z2</f>
        <v>Сок фруктовый с мякотью</v>
      </c>
      <c r="AC21" s="235" t="str">
        <f>ССЫЛКИ!AA2</f>
        <v>Томатная паста</v>
      </c>
      <c r="AD21" s="235" t="str">
        <f>ССЫЛКИ!AB2</f>
        <v>Котлета рыбная полуф-т (шт)</v>
      </c>
      <c r="AE21" s="235" t="str">
        <f>ССЫЛКИ!AC2</f>
        <v>Фрикадельки рыбные  полуф-т (шт)</v>
      </c>
      <c r="AF21" s="235" t="str">
        <f>ССЫЛКИ!AD2</f>
        <v>Крупа гороховая</v>
      </c>
      <c r="AG21" s="235" t="str">
        <f>ССЫЛКИ!AE2</f>
        <v>Крупа гречневая</v>
      </c>
      <c r="AH21" s="235" t="str">
        <f>ССЫЛКИ!AF2</f>
        <v>Крупа кукурузная</v>
      </c>
      <c r="AI21" s="235" t="str">
        <f>ССЫЛКИ!AG2</f>
        <v>Крупа манная</v>
      </c>
      <c r="AJ21" s="235" t="str">
        <f>ССЫЛКИ!AH2</f>
        <v>Крупа овсяная</v>
      </c>
      <c r="AK21" s="235" t="str">
        <f>ССЫЛКИ!AI2</f>
        <v>Крупа перловая</v>
      </c>
      <c r="AL21" s="235" t="str">
        <f>ССЫЛКИ!AJ2</f>
        <v>Крупа пшеничная</v>
      </c>
      <c r="AM21" s="235" t="str">
        <f>ССЫЛКИ!AK2</f>
        <v>Крупа пшено шлифованное</v>
      </c>
      <c r="AN21" s="235" t="str">
        <f>ССЫЛКИ!AL2</f>
        <v>Крупа рисовая</v>
      </c>
      <c r="AO21" s="235" t="str">
        <f>ССЫЛКИ!AM2</f>
        <v>Крупа ячневая</v>
      </c>
      <c r="AP21" s="235" t="str">
        <f>ССЫЛКИ!AN2</f>
        <v>Чечевица</v>
      </c>
      <c r="AQ21" s="235" t="str">
        <f>ССЫЛКИ!AO2</f>
        <v>Курага сушеная</v>
      </c>
      <c r="AR21" s="235" t="str">
        <f>ССЫЛКИ!AP2</f>
        <v>Йогурт</v>
      </c>
      <c r="AS21" s="235" t="str">
        <f>ССЫЛКИ!AQ2</f>
        <v>Кефир</v>
      </c>
      <c r="AT21" s="235" t="str">
        <f>ССЫЛКИ!AR2</f>
        <v>Масло сливочное</v>
      </c>
      <c r="AU21" s="235" t="str">
        <f>ССЫЛКИ!AS2</f>
        <v>Молоко разливное</v>
      </c>
      <c r="AV21" s="235" t="str">
        <f>ССЫЛКИ!AT2</f>
        <v>Молоко вупаковке пастер</v>
      </c>
      <c r="AW21" s="235" t="str">
        <f>ССЫЛКИ!AU2</f>
        <v>Сгущенное молоко</v>
      </c>
      <c r="AX21" s="235" t="str">
        <f>ССЫЛКИ!AV2</f>
        <v>Сметана</v>
      </c>
      <c r="AY21" s="235" t="str">
        <f>ССЫЛКИ!AW2</f>
        <v>Сыр Российский</v>
      </c>
      <c r="AZ21" s="235" t="str">
        <f>ССЫЛКИ!AX2</f>
        <v>Творог</v>
      </c>
      <c r="BA21" s="235" t="str">
        <f>ССЫЛКИ!AY2</f>
        <v>Куры охлажденные</v>
      </c>
      <c r="BB21" s="235" t="str">
        <f>ССЫЛКИ!AZ2</f>
        <v>Мясо говядины в/с</v>
      </c>
      <c r="BC21" s="235" t="str">
        <f>ССЫЛКИ!BA2</f>
        <v>Фарш говяжий</v>
      </c>
      <c r="BD21" s="235" t="str">
        <f>ССЫЛКИ!BB2</f>
        <v>Сосиски</v>
      </c>
      <c r="BE21" s="235" t="str">
        <f>ССЫЛКИ!BC2</f>
        <v>Рыба свежая</v>
      </c>
      <c r="BF21" s="235" t="str">
        <f>ССЫЛКИ!BD2</f>
        <v>Рыба мороженая</v>
      </c>
      <c r="BG21" s="235" t="str">
        <f>ССЫЛКИ!BE2</f>
        <v xml:space="preserve">Зелень разная </v>
      </c>
      <c r="BH21" s="235" t="str">
        <f>ССЫЛКИ!BF2</f>
        <v>Котлета куриная полуфаб-т (шт)</v>
      </c>
      <c r="BI21" s="235" t="str">
        <f>ССЫЛКИ!BG2</f>
        <v>Капуста</v>
      </c>
      <c r="BJ21" s="235" t="str">
        <f>ССЫЛКИ!BH2</f>
        <v>Картофель</v>
      </c>
      <c r="BK21" s="235" t="str">
        <f>ССЫЛКИ!BI2</f>
        <v>Лук репчатый</v>
      </c>
      <c r="BL21" s="235" t="str">
        <f>ССЫЛКИ!BJ2</f>
        <v>Морковь</v>
      </c>
      <c r="BM21" s="235" t="str">
        <f>ССЫЛКИ!BK2</f>
        <v>Огурцы свежие</v>
      </c>
      <c r="BN21" s="235" t="str">
        <f>ССЫЛКИ!BL2</f>
        <v>Помидоры свежие</v>
      </c>
      <c r="BO21" s="235" t="str">
        <f>ССЫЛКИ!BM2</f>
        <v>Свекла столовая</v>
      </c>
      <c r="BP21" s="235" t="str">
        <f>ССЫЛКИ!BN2</f>
        <v>Вареники полуфаб-т (шт)</v>
      </c>
      <c r="BQ21" s="235" t="str">
        <f>ССЫЛКИ!BO2</f>
        <v>Апельсины</v>
      </c>
      <c r="BR21" s="235" t="str">
        <f>ССЫЛКИ!BP2</f>
        <v>Бананы</v>
      </c>
      <c r="BS21" s="235" t="str">
        <f>ССЫЛКИ!BQ2</f>
        <v>Груши</v>
      </c>
      <c r="BT21" s="235" t="str">
        <f>ССЫЛКИ!BR2</f>
        <v>Лимон (кг.)</v>
      </c>
      <c r="BU21" s="235" t="str">
        <f>ССЫЛКИ!BS2</f>
        <v>Мандарины</v>
      </c>
      <c r="BV21" s="235" t="str">
        <f>ССЫЛКИ!BT2</f>
        <v>Яблоки</v>
      </c>
      <c r="BW21" s="235" t="str">
        <f>ССЫЛКИ!BU2</f>
        <v>Сырник полуф-т (шт)</v>
      </c>
      <c r="BX21" s="235" t="str">
        <f>ССЫЛКИ!BV2</f>
        <v>Хлеб</v>
      </c>
      <c r="BY21" s="235" t="str">
        <f>ССЫЛКИ!BW2</f>
        <v>Изюм</v>
      </c>
      <c r="BZ21" s="235" t="str">
        <f>ССЫЛКИ!BX2</f>
        <v>Зефир в шоколаде (шт.)</v>
      </c>
      <c r="CA21" s="230"/>
    </row>
    <row r="22" spans="1:79" s="256" customFormat="1">
      <c r="A22" s="419" t="s">
        <v>95</v>
      </c>
      <c r="B22" s="420"/>
      <c r="C22" s="254"/>
      <c r="D22" s="236"/>
      <c r="E22" s="236"/>
      <c r="F22" s="236"/>
      <c r="G22" s="236"/>
      <c r="H22" s="236"/>
      <c r="I22" s="236"/>
      <c r="J22" s="236"/>
      <c r="K22" s="236"/>
      <c r="L22" s="236">
        <v>2.7</v>
      </c>
      <c r="M22" s="236"/>
      <c r="N22" s="236">
        <v>2.95</v>
      </c>
      <c r="O22" s="236"/>
      <c r="P22" s="236"/>
      <c r="Q22" s="236"/>
      <c r="R22" s="236"/>
      <c r="S22" s="236"/>
      <c r="T22" s="236"/>
      <c r="U22" s="236"/>
      <c r="V22" s="236"/>
      <c r="W22" s="236"/>
      <c r="X22" s="236"/>
      <c r="Y22" s="236"/>
      <c r="Z22" s="236"/>
      <c r="AA22" s="236"/>
      <c r="AB22" s="236"/>
      <c r="AC22" s="236"/>
      <c r="AD22" s="236"/>
      <c r="AE22" s="236"/>
      <c r="AF22" s="236">
        <v>13</v>
      </c>
      <c r="AG22" s="236"/>
      <c r="AH22" s="236"/>
      <c r="AI22" s="236"/>
      <c r="AJ22" s="236"/>
      <c r="AK22" s="236"/>
      <c r="AL22" s="236"/>
      <c r="AM22" s="236"/>
      <c r="AN22" s="236"/>
      <c r="AO22" s="236"/>
      <c r="AP22" s="236"/>
      <c r="AQ22" s="236"/>
      <c r="AR22" s="236"/>
      <c r="AS22" s="236"/>
      <c r="AT22" s="236"/>
      <c r="AU22" s="236"/>
      <c r="AV22" s="236"/>
      <c r="AW22" s="236"/>
      <c r="AX22" s="236"/>
      <c r="AY22" s="236"/>
      <c r="AZ22" s="236"/>
      <c r="BA22" s="236">
        <v>50</v>
      </c>
      <c r="BB22" s="236"/>
      <c r="BC22" s="236"/>
      <c r="BD22" s="236"/>
      <c r="BE22" s="236"/>
      <c r="BF22" s="236"/>
      <c r="BG22" s="236"/>
      <c r="BH22" s="236"/>
      <c r="BI22" s="236"/>
      <c r="BJ22" s="236">
        <v>55</v>
      </c>
      <c r="BK22" s="236">
        <v>9</v>
      </c>
      <c r="BL22" s="236">
        <v>7</v>
      </c>
      <c r="BM22" s="236"/>
      <c r="BN22" s="236"/>
      <c r="BO22" s="236"/>
      <c r="BP22" s="236"/>
      <c r="BQ22" s="236"/>
      <c r="BR22" s="236"/>
      <c r="BS22" s="236"/>
      <c r="BT22" s="236"/>
      <c r="BU22" s="236"/>
      <c r="BV22" s="236"/>
      <c r="BW22" s="236"/>
      <c r="BX22" s="236"/>
      <c r="BY22" s="257"/>
      <c r="BZ22" s="257"/>
      <c r="CA22" s="230"/>
    </row>
    <row r="23" spans="1:79" s="256" customFormat="1">
      <c r="A23" s="421" t="s">
        <v>96</v>
      </c>
      <c r="B23" s="422"/>
      <c r="C23" s="236"/>
      <c r="D23" s="236"/>
      <c r="E23" s="236"/>
      <c r="F23" s="236">
        <v>1</v>
      </c>
      <c r="G23" s="236"/>
      <c r="H23" s="236"/>
      <c r="I23" s="236"/>
      <c r="J23" s="236">
        <v>68</v>
      </c>
      <c r="K23" s="236"/>
      <c r="L23" s="236">
        <v>0.5</v>
      </c>
      <c r="M23" s="236"/>
      <c r="N23" s="236"/>
      <c r="O23" s="236"/>
      <c r="P23" s="236"/>
      <c r="Q23" s="236"/>
      <c r="R23" s="236"/>
      <c r="S23" s="236"/>
      <c r="T23" s="236"/>
      <c r="U23" s="236"/>
      <c r="V23" s="236"/>
      <c r="W23" s="236"/>
      <c r="X23" s="236"/>
      <c r="Y23" s="236"/>
      <c r="Z23" s="236"/>
      <c r="AA23" s="236"/>
      <c r="AB23" s="236"/>
      <c r="AC23" s="236"/>
      <c r="AD23" s="236"/>
      <c r="AE23" s="236"/>
      <c r="AF23" s="236"/>
      <c r="AG23" s="236"/>
      <c r="AH23" s="236"/>
      <c r="AI23" s="236"/>
      <c r="AJ23" s="236"/>
      <c r="AK23" s="236"/>
      <c r="AL23" s="236"/>
      <c r="AM23" s="236"/>
      <c r="AN23" s="236"/>
      <c r="AO23" s="236"/>
      <c r="AP23" s="236"/>
      <c r="AQ23" s="236"/>
      <c r="AR23" s="236"/>
      <c r="AS23" s="236"/>
      <c r="AT23" s="236">
        <v>3</v>
      </c>
      <c r="AU23" s="236"/>
      <c r="AV23" s="236"/>
      <c r="AW23" s="236"/>
      <c r="AX23" s="236"/>
      <c r="AY23" s="236"/>
      <c r="AZ23" s="236"/>
      <c r="BA23" s="236"/>
      <c r="BB23" s="236"/>
      <c r="BC23" s="236"/>
      <c r="BD23" s="236"/>
      <c r="BE23" s="236"/>
      <c r="BF23" s="236"/>
      <c r="BG23" s="236"/>
      <c r="BH23" s="236"/>
      <c r="BI23" s="236"/>
      <c r="BJ23" s="236"/>
      <c r="BK23" s="236"/>
      <c r="BL23" s="236"/>
      <c r="BM23" s="236"/>
      <c r="BN23" s="236"/>
      <c r="BO23" s="236"/>
      <c r="BP23" s="236"/>
      <c r="BQ23" s="236"/>
      <c r="BR23" s="236"/>
      <c r="BS23" s="236"/>
      <c r="BT23" s="236"/>
      <c r="BU23" s="236"/>
      <c r="BV23" s="236"/>
      <c r="BW23" s="236"/>
      <c r="BX23" s="236"/>
      <c r="BY23" s="257"/>
      <c r="BZ23" s="257"/>
      <c r="CA23" s="230"/>
    </row>
    <row r="24" spans="1:79" s="256" customFormat="1">
      <c r="A24" s="408" t="s">
        <v>97</v>
      </c>
      <c r="B24" s="407"/>
      <c r="C24" s="236"/>
      <c r="D24" s="236"/>
      <c r="E24" s="236"/>
      <c r="F24" s="236"/>
      <c r="G24" s="236"/>
      <c r="H24" s="236"/>
      <c r="I24" s="236"/>
      <c r="J24" s="236"/>
      <c r="K24" s="236"/>
      <c r="L24" s="236"/>
      <c r="M24" s="236"/>
      <c r="N24" s="236">
        <v>2</v>
      </c>
      <c r="O24" s="236"/>
      <c r="P24" s="236"/>
      <c r="Q24" s="236"/>
      <c r="R24" s="236"/>
      <c r="S24" s="236"/>
      <c r="T24" s="236"/>
      <c r="U24" s="236"/>
      <c r="V24" s="236"/>
      <c r="W24" s="236"/>
      <c r="X24" s="236"/>
      <c r="Y24" s="236"/>
      <c r="Z24" s="236"/>
      <c r="AA24" s="236"/>
      <c r="AB24" s="236"/>
      <c r="AC24" s="236"/>
      <c r="AD24" s="236"/>
      <c r="AE24" s="236"/>
      <c r="AF24" s="236"/>
      <c r="AG24" s="236"/>
      <c r="AH24" s="236"/>
      <c r="AI24" s="236"/>
      <c r="AJ24" s="236"/>
      <c r="AK24" s="236"/>
      <c r="AL24" s="236"/>
      <c r="AM24" s="236"/>
      <c r="AN24" s="236"/>
      <c r="AO24" s="236"/>
      <c r="AP24" s="236"/>
      <c r="AQ24" s="236"/>
      <c r="AR24" s="236"/>
      <c r="AS24" s="236"/>
      <c r="AT24" s="236"/>
      <c r="AU24" s="236"/>
      <c r="AV24" s="236"/>
      <c r="AW24" s="236"/>
      <c r="AX24" s="236">
        <v>5</v>
      </c>
      <c r="AY24" s="236"/>
      <c r="AZ24" s="236"/>
      <c r="BA24" s="236"/>
      <c r="BB24" s="236"/>
      <c r="BC24" s="236"/>
      <c r="BD24" s="236"/>
      <c r="BE24" s="236"/>
      <c r="BF24" s="236"/>
      <c r="BG24" s="236"/>
      <c r="BH24" s="236"/>
      <c r="BI24" s="236"/>
      <c r="BJ24" s="236"/>
      <c r="BK24" s="236"/>
      <c r="BL24" s="236"/>
      <c r="BM24" s="236"/>
      <c r="BN24" s="236"/>
      <c r="BO24" s="236">
        <v>40</v>
      </c>
      <c r="BP24" s="236"/>
      <c r="BQ24" s="236"/>
      <c r="BR24" s="236"/>
      <c r="BS24" s="236"/>
      <c r="BT24" s="236"/>
      <c r="BU24" s="236"/>
      <c r="BV24" s="236"/>
      <c r="BW24" s="236"/>
      <c r="BX24" s="236"/>
      <c r="BY24" s="257"/>
      <c r="BZ24" s="257"/>
      <c r="CA24" s="230"/>
    </row>
    <row r="25" spans="1:79" s="256" customFormat="1">
      <c r="A25" s="408" t="s">
        <v>61</v>
      </c>
      <c r="B25" s="407"/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6"/>
      <c r="W25" s="236"/>
      <c r="X25" s="236"/>
      <c r="Y25" s="236"/>
      <c r="Z25" s="236"/>
      <c r="AA25" s="236"/>
      <c r="AB25" s="236"/>
      <c r="AC25" s="236"/>
      <c r="AD25" s="236"/>
      <c r="AE25" s="236"/>
      <c r="AF25" s="236"/>
      <c r="AG25" s="236"/>
      <c r="AH25" s="236"/>
      <c r="AI25" s="236"/>
      <c r="AJ25" s="236"/>
      <c r="AK25" s="236"/>
      <c r="AL25" s="236"/>
      <c r="AM25" s="236"/>
      <c r="AN25" s="236"/>
      <c r="AO25" s="236"/>
      <c r="AP25" s="236"/>
      <c r="AQ25" s="236"/>
      <c r="AR25" s="236"/>
      <c r="AS25" s="236"/>
      <c r="AT25" s="236"/>
      <c r="AU25" s="236"/>
      <c r="AV25" s="236"/>
      <c r="AW25" s="236"/>
      <c r="AX25" s="236"/>
      <c r="AY25" s="236"/>
      <c r="AZ25" s="236"/>
      <c r="BA25" s="236"/>
      <c r="BB25" s="236"/>
      <c r="BC25" s="236"/>
      <c r="BD25" s="236"/>
      <c r="BE25" s="236"/>
      <c r="BF25" s="236"/>
      <c r="BG25" s="236"/>
      <c r="BH25" s="236"/>
      <c r="BI25" s="236"/>
      <c r="BJ25" s="236"/>
      <c r="BK25" s="236"/>
      <c r="BL25" s="236"/>
      <c r="BM25" s="236"/>
      <c r="BN25" s="236"/>
      <c r="BO25" s="236"/>
      <c r="BP25" s="236"/>
      <c r="BQ25" s="236"/>
      <c r="BR25" s="236"/>
      <c r="BS25" s="236"/>
      <c r="BT25" s="236"/>
      <c r="BU25" s="236"/>
      <c r="BV25" s="236"/>
      <c r="BW25" s="236">
        <v>0</v>
      </c>
      <c r="BX25" s="236">
        <v>60</v>
      </c>
      <c r="BY25" s="257"/>
      <c r="BZ25" s="257"/>
      <c r="CA25" s="230"/>
    </row>
    <row r="26" spans="1:79" s="256" customFormat="1">
      <c r="A26" s="408" t="s">
        <v>98</v>
      </c>
      <c r="B26" s="407"/>
      <c r="C26" s="236"/>
      <c r="D26" s="236"/>
      <c r="E26" s="236"/>
      <c r="F26" s="236"/>
      <c r="G26" s="236"/>
      <c r="H26" s="236"/>
      <c r="I26" s="236"/>
      <c r="J26" s="236"/>
      <c r="K26" s="236"/>
      <c r="L26" s="236"/>
      <c r="M26" s="236"/>
      <c r="N26" s="236"/>
      <c r="O26" s="236"/>
      <c r="P26" s="236"/>
      <c r="Q26" s="236"/>
      <c r="R26" s="236"/>
      <c r="S26" s="236"/>
      <c r="T26" s="236"/>
      <c r="U26" s="236"/>
      <c r="V26" s="236"/>
      <c r="W26" s="236"/>
      <c r="X26" s="236"/>
      <c r="Y26" s="236"/>
      <c r="Z26" s="236"/>
      <c r="AA26" s="236"/>
      <c r="AB26" s="236"/>
      <c r="AC26" s="236"/>
      <c r="AD26" s="236"/>
      <c r="AE26" s="236"/>
      <c r="AF26" s="236"/>
      <c r="AG26" s="236"/>
      <c r="AH26" s="236"/>
      <c r="AI26" s="236"/>
      <c r="AJ26" s="236"/>
      <c r="AK26" s="236"/>
      <c r="AL26" s="236"/>
      <c r="AM26" s="236"/>
      <c r="AN26" s="236"/>
      <c r="AO26" s="236"/>
      <c r="AP26" s="236"/>
      <c r="AQ26" s="236"/>
      <c r="AR26" s="236"/>
      <c r="AS26" s="236"/>
      <c r="AT26" s="236"/>
      <c r="AU26" s="236"/>
      <c r="AV26" s="236"/>
      <c r="AW26" s="236"/>
      <c r="AX26" s="236"/>
      <c r="AY26" s="236"/>
      <c r="AZ26" s="236"/>
      <c r="BA26" s="236"/>
      <c r="BB26" s="236"/>
      <c r="BC26" s="236"/>
      <c r="BD26" s="236"/>
      <c r="BE26" s="236"/>
      <c r="BF26" s="236"/>
      <c r="BG26" s="236"/>
      <c r="BH26" s="236"/>
      <c r="BI26" s="236"/>
      <c r="BJ26" s="236"/>
      <c r="BK26" s="236"/>
      <c r="BL26" s="236"/>
      <c r="BM26" s="236"/>
      <c r="BN26" s="236"/>
      <c r="BO26" s="236"/>
      <c r="BP26" s="236"/>
      <c r="BQ26" s="236"/>
      <c r="BR26" s="236"/>
      <c r="BS26" s="236"/>
      <c r="BT26" s="236"/>
      <c r="BU26" s="236"/>
      <c r="BV26" s="236">
        <v>90</v>
      </c>
      <c r="BW26" s="236"/>
      <c r="BX26" s="236"/>
      <c r="BY26" s="257"/>
      <c r="BZ26" s="257"/>
      <c r="CA26" s="230"/>
    </row>
    <row r="27" spans="1:79" s="256" customFormat="1">
      <c r="A27" s="408" t="s">
        <v>99</v>
      </c>
      <c r="B27" s="407"/>
      <c r="C27" s="236"/>
      <c r="D27" s="236"/>
      <c r="E27" s="236"/>
      <c r="F27" s="236"/>
      <c r="G27" s="236">
        <v>1</v>
      </c>
      <c r="H27" s="236"/>
      <c r="I27" s="236"/>
      <c r="J27" s="236"/>
      <c r="K27" s="236"/>
      <c r="L27" s="236"/>
      <c r="M27" s="236"/>
      <c r="N27" s="236"/>
      <c r="O27" s="236"/>
      <c r="P27" s="236"/>
      <c r="Q27" s="236"/>
      <c r="R27" s="236"/>
      <c r="S27" s="236"/>
      <c r="T27" s="236"/>
      <c r="U27" s="236"/>
      <c r="V27" s="236"/>
      <c r="W27" s="236"/>
      <c r="X27" s="236"/>
      <c r="Y27" s="236"/>
      <c r="Z27" s="236"/>
      <c r="AA27" s="236"/>
      <c r="AB27" s="236"/>
      <c r="AC27" s="236"/>
      <c r="AD27" s="236"/>
      <c r="AE27" s="236"/>
      <c r="AF27" s="236"/>
      <c r="AG27" s="236"/>
      <c r="AH27" s="236"/>
      <c r="AI27" s="236"/>
      <c r="AJ27" s="236"/>
      <c r="AK27" s="236"/>
      <c r="AL27" s="236"/>
      <c r="AM27" s="236"/>
      <c r="AN27" s="236"/>
      <c r="AO27" s="236"/>
      <c r="AP27" s="236"/>
      <c r="AQ27" s="236"/>
      <c r="AR27" s="236"/>
      <c r="AS27" s="236"/>
      <c r="AT27" s="236"/>
      <c r="AU27" s="236"/>
      <c r="AV27" s="236"/>
      <c r="AW27" s="236"/>
      <c r="AX27" s="236"/>
      <c r="AY27" s="236"/>
      <c r="AZ27" s="236"/>
      <c r="BA27" s="236"/>
      <c r="BB27" s="236"/>
      <c r="BC27" s="236"/>
      <c r="BD27" s="236"/>
      <c r="BE27" s="236"/>
      <c r="BF27" s="236"/>
      <c r="BG27" s="236"/>
      <c r="BH27" s="236"/>
      <c r="BI27" s="236"/>
      <c r="BJ27" s="236"/>
      <c r="BK27" s="236"/>
      <c r="BL27" s="236"/>
      <c r="BM27" s="236"/>
      <c r="BN27" s="236"/>
      <c r="BO27" s="236"/>
      <c r="BP27" s="236"/>
      <c r="BQ27" s="236"/>
      <c r="BR27" s="236"/>
      <c r="BS27" s="236"/>
      <c r="BT27" s="236"/>
      <c r="BU27" s="236"/>
      <c r="BV27" s="236"/>
      <c r="BW27" s="236"/>
      <c r="BX27" s="236"/>
      <c r="BY27" s="257"/>
      <c r="BZ27" s="257"/>
      <c r="CA27" s="230"/>
    </row>
    <row r="28" spans="1:79" s="256" customFormat="1">
      <c r="A28" s="408" t="s">
        <v>146</v>
      </c>
      <c r="B28" s="407"/>
      <c r="C28" s="236"/>
      <c r="D28" s="236"/>
      <c r="E28" s="236"/>
      <c r="F28" s="236"/>
      <c r="G28" s="236"/>
      <c r="H28" s="236"/>
      <c r="I28" s="236"/>
      <c r="J28" s="236"/>
      <c r="K28" s="236"/>
      <c r="L28" s="236">
        <v>1.8</v>
      </c>
      <c r="M28" s="236"/>
      <c r="N28" s="236">
        <v>1</v>
      </c>
      <c r="O28" s="236"/>
      <c r="P28" s="236"/>
      <c r="Q28" s="236"/>
      <c r="R28" s="236"/>
      <c r="S28" s="236"/>
      <c r="T28" s="236"/>
      <c r="U28" s="236"/>
      <c r="V28" s="236"/>
      <c r="W28" s="236"/>
      <c r="X28" s="236"/>
      <c r="Y28" s="236">
        <v>1</v>
      </c>
      <c r="Z28" s="236"/>
      <c r="AA28" s="236"/>
      <c r="AB28" s="236"/>
      <c r="AC28" s="236">
        <v>2.5</v>
      </c>
      <c r="AD28" s="236"/>
      <c r="AE28" s="236"/>
      <c r="AF28" s="236"/>
      <c r="AG28" s="236"/>
      <c r="AH28" s="236"/>
      <c r="AI28" s="236"/>
      <c r="AJ28" s="236"/>
      <c r="AK28" s="236"/>
      <c r="AL28" s="236"/>
      <c r="AM28" s="236"/>
      <c r="AN28" s="236"/>
      <c r="AO28" s="236"/>
      <c r="AP28" s="236"/>
      <c r="AQ28" s="236"/>
      <c r="AR28" s="236"/>
      <c r="AS28" s="236"/>
      <c r="AT28" s="236"/>
      <c r="AU28" s="236"/>
      <c r="AV28" s="236"/>
      <c r="AW28" s="236"/>
      <c r="AX28" s="236"/>
      <c r="AY28" s="236"/>
      <c r="AZ28" s="236"/>
      <c r="BA28" s="236"/>
      <c r="BB28" s="236"/>
      <c r="BC28" s="236"/>
      <c r="BD28" s="236"/>
      <c r="BE28" s="236"/>
      <c r="BF28" s="236"/>
      <c r="BG28" s="236"/>
      <c r="BH28" s="236"/>
      <c r="BI28" s="236"/>
      <c r="BJ28" s="236"/>
      <c r="BK28" s="236">
        <v>2</v>
      </c>
      <c r="BL28" s="236">
        <v>1</v>
      </c>
      <c r="BM28" s="236"/>
      <c r="BN28" s="236"/>
      <c r="BO28" s="236"/>
      <c r="BP28" s="236"/>
      <c r="BQ28" s="236"/>
      <c r="BR28" s="236"/>
      <c r="BS28" s="236"/>
      <c r="BT28" s="236"/>
      <c r="BU28" s="236"/>
      <c r="BV28" s="236"/>
      <c r="BW28" s="236"/>
      <c r="BX28" s="236"/>
      <c r="BY28" s="257"/>
      <c r="BZ28" s="257"/>
      <c r="CA28" s="230"/>
    </row>
    <row r="29" spans="1:79" s="256" customFormat="1">
      <c r="A29" s="290"/>
      <c r="B29" s="291"/>
      <c r="C29" s="236"/>
      <c r="D29" s="236"/>
      <c r="E29" s="236"/>
      <c r="F29" s="236"/>
      <c r="G29" s="236"/>
      <c r="H29" s="236"/>
      <c r="I29" s="236"/>
      <c r="J29" s="236"/>
      <c r="K29" s="236"/>
      <c r="L29" s="236"/>
      <c r="M29" s="236"/>
      <c r="N29" s="236"/>
      <c r="O29" s="236"/>
      <c r="P29" s="236"/>
      <c r="Q29" s="236"/>
      <c r="R29" s="236"/>
      <c r="S29" s="236"/>
      <c r="T29" s="236"/>
      <c r="U29" s="236"/>
      <c r="V29" s="236"/>
      <c r="W29" s="236"/>
      <c r="X29" s="236"/>
      <c r="Y29" s="236"/>
      <c r="Z29" s="236"/>
      <c r="AA29" s="236"/>
      <c r="AB29" s="236"/>
      <c r="AC29" s="236"/>
      <c r="AD29" s="236"/>
      <c r="AE29" s="236"/>
      <c r="AF29" s="236"/>
      <c r="AG29" s="236"/>
      <c r="AH29" s="236"/>
      <c r="AI29" s="236"/>
      <c r="AJ29" s="236"/>
      <c r="AK29" s="236"/>
      <c r="AL29" s="236"/>
      <c r="AM29" s="236"/>
      <c r="AN29" s="236"/>
      <c r="AO29" s="236"/>
      <c r="AP29" s="236"/>
      <c r="AQ29" s="236"/>
      <c r="AR29" s="236"/>
      <c r="AS29" s="236"/>
      <c r="AT29" s="236"/>
      <c r="AU29" s="236"/>
      <c r="AV29" s="236"/>
      <c r="AW29" s="236"/>
      <c r="AX29" s="236"/>
      <c r="AY29" s="236"/>
      <c r="AZ29" s="236"/>
      <c r="BA29" s="236"/>
      <c r="BB29" s="236"/>
      <c r="BC29" s="236"/>
      <c r="BD29" s="236"/>
      <c r="BE29" s="236"/>
      <c r="BF29" s="236"/>
      <c r="BG29" s="236"/>
      <c r="BH29" s="236"/>
      <c r="BI29" s="236"/>
      <c r="BJ29" s="236"/>
      <c r="BK29" s="236"/>
      <c r="BL29" s="236"/>
      <c r="BM29" s="236"/>
      <c r="BN29" s="236"/>
      <c r="BO29" s="236"/>
      <c r="BP29" s="236"/>
      <c r="BQ29" s="236"/>
      <c r="BR29" s="236"/>
      <c r="BS29" s="236"/>
      <c r="BT29" s="236"/>
      <c r="BU29" s="236"/>
      <c r="BV29" s="236"/>
      <c r="BW29" s="236"/>
      <c r="BX29" s="236"/>
      <c r="BY29" s="257"/>
      <c r="BZ29" s="257"/>
      <c r="CA29" s="230"/>
    </row>
    <row r="30" spans="1:79" s="256" customFormat="1" ht="13.9" hidden="1" customHeight="1">
      <c r="A30" s="408"/>
      <c r="B30" s="407"/>
      <c r="C30" s="236"/>
      <c r="D30" s="236">
        <f t="shared" ref="D30:AI30" si="6">SUM(D22:D28)</f>
        <v>0</v>
      </c>
      <c r="E30" s="236">
        <f t="shared" si="6"/>
        <v>0</v>
      </c>
      <c r="F30" s="236">
        <f t="shared" si="6"/>
        <v>1</v>
      </c>
      <c r="G30" s="236">
        <f t="shared" si="6"/>
        <v>1</v>
      </c>
      <c r="H30" s="236">
        <f t="shared" si="6"/>
        <v>0</v>
      </c>
      <c r="I30" s="236">
        <f t="shared" si="6"/>
        <v>0</v>
      </c>
      <c r="J30" s="236">
        <f t="shared" si="6"/>
        <v>68</v>
      </c>
      <c r="K30" s="236">
        <f t="shared" si="6"/>
        <v>0</v>
      </c>
      <c r="L30" s="236">
        <f t="shared" si="6"/>
        <v>5</v>
      </c>
      <c r="M30" s="236">
        <f t="shared" si="6"/>
        <v>0</v>
      </c>
      <c r="N30" s="236">
        <f t="shared" si="6"/>
        <v>5.95</v>
      </c>
      <c r="O30" s="236">
        <f t="shared" si="6"/>
        <v>0</v>
      </c>
      <c r="P30" s="236">
        <f t="shared" si="6"/>
        <v>0</v>
      </c>
      <c r="Q30" s="236">
        <f t="shared" si="6"/>
        <v>0</v>
      </c>
      <c r="R30" s="236">
        <f t="shared" si="6"/>
        <v>0</v>
      </c>
      <c r="S30" s="236">
        <f t="shared" si="6"/>
        <v>0</v>
      </c>
      <c r="T30" s="236">
        <f t="shared" si="6"/>
        <v>0</v>
      </c>
      <c r="U30" s="236">
        <f t="shared" si="6"/>
        <v>0</v>
      </c>
      <c r="V30" s="236">
        <f t="shared" si="6"/>
        <v>0</v>
      </c>
      <c r="W30" s="236">
        <f t="shared" si="6"/>
        <v>0</v>
      </c>
      <c r="X30" s="236">
        <f t="shared" si="6"/>
        <v>0</v>
      </c>
      <c r="Y30" s="236">
        <f t="shared" si="6"/>
        <v>1</v>
      </c>
      <c r="Z30" s="236">
        <f t="shared" si="6"/>
        <v>0</v>
      </c>
      <c r="AA30" s="236">
        <f t="shared" si="6"/>
        <v>0</v>
      </c>
      <c r="AB30" s="236">
        <f t="shared" si="6"/>
        <v>0</v>
      </c>
      <c r="AC30" s="236">
        <f t="shared" si="6"/>
        <v>2.5</v>
      </c>
      <c r="AD30" s="236">
        <f t="shared" si="6"/>
        <v>0</v>
      </c>
      <c r="AE30" s="236">
        <f t="shared" si="6"/>
        <v>0</v>
      </c>
      <c r="AF30" s="236">
        <f t="shared" si="6"/>
        <v>13</v>
      </c>
      <c r="AG30" s="236">
        <f t="shared" si="6"/>
        <v>0</v>
      </c>
      <c r="AH30" s="236">
        <f t="shared" si="6"/>
        <v>0</v>
      </c>
      <c r="AI30" s="236">
        <f t="shared" si="6"/>
        <v>0</v>
      </c>
      <c r="AJ30" s="236">
        <f t="shared" ref="AJ30:BZ30" si="7">SUM(AJ22:AJ28)</f>
        <v>0</v>
      </c>
      <c r="AK30" s="236">
        <f t="shared" si="7"/>
        <v>0</v>
      </c>
      <c r="AL30" s="236">
        <f t="shared" si="7"/>
        <v>0</v>
      </c>
      <c r="AM30" s="236">
        <f t="shared" si="7"/>
        <v>0</v>
      </c>
      <c r="AN30" s="236">
        <f t="shared" si="7"/>
        <v>0</v>
      </c>
      <c r="AO30" s="236">
        <f t="shared" si="7"/>
        <v>0</v>
      </c>
      <c r="AP30" s="236">
        <f t="shared" si="7"/>
        <v>0</v>
      </c>
      <c r="AQ30" s="236">
        <f t="shared" si="7"/>
        <v>0</v>
      </c>
      <c r="AR30" s="236">
        <f t="shared" si="7"/>
        <v>0</v>
      </c>
      <c r="AS30" s="236">
        <f t="shared" si="7"/>
        <v>0</v>
      </c>
      <c r="AT30" s="236">
        <f t="shared" si="7"/>
        <v>3</v>
      </c>
      <c r="AU30" s="236">
        <f t="shared" si="7"/>
        <v>0</v>
      </c>
      <c r="AV30" s="236">
        <f t="shared" si="7"/>
        <v>0</v>
      </c>
      <c r="AW30" s="236">
        <f t="shared" si="7"/>
        <v>0</v>
      </c>
      <c r="AX30" s="236">
        <f t="shared" si="7"/>
        <v>5</v>
      </c>
      <c r="AY30" s="236">
        <f t="shared" si="7"/>
        <v>0</v>
      </c>
      <c r="AZ30" s="236">
        <f t="shared" si="7"/>
        <v>0</v>
      </c>
      <c r="BA30" s="236">
        <f t="shared" si="7"/>
        <v>50</v>
      </c>
      <c r="BB30" s="236">
        <f t="shared" si="7"/>
        <v>0</v>
      </c>
      <c r="BC30" s="236">
        <f t="shared" si="7"/>
        <v>0</v>
      </c>
      <c r="BD30" s="236">
        <f t="shared" si="7"/>
        <v>0</v>
      </c>
      <c r="BE30" s="236">
        <f t="shared" si="7"/>
        <v>0</v>
      </c>
      <c r="BF30" s="236">
        <f t="shared" si="7"/>
        <v>0</v>
      </c>
      <c r="BG30" s="236">
        <f t="shared" si="7"/>
        <v>0</v>
      </c>
      <c r="BH30" s="236">
        <f t="shared" si="7"/>
        <v>0</v>
      </c>
      <c r="BI30" s="236">
        <f t="shared" si="7"/>
        <v>0</v>
      </c>
      <c r="BJ30" s="236">
        <f t="shared" si="7"/>
        <v>55</v>
      </c>
      <c r="BK30" s="236">
        <f t="shared" si="7"/>
        <v>11</v>
      </c>
      <c r="BL30" s="236">
        <f t="shared" si="7"/>
        <v>8</v>
      </c>
      <c r="BM30" s="236">
        <f t="shared" si="7"/>
        <v>0</v>
      </c>
      <c r="BN30" s="236">
        <f t="shared" si="7"/>
        <v>0</v>
      </c>
      <c r="BO30" s="236">
        <f t="shared" si="7"/>
        <v>40</v>
      </c>
      <c r="BP30" s="236">
        <f t="shared" si="7"/>
        <v>0</v>
      </c>
      <c r="BQ30" s="236">
        <f t="shared" si="7"/>
        <v>0</v>
      </c>
      <c r="BR30" s="236">
        <f t="shared" si="7"/>
        <v>0</v>
      </c>
      <c r="BS30" s="236">
        <f t="shared" si="7"/>
        <v>0</v>
      </c>
      <c r="BT30" s="236">
        <f t="shared" si="7"/>
        <v>0</v>
      </c>
      <c r="BU30" s="236">
        <f t="shared" si="7"/>
        <v>0</v>
      </c>
      <c r="BV30" s="236">
        <f t="shared" si="7"/>
        <v>90</v>
      </c>
      <c r="BW30" s="236">
        <f t="shared" si="7"/>
        <v>0</v>
      </c>
      <c r="BX30" s="236">
        <f t="shared" si="7"/>
        <v>60</v>
      </c>
      <c r="BY30" s="257">
        <f t="shared" si="7"/>
        <v>0</v>
      </c>
      <c r="BZ30" s="257">
        <f t="shared" si="7"/>
        <v>0</v>
      </c>
      <c r="CA30" s="230"/>
    </row>
    <row r="31" spans="1:79" s="256" customFormat="1" ht="13.9" hidden="1" customHeight="1">
      <c r="A31" s="412" t="s">
        <v>74</v>
      </c>
      <c r="B31" s="413"/>
      <c r="C31" s="236">
        <f>C32</f>
        <v>32</v>
      </c>
      <c r="D31" s="236">
        <f t="shared" ref="D31:BO31" si="8">C31</f>
        <v>32</v>
      </c>
      <c r="E31" s="236">
        <f t="shared" si="8"/>
        <v>32</v>
      </c>
      <c r="F31" s="236">
        <f t="shared" si="8"/>
        <v>32</v>
      </c>
      <c r="G31" s="236">
        <f t="shared" si="8"/>
        <v>32</v>
      </c>
      <c r="H31" s="236">
        <f t="shared" si="8"/>
        <v>32</v>
      </c>
      <c r="I31" s="236">
        <f t="shared" si="8"/>
        <v>32</v>
      </c>
      <c r="J31" s="236">
        <f t="shared" si="8"/>
        <v>32</v>
      </c>
      <c r="K31" s="236">
        <f t="shared" si="8"/>
        <v>32</v>
      </c>
      <c r="L31" s="236">
        <f t="shared" si="8"/>
        <v>32</v>
      </c>
      <c r="M31" s="236">
        <f t="shared" si="8"/>
        <v>32</v>
      </c>
      <c r="N31" s="236">
        <f t="shared" si="8"/>
        <v>32</v>
      </c>
      <c r="O31" s="236">
        <f t="shared" si="8"/>
        <v>32</v>
      </c>
      <c r="P31" s="236">
        <f t="shared" si="8"/>
        <v>32</v>
      </c>
      <c r="Q31" s="236">
        <f t="shared" si="8"/>
        <v>32</v>
      </c>
      <c r="R31" s="236">
        <f t="shared" si="8"/>
        <v>32</v>
      </c>
      <c r="S31" s="236">
        <f t="shared" si="8"/>
        <v>32</v>
      </c>
      <c r="T31" s="236">
        <f t="shared" si="8"/>
        <v>32</v>
      </c>
      <c r="U31" s="236">
        <f t="shared" si="8"/>
        <v>32</v>
      </c>
      <c r="V31" s="236">
        <f t="shared" si="8"/>
        <v>32</v>
      </c>
      <c r="W31" s="236">
        <f t="shared" si="8"/>
        <v>32</v>
      </c>
      <c r="X31" s="236">
        <f t="shared" si="8"/>
        <v>32</v>
      </c>
      <c r="Y31" s="236">
        <f t="shared" si="8"/>
        <v>32</v>
      </c>
      <c r="Z31" s="236">
        <f t="shared" si="8"/>
        <v>32</v>
      </c>
      <c r="AA31" s="236">
        <f t="shared" si="8"/>
        <v>32</v>
      </c>
      <c r="AB31" s="236">
        <f t="shared" si="8"/>
        <v>32</v>
      </c>
      <c r="AC31" s="236">
        <f t="shared" si="8"/>
        <v>32</v>
      </c>
      <c r="AD31" s="236">
        <f t="shared" si="8"/>
        <v>32</v>
      </c>
      <c r="AE31" s="236">
        <f t="shared" si="8"/>
        <v>32</v>
      </c>
      <c r="AF31" s="236">
        <f t="shared" si="8"/>
        <v>32</v>
      </c>
      <c r="AG31" s="236">
        <f t="shared" si="8"/>
        <v>32</v>
      </c>
      <c r="AH31" s="236">
        <f t="shared" si="8"/>
        <v>32</v>
      </c>
      <c r="AI31" s="236">
        <f t="shared" si="8"/>
        <v>32</v>
      </c>
      <c r="AJ31" s="236">
        <f t="shared" si="8"/>
        <v>32</v>
      </c>
      <c r="AK31" s="236">
        <f t="shared" si="8"/>
        <v>32</v>
      </c>
      <c r="AL31" s="236">
        <f t="shared" si="8"/>
        <v>32</v>
      </c>
      <c r="AM31" s="236">
        <f t="shared" si="8"/>
        <v>32</v>
      </c>
      <c r="AN31" s="236">
        <f t="shared" si="8"/>
        <v>32</v>
      </c>
      <c r="AO31" s="236">
        <f t="shared" si="8"/>
        <v>32</v>
      </c>
      <c r="AP31" s="236">
        <f t="shared" si="8"/>
        <v>32</v>
      </c>
      <c r="AQ31" s="236">
        <f t="shared" si="8"/>
        <v>32</v>
      </c>
      <c r="AR31" s="236">
        <f t="shared" si="8"/>
        <v>32</v>
      </c>
      <c r="AS31" s="236">
        <f t="shared" si="8"/>
        <v>32</v>
      </c>
      <c r="AT31" s="236">
        <f t="shared" si="8"/>
        <v>32</v>
      </c>
      <c r="AU31" s="236">
        <f t="shared" si="8"/>
        <v>32</v>
      </c>
      <c r="AV31" s="236">
        <f t="shared" si="8"/>
        <v>32</v>
      </c>
      <c r="AW31" s="236">
        <f t="shared" si="8"/>
        <v>32</v>
      </c>
      <c r="AX31" s="236">
        <f t="shared" si="8"/>
        <v>32</v>
      </c>
      <c r="AY31" s="236">
        <f t="shared" si="8"/>
        <v>32</v>
      </c>
      <c r="AZ31" s="236">
        <f t="shared" si="8"/>
        <v>32</v>
      </c>
      <c r="BA31" s="236">
        <f t="shared" si="8"/>
        <v>32</v>
      </c>
      <c r="BB31" s="236">
        <f t="shared" si="8"/>
        <v>32</v>
      </c>
      <c r="BC31" s="236">
        <f t="shared" si="8"/>
        <v>32</v>
      </c>
      <c r="BD31" s="236">
        <f t="shared" si="8"/>
        <v>32</v>
      </c>
      <c r="BE31" s="236">
        <f t="shared" si="8"/>
        <v>32</v>
      </c>
      <c r="BF31" s="236">
        <f t="shared" si="8"/>
        <v>32</v>
      </c>
      <c r="BG31" s="236">
        <f t="shared" si="8"/>
        <v>32</v>
      </c>
      <c r="BH31" s="236">
        <f t="shared" si="8"/>
        <v>32</v>
      </c>
      <c r="BI31" s="236">
        <f t="shared" si="8"/>
        <v>32</v>
      </c>
      <c r="BJ31" s="236">
        <f t="shared" si="8"/>
        <v>32</v>
      </c>
      <c r="BK31" s="236">
        <f t="shared" si="8"/>
        <v>32</v>
      </c>
      <c r="BL31" s="236">
        <f t="shared" si="8"/>
        <v>32</v>
      </c>
      <c r="BM31" s="236">
        <f t="shared" si="8"/>
        <v>32</v>
      </c>
      <c r="BN31" s="236">
        <f t="shared" si="8"/>
        <v>32</v>
      </c>
      <c r="BO31" s="236">
        <f t="shared" si="8"/>
        <v>32</v>
      </c>
      <c r="BP31" s="236">
        <f t="shared" ref="BP31:BZ31" si="9">BO31</f>
        <v>32</v>
      </c>
      <c r="BQ31" s="236">
        <f t="shared" si="9"/>
        <v>32</v>
      </c>
      <c r="BR31" s="236">
        <f t="shared" si="9"/>
        <v>32</v>
      </c>
      <c r="BS31" s="236">
        <f t="shared" si="9"/>
        <v>32</v>
      </c>
      <c r="BT31" s="236">
        <f t="shared" si="9"/>
        <v>32</v>
      </c>
      <c r="BU31" s="236">
        <f t="shared" si="9"/>
        <v>32</v>
      </c>
      <c r="BV31" s="236">
        <f t="shared" si="9"/>
        <v>32</v>
      </c>
      <c r="BW31" s="236">
        <f t="shared" si="9"/>
        <v>32</v>
      </c>
      <c r="BX31" s="236">
        <f t="shared" si="9"/>
        <v>32</v>
      </c>
      <c r="BY31" s="258">
        <f t="shared" si="9"/>
        <v>32</v>
      </c>
      <c r="BZ31" s="258">
        <f t="shared" si="9"/>
        <v>32</v>
      </c>
      <c r="CA31" s="230"/>
    </row>
    <row r="32" spans="1:79" s="256" customFormat="1" ht="20.25" thickBot="1">
      <c r="A32" s="414" t="s">
        <v>74</v>
      </c>
      <c r="B32" s="415"/>
      <c r="C32" s="255">
        <f>VLOOKUP(B4,Фактически_присутствующих,3,FALSE)</f>
        <v>32</v>
      </c>
      <c r="D32" s="236"/>
      <c r="E32" s="236"/>
      <c r="F32" s="236"/>
      <c r="G32" s="236"/>
      <c r="H32" s="236"/>
      <c r="I32" s="236"/>
      <c r="J32" s="236"/>
      <c r="K32" s="236"/>
      <c r="L32" s="236"/>
      <c r="M32" s="236"/>
      <c r="N32" s="236"/>
      <c r="O32" s="236"/>
      <c r="P32" s="236"/>
      <c r="Q32" s="236"/>
      <c r="R32" s="236"/>
      <c r="S32" s="236"/>
      <c r="T32" s="236"/>
      <c r="U32" s="236"/>
      <c r="V32" s="236"/>
      <c r="W32" s="236"/>
      <c r="X32" s="236"/>
      <c r="Y32" s="236"/>
      <c r="Z32" s="236"/>
      <c r="AA32" s="236"/>
      <c r="AB32" s="236"/>
      <c r="AC32" s="236"/>
      <c r="AD32" s="236"/>
      <c r="AE32" s="236"/>
      <c r="AF32" s="236"/>
      <c r="AG32" s="236"/>
      <c r="AH32" s="236"/>
      <c r="AI32" s="236"/>
      <c r="AJ32" s="236"/>
      <c r="AK32" s="236"/>
      <c r="AL32" s="236"/>
      <c r="AM32" s="236"/>
      <c r="AN32" s="236"/>
      <c r="AO32" s="236"/>
      <c r="AP32" s="236"/>
      <c r="AQ32" s="236"/>
      <c r="AR32" s="236"/>
      <c r="AS32" s="236"/>
      <c r="AT32" s="236"/>
      <c r="AU32" s="236"/>
      <c r="AV32" s="236"/>
      <c r="AW32" s="236"/>
      <c r="AX32" s="236"/>
      <c r="AY32" s="236"/>
      <c r="AZ32" s="236"/>
      <c r="BA32" s="236"/>
      <c r="BB32" s="236"/>
      <c r="BC32" s="236"/>
      <c r="BD32" s="236"/>
      <c r="BE32" s="236"/>
      <c r="BF32" s="236"/>
      <c r="BG32" s="236"/>
      <c r="BH32" s="236"/>
      <c r="BI32" s="236"/>
      <c r="BJ32" s="236"/>
      <c r="BK32" s="236"/>
      <c r="BL32" s="236"/>
      <c r="BM32" s="236"/>
      <c r="BN32" s="236"/>
      <c r="BO32" s="236"/>
      <c r="BP32" s="236"/>
      <c r="BQ32" s="236"/>
      <c r="BR32" s="236"/>
      <c r="BS32" s="236"/>
      <c r="BT32" s="236"/>
      <c r="BU32" s="236"/>
      <c r="BV32" s="236"/>
      <c r="BW32" s="236"/>
      <c r="BX32" s="236"/>
      <c r="BY32" s="257"/>
      <c r="BZ32" s="257"/>
      <c r="CA32" s="230"/>
    </row>
    <row r="33" spans="1:79" s="256" customFormat="1" ht="15.75" thickTop="1">
      <c r="A33" s="414" t="s">
        <v>75</v>
      </c>
      <c r="B33" s="415"/>
      <c r="C33" s="237"/>
      <c r="D33" s="238">
        <f>D30*D31/1000</f>
        <v>0</v>
      </c>
      <c r="E33" s="238">
        <f>E30*E31</f>
        <v>0</v>
      </c>
      <c r="F33" s="239">
        <f>F30*F31</f>
        <v>32</v>
      </c>
      <c r="G33" s="240">
        <f>G30*G31</f>
        <v>32</v>
      </c>
      <c r="H33" s="240">
        <f>H30*H31/1000</f>
        <v>0</v>
      </c>
      <c r="I33" s="240">
        <f>I30*I31/1000</f>
        <v>0</v>
      </c>
      <c r="J33" s="240">
        <f>J30*J31/1000</f>
        <v>2.1760000000000002</v>
      </c>
      <c r="K33" s="240">
        <f>K30*K31</f>
        <v>0</v>
      </c>
      <c r="L33" s="240">
        <f t="shared" ref="L33:BW33" si="10">L30*L31/1000</f>
        <v>0.16</v>
      </c>
      <c r="M33" s="240">
        <f t="shared" si="10"/>
        <v>0</v>
      </c>
      <c r="N33" s="240">
        <f t="shared" si="10"/>
        <v>0.19040000000000001</v>
      </c>
      <c r="O33" s="240">
        <f t="shared" si="10"/>
        <v>0</v>
      </c>
      <c r="P33" s="240">
        <f t="shared" si="10"/>
        <v>0</v>
      </c>
      <c r="Q33" s="240">
        <f t="shared" si="10"/>
        <v>0</v>
      </c>
      <c r="R33" s="240">
        <f t="shared" si="10"/>
        <v>0</v>
      </c>
      <c r="S33" s="240">
        <f t="shared" si="10"/>
        <v>0</v>
      </c>
      <c r="T33" s="240">
        <f t="shared" si="10"/>
        <v>0</v>
      </c>
      <c r="U33" s="240">
        <f t="shared" si="10"/>
        <v>0</v>
      </c>
      <c r="V33" s="240">
        <f t="shared" si="10"/>
        <v>0</v>
      </c>
      <c r="W33" s="240">
        <f t="shared" si="10"/>
        <v>0</v>
      </c>
      <c r="X33" s="240">
        <f t="shared" si="10"/>
        <v>0</v>
      </c>
      <c r="Y33" s="240">
        <f t="shared" si="10"/>
        <v>3.2000000000000001E-2</v>
      </c>
      <c r="Z33" s="240">
        <f t="shared" si="10"/>
        <v>0</v>
      </c>
      <c r="AA33" s="240">
        <f t="shared" si="10"/>
        <v>0</v>
      </c>
      <c r="AB33" s="240">
        <f t="shared" si="10"/>
        <v>0</v>
      </c>
      <c r="AC33" s="240">
        <f t="shared" si="10"/>
        <v>0.08</v>
      </c>
      <c r="AD33" s="240">
        <f t="shared" si="10"/>
        <v>0</v>
      </c>
      <c r="AE33" s="240">
        <f t="shared" si="10"/>
        <v>0</v>
      </c>
      <c r="AF33" s="240">
        <f t="shared" si="10"/>
        <v>0.41599999999999998</v>
      </c>
      <c r="AG33" s="240">
        <f t="shared" si="10"/>
        <v>0</v>
      </c>
      <c r="AH33" s="240">
        <f t="shared" si="10"/>
        <v>0</v>
      </c>
      <c r="AI33" s="240">
        <f t="shared" si="10"/>
        <v>0</v>
      </c>
      <c r="AJ33" s="240">
        <f t="shared" si="10"/>
        <v>0</v>
      </c>
      <c r="AK33" s="240">
        <f t="shared" si="10"/>
        <v>0</v>
      </c>
      <c r="AL33" s="240">
        <f t="shared" si="10"/>
        <v>0</v>
      </c>
      <c r="AM33" s="240">
        <f t="shared" si="10"/>
        <v>0</v>
      </c>
      <c r="AN33" s="240">
        <f t="shared" si="10"/>
        <v>0</v>
      </c>
      <c r="AO33" s="240">
        <f t="shared" si="10"/>
        <v>0</v>
      </c>
      <c r="AP33" s="240">
        <f t="shared" si="10"/>
        <v>0</v>
      </c>
      <c r="AQ33" s="240">
        <f t="shared" si="10"/>
        <v>0</v>
      </c>
      <c r="AR33" s="240">
        <f t="shared" si="10"/>
        <v>0</v>
      </c>
      <c r="AS33" s="240">
        <f t="shared" si="10"/>
        <v>0</v>
      </c>
      <c r="AT33" s="240">
        <f t="shared" si="10"/>
        <v>9.6000000000000002E-2</v>
      </c>
      <c r="AU33" s="240">
        <f t="shared" si="10"/>
        <v>0</v>
      </c>
      <c r="AV33" s="240">
        <f t="shared" si="10"/>
        <v>0</v>
      </c>
      <c r="AW33" s="240">
        <f t="shared" si="10"/>
        <v>0</v>
      </c>
      <c r="AX33" s="240">
        <f t="shared" si="10"/>
        <v>0.16</v>
      </c>
      <c r="AY33" s="240">
        <f t="shared" si="10"/>
        <v>0</v>
      </c>
      <c r="AZ33" s="240">
        <f t="shared" si="10"/>
        <v>0</v>
      </c>
      <c r="BA33" s="240">
        <f t="shared" si="10"/>
        <v>1.6</v>
      </c>
      <c r="BB33" s="240">
        <f t="shared" si="10"/>
        <v>0</v>
      </c>
      <c r="BC33" s="240">
        <f t="shared" si="10"/>
        <v>0</v>
      </c>
      <c r="BD33" s="240">
        <f t="shared" si="10"/>
        <v>0</v>
      </c>
      <c r="BE33" s="240">
        <f t="shared" si="10"/>
        <v>0</v>
      </c>
      <c r="BF33" s="240">
        <f t="shared" si="10"/>
        <v>0</v>
      </c>
      <c r="BG33" s="240">
        <f t="shared" si="10"/>
        <v>0</v>
      </c>
      <c r="BH33" s="240">
        <f t="shared" si="10"/>
        <v>0</v>
      </c>
      <c r="BI33" s="240">
        <f t="shared" si="10"/>
        <v>0</v>
      </c>
      <c r="BJ33" s="240">
        <f t="shared" si="10"/>
        <v>1.76</v>
      </c>
      <c r="BK33" s="240">
        <f t="shared" si="10"/>
        <v>0.35199999999999998</v>
      </c>
      <c r="BL33" s="240">
        <f t="shared" si="10"/>
        <v>0.25600000000000001</v>
      </c>
      <c r="BM33" s="240">
        <f t="shared" si="10"/>
        <v>0</v>
      </c>
      <c r="BN33" s="240">
        <f t="shared" si="10"/>
        <v>0</v>
      </c>
      <c r="BO33" s="240">
        <f t="shared" si="10"/>
        <v>1.28</v>
      </c>
      <c r="BP33" s="240">
        <f t="shared" si="10"/>
        <v>0</v>
      </c>
      <c r="BQ33" s="240">
        <f t="shared" si="10"/>
        <v>0</v>
      </c>
      <c r="BR33" s="240">
        <f t="shared" si="10"/>
        <v>0</v>
      </c>
      <c r="BS33" s="240">
        <f t="shared" si="10"/>
        <v>0</v>
      </c>
      <c r="BT33" s="240">
        <f t="shared" si="10"/>
        <v>0</v>
      </c>
      <c r="BU33" s="240">
        <f t="shared" si="10"/>
        <v>0</v>
      </c>
      <c r="BV33" s="240">
        <f t="shared" si="10"/>
        <v>2.88</v>
      </c>
      <c r="BW33" s="240">
        <f t="shared" si="10"/>
        <v>0</v>
      </c>
      <c r="BX33" s="240">
        <f t="shared" ref="BX33:BZ33" si="11">BX30*BX31/1000</f>
        <v>1.92</v>
      </c>
      <c r="BY33" s="238">
        <f t="shared" si="11"/>
        <v>0</v>
      </c>
      <c r="BZ33" s="238">
        <f t="shared" si="11"/>
        <v>0</v>
      </c>
      <c r="CA33" s="230"/>
    </row>
    <row r="34" spans="1:79" s="256" customFormat="1">
      <c r="A34" s="414" t="s">
        <v>64</v>
      </c>
      <c r="B34" s="415"/>
      <c r="C34" s="237"/>
      <c r="D34" s="241">
        <f>ССЫЛКИ!B3</f>
        <v>85</v>
      </c>
      <c r="E34" s="241">
        <f>ССЫЛКИ!C3</f>
        <v>21</v>
      </c>
      <c r="F34" s="241">
        <f>ССЫЛКИ!D3</f>
        <v>21</v>
      </c>
      <c r="G34" s="241">
        <f>ССЫЛКИ!E3</f>
        <v>6</v>
      </c>
      <c r="H34" s="241">
        <f>ССЫЛКИ!F3</f>
        <v>400</v>
      </c>
      <c r="I34" s="241">
        <f>ССЫЛКИ!G3</f>
        <v>140</v>
      </c>
      <c r="J34" s="241">
        <f>ССЫЛКИ!H3</f>
        <v>85</v>
      </c>
      <c r="K34" s="241">
        <f>ССЫЛКИ!I3</f>
        <v>21</v>
      </c>
      <c r="L34" s="241">
        <f>ССЫЛКИ!J3</f>
        <v>140</v>
      </c>
      <c r="M34" s="241">
        <f>ССЫЛКИ!K3</f>
        <v>56</v>
      </c>
      <c r="N34" s="241">
        <f>ССЫЛКИ!L3</f>
        <v>10</v>
      </c>
      <c r="O34" s="241">
        <f>ССЫЛКИ!M3</f>
        <v>240</v>
      </c>
      <c r="P34" s="241">
        <f>ССЫЛКИ!N3</f>
        <v>700</v>
      </c>
      <c r="Q34" s="241">
        <f>ССЫЛКИ!O3</f>
        <v>8</v>
      </c>
      <c r="R34" s="241">
        <f>ССЫЛКИ!P3</f>
        <v>160</v>
      </c>
      <c r="S34" s="241">
        <f>ССЫЛКИ!Q3</f>
        <v>10</v>
      </c>
      <c r="T34" s="241">
        <f>ССЫЛКИ!R3</f>
        <v>150</v>
      </c>
      <c r="U34" s="241">
        <f>ССЫЛКИ!S3</f>
        <v>110</v>
      </c>
      <c r="V34" s="241">
        <f>ССЫЛКИ!T3</f>
        <v>130</v>
      </c>
      <c r="W34" s="241">
        <f>ССЫЛКИ!U3</f>
        <v>150</v>
      </c>
      <c r="X34" s="241">
        <f>ССЫЛКИ!V3</f>
        <v>150</v>
      </c>
      <c r="Y34" s="241">
        <f>ССЫЛКИ!W3</f>
        <v>40</v>
      </c>
      <c r="Z34" s="241">
        <f>ССЫЛКИ!X3</f>
        <v>150</v>
      </c>
      <c r="AA34" s="241">
        <f>ССЫЛКИ!Y3</f>
        <v>60</v>
      </c>
      <c r="AB34" s="241">
        <f>ССЫЛКИ!Z3</f>
        <v>70</v>
      </c>
      <c r="AC34" s="241">
        <f>ССЫЛКИ!AA3</f>
        <v>165</v>
      </c>
      <c r="AD34" s="241">
        <f>ССЫЛКИ!AB3</f>
        <v>21</v>
      </c>
      <c r="AE34" s="241">
        <f>ССЫЛКИ!AC3</f>
        <v>10.5</v>
      </c>
      <c r="AF34" s="241">
        <f>ССЫЛКИ!AD3</f>
        <v>55</v>
      </c>
      <c r="AG34" s="241">
        <f>ССЫЛКИ!AE3</f>
        <v>90</v>
      </c>
      <c r="AH34" s="241">
        <f>ССЫЛКИ!AF3</f>
        <v>45</v>
      </c>
      <c r="AI34" s="241">
        <f>ССЫЛКИ!AG3</f>
        <v>45</v>
      </c>
      <c r="AJ34" s="241">
        <f>ССЫЛКИ!AH3</f>
        <v>52</v>
      </c>
      <c r="AK34" s="241">
        <f>ССЫЛКИ!AI3</f>
        <v>50</v>
      </c>
      <c r="AL34" s="241">
        <f>ССЫЛКИ!AJ3</f>
        <v>55</v>
      </c>
      <c r="AM34" s="241">
        <f>ССЫЛКИ!AK3</f>
        <v>60</v>
      </c>
      <c r="AN34" s="241">
        <f>ССЫЛКИ!AL3</f>
        <v>60</v>
      </c>
      <c r="AO34" s="241">
        <f>ССЫЛКИ!AM3</f>
        <v>50</v>
      </c>
      <c r="AP34" s="241">
        <f>ССЫЛКИ!AN3</f>
        <v>110</v>
      </c>
      <c r="AQ34" s="241">
        <f>ССЫЛКИ!AO3</f>
        <v>270</v>
      </c>
      <c r="AR34" s="241">
        <f>ССЫЛКИ!AP3</f>
        <v>200</v>
      </c>
      <c r="AS34" s="241">
        <f>ССЫЛКИ!AQ3</f>
        <v>80</v>
      </c>
      <c r="AT34" s="241">
        <f>ССЫЛКИ!AR3</f>
        <v>600</v>
      </c>
      <c r="AU34" s="241">
        <f>ССЫЛКИ!AS3</f>
        <v>60</v>
      </c>
      <c r="AV34" s="241">
        <f>ССЫЛКИ!AT3</f>
        <v>75</v>
      </c>
      <c r="AW34" s="241">
        <f>ССЫЛКИ!AU3</f>
        <v>250</v>
      </c>
      <c r="AX34" s="241">
        <f>ССЫЛКИ!AV3</f>
        <v>274</v>
      </c>
      <c r="AY34" s="241">
        <f>ССЫЛКИ!AW3</f>
        <v>450</v>
      </c>
      <c r="AZ34" s="241">
        <f>ССЫЛКИ!AX3</f>
        <v>325</v>
      </c>
      <c r="BA34" s="241">
        <f>ССЫЛКИ!AY3</f>
        <v>180</v>
      </c>
      <c r="BB34" s="241">
        <f>ССЫЛКИ!AZ3</f>
        <v>320</v>
      </c>
      <c r="BC34" s="241">
        <f>ССЫЛКИ!BA3</f>
        <v>350</v>
      </c>
      <c r="BD34" s="241">
        <f>ССЫЛКИ!BB3</f>
        <v>300</v>
      </c>
      <c r="BE34" s="241">
        <f>ССЫЛКИ!BC3</f>
        <v>120</v>
      </c>
      <c r="BF34" s="241">
        <f>ССЫЛКИ!BD3</f>
        <v>220</v>
      </c>
      <c r="BG34" s="241">
        <f>ССЫЛКИ!BE3</f>
        <v>300</v>
      </c>
      <c r="BH34" s="241">
        <f>ССЫЛКИ!BF3</f>
        <v>21</v>
      </c>
      <c r="BI34" s="241">
        <f>ССЫЛКИ!BG3</f>
        <v>21</v>
      </c>
      <c r="BJ34" s="241">
        <f>ССЫЛКИ!BH3</f>
        <v>35</v>
      </c>
      <c r="BK34" s="241">
        <f>ССЫЛКИ!BI3</f>
        <v>22</v>
      </c>
      <c r="BL34" s="241">
        <f>ССЫЛКИ!BJ3</f>
        <v>32</v>
      </c>
      <c r="BM34" s="241">
        <f>ССЫЛКИ!BK3</f>
        <v>140</v>
      </c>
      <c r="BN34" s="241">
        <f>ССЫЛКИ!BL3</f>
        <v>140</v>
      </c>
      <c r="BO34" s="241">
        <f>ССЫЛКИ!BM3</f>
        <v>30</v>
      </c>
      <c r="BP34" s="241">
        <f>ССЫЛКИ!BN3</f>
        <v>4.2</v>
      </c>
      <c r="BQ34" s="241">
        <f>ССЫЛКИ!BO3</f>
        <v>160</v>
      </c>
      <c r="BR34" s="241">
        <f>ССЫЛКИ!BP3</f>
        <v>100</v>
      </c>
      <c r="BS34" s="241">
        <f>ССЫЛКИ!BQ3</f>
        <v>150</v>
      </c>
      <c r="BT34" s="241">
        <f>ССЫЛКИ!BR3</f>
        <v>160</v>
      </c>
      <c r="BU34" s="241">
        <f>ССЫЛКИ!BS3</f>
        <v>100</v>
      </c>
      <c r="BV34" s="241">
        <f>ССЫЛКИ!BT3</f>
        <v>90</v>
      </c>
      <c r="BW34" s="241">
        <f>ССЫЛКИ!BU3</f>
        <v>21</v>
      </c>
      <c r="BX34" s="241">
        <f>ССЫЛКИ!BV3</f>
        <v>40</v>
      </c>
      <c r="BY34" s="241">
        <f>ССЫЛКИ!BW3</f>
        <v>210</v>
      </c>
      <c r="BZ34" s="241">
        <f>ССЫЛКИ!BX3</f>
        <v>8</v>
      </c>
      <c r="CA34" s="230"/>
    </row>
    <row r="35" spans="1:79" s="256" customFormat="1">
      <c r="A35" s="414" t="s">
        <v>76</v>
      </c>
      <c r="B35" s="415"/>
      <c r="C35" s="242">
        <f>SUM(D35:BZ35)</f>
        <v>1952</v>
      </c>
      <c r="D35" s="243">
        <f t="shared" ref="D35:BZ35" si="12">D33*D34</f>
        <v>0</v>
      </c>
      <c r="E35" s="243">
        <f t="shared" si="12"/>
        <v>0</v>
      </c>
      <c r="F35" s="239">
        <f t="shared" si="12"/>
        <v>672</v>
      </c>
      <c r="G35" s="240">
        <f t="shared" si="12"/>
        <v>192</v>
      </c>
      <c r="H35" s="240">
        <f t="shared" si="12"/>
        <v>0</v>
      </c>
      <c r="I35" s="240">
        <f t="shared" si="12"/>
        <v>0</v>
      </c>
      <c r="J35" s="240">
        <f t="shared" si="12"/>
        <v>184.96</v>
      </c>
      <c r="K35" s="240">
        <f t="shared" si="12"/>
        <v>0</v>
      </c>
      <c r="L35" s="240">
        <f t="shared" si="12"/>
        <v>22.400000000000002</v>
      </c>
      <c r="M35" s="240">
        <f t="shared" si="12"/>
        <v>0</v>
      </c>
      <c r="N35" s="240">
        <f t="shared" si="12"/>
        <v>1.9040000000000001</v>
      </c>
      <c r="O35" s="240">
        <f t="shared" si="12"/>
        <v>0</v>
      </c>
      <c r="P35" s="240">
        <f t="shared" si="12"/>
        <v>0</v>
      </c>
      <c r="Q35" s="240">
        <f t="shared" si="12"/>
        <v>0</v>
      </c>
      <c r="R35" s="240">
        <f t="shared" si="12"/>
        <v>0</v>
      </c>
      <c r="S35" s="240">
        <f t="shared" si="12"/>
        <v>0</v>
      </c>
      <c r="T35" s="240">
        <f t="shared" si="12"/>
        <v>0</v>
      </c>
      <c r="U35" s="240">
        <f t="shared" si="12"/>
        <v>0</v>
      </c>
      <c r="V35" s="240">
        <f t="shared" si="12"/>
        <v>0</v>
      </c>
      <c r="W35" s="240">
        <f t="shared" si="12"/>
        <v>0</v>
      </c>
      <c r="X35" s="240">
        <f t="shared" si="12"/>
        <v>0</v>
      </c>
      <c r="Y35" s="240">
        <f t="shared" si="12"/>
        <v>1.28</v>
      </c>
      <c r="Z35" s="240">
        <f t="shared" si="12"/>
        <v>0</v>
      </c>
      <c r="AA35" s="240">
        <f t="shared" si="12"/>
        <v>0</v>
      </c>
      <c r="AB35" s="240">
        <f t="shared" si="12"/>
        <v>0</v>
      </c>
      <c r="AC35" s="240">
        <f t="shared" si="12"/>
        <v>13.200000000000001</v>
      </c>
      <c r="AD35" s="240">
        <f t="shared" si="12"/>
        <v>0</v>
      </c>
      <c r="AE35" s="240">
        <f t="shared" si="12"/>
        <v>0</v>
      </c>
      <c r="AF35" s="240">
        <f t="shared" si="12"/>
        <v>22.88</v>
      </c>
      <c r="AG35" s="240">
        <f t="shared" si="12"/>
        <v>0</v>
      </c>
      <c r="AH35" s="240">
        <f t="shared" si="12"/>
        <v>0</v>
      </c>
      <c r="AI35" s="240">
        <f t="shared" si="12"/>
        <v>0</v>
      </c>
      <c r="AJ35" s="240">
        <f t="shared" si="12"/>
        <v>0</v>
      </c>
      <c r="AK35" s="240">
        <f t="shared" si="12"/>
        <v>0</v>
      </c>
      <c r="AL35" s="240">
        <f t="shared" si="12"/>
        <v>0</v>
      </c>
      <c r="AM35" s="240">
        <f t="shared" si="12"/>
        <v>0</v>
      </c>
      <c r="AN35" s="240">
        <f t="shared" si="12"/>
        <v>0</v>
      </c>
      <c r="AO35" s="240">
        <f t="shared" si="12"/>
        <v>0</v>
      </c>
      <c r="AP35" s="240">
        <f t="shared" si="12"/>
        <v>0</v>
      </c>
      <c r="AQ35" s="240">
        <f t="shared" si="12"/>
        <v>0</v>
      </c>
      <c r="AR35" s="240">
        <f t="shared" si="12"/>
        <v>0</v>
      </c>
      <c r="AS35" s="240">
        <f t="shared" si="12"/>
        <v>0</v>
      </c>
      <c r="AT35" s="240">
        <f t="shared" si="12"/>
        <v>57.6</v>
      </c>
      <c r="AU35" s="240">
        <f t="shared" si="12"/>
        <v>0</v>
      </c>
      <c r="AV35" s="240">
        <f t="shared" si="12"/>
        <v>0</v>
      </c>
      <c r="AW35" s="240">
        <f t="shared" si="12"/>
        <v>0</v>
      </c>
      <c r="AX35" s="240">
        <f t="shared" si="12"/>
        <v>43.84</v>
      </c>
      <c r="AY35" s="240">
        <f t="shared" si="12"/>
        <v>0</v>
      </c>
      <c r="AZ35" s="240">
        <f t="shared" si="12"/>
        <v>0</v>
      </c>
      <c r="BA35" s="240">
        <f t="shared" si="12"/>
        <v>288</v>
      </c>
      <c r="BB35" s="240">
        <f t="shared" si="12"/>
        <v>0</v>
      </c>
      <c r="BC35" s="240">
        <f t="shared" si="12"/>
        <v>0</v>
      </c>
      <c r="BD35" s="240">
        <f t="shared" si="12"/>
        <v>0</v>
      </c>
      <c r="BE35" s="240">
        <f t="shared" si="12"/>
        <v>0</v>
      </c>
      <c r="BF35" s="240">
        <f t="shared" si="12"/>
        <v>0</v>
      </c>
      <c r="BG35" s="240">
        <f t="shared" si="12"/>
        <v>0</v>
      </c>
      <c r="BH35" s="240">
        <f t="shared" si="12"/>
        <v>0</v>
      </c>
      <c r="BI35" s="240">
        <f t="shared" si="12"/>
        <v>0</v>
      </c>
      <c r="BJ35" s="240">
        <f t="shared" si="12"/>
        <v>61.6</v>
      </c>
      <c r="BK35" s="240">
        <f t="shared" si="12"/>
        <v>7.7439999999999998</v>
      </c>
      <c r="BL35" s="240">
        <f t="shared" si="12"/>
        <v>8.1920000000000002</v>
      </c>
      <c r="BM35" s="240">
        <f t="shared" si="12"/>
        <v>0</v>
      </c>
      <c r="BN35" s="240">
        <f t="shared" si="12"/>
        <v>0</v>
      </c>
      <c r="BO35" s="240">
        <f t="shared" si="12"/>
        <v>38.4</v>
      </c>
      <c r="BP35" s="240">
        <f t="shared" si="12"/>
        <v>0</v>
      </c>
      <c r="BQ35" s="240">
        <f t="shared" si="12"/>
        <v>0</v>
      </c>
      <c r="BR35" s="240">
        <f t="shared" si="12"/>
        <v>0</v>
      </c>
      <c r="BS35" s="240">
        <f t="shared" si="12"/>
        <v>0</v>
      </c>
      <c r="BT35" s="240">
        <f t="shared" si="12"/>
        <v>0</v>
      </c>
      <c r="BU35" s="240">
        <f t="shared" si="12"/>
        <v>0</v>
      </c>
      <c r="BV35" s="240">
        <f t="shared" si="12"/>
        <v>259.2</v>
      </c>
      <c r="BW35" s="240">
        <f t="shared" si="12"/>
        <v>0</v>
      </c>
      <c r="BX35" s="240">
        <f t="shared" si="12"/>
        <v>76.8</v>
      </c>
      <c r="BY35" s="243">
        <f t="shared" si="12"/>
        <v>0</v>
      </c>
      <c r="BZ35" s="243">
        <f t="shared" si="12"/>
        <v>0</v>
      </c>
      <c r="CA35" s="230"/>
    </row>
    <row r="36" spans="1:79" s="256" customFormat="1" ht="15.75" customHeight="1">
      <c r="A36" s="414" t="s">
        <v>77</v>
      </c>
      <c r="B36" s="415"/>
      <c r="C36" s="244">
        <f>C35/C32</f>
        <v>61</v>
      </c>
      <c r="D36" s="230"/>
      <c r="E36" s="230"/>
      <c r="F36" s="230"/>
      <c r="G36" s="230"/>
      <c r="H36" s="230"/>
      <c r="I36" s="230"/>
      <c r="J36" s="230">
        <f>ROUND((((61-C36))*100+SUM(N22:N28)),4)</f>
        <v>5.95</v>
      </c>
      <c r="K36" s="230"/>
      <c r="L36" s="230"/>
      <c r="M36" s="230"/>
      <c r="N36" s="230"/>
      <c r="O36" s="230"/>
      <c r="P36" s="230"/>
      <c r="Q36" s="230"/>
      <c r="R36" s="230"/>
      <c r="S36" s="230"/>
      <c r="T36" s="230"/>
      <c r="U36" s="230"/>
      <c r="V36" s="230"/>
      <c r="W36" s="230"/>
      <c r="X36" s="230"/>
      <c r="Y36" s="230"/>
      <c r="Z36" s="230"/>
      <c r="AA36" s="230"/>
      <c r="AB36" s="230"/>
      <c r="AC36" s="230"/>
      <c r="AD36" s="230"/>
      <c r="AE36" s="230"/>
      <c r="AF36" s="230"/>
      <c r="AG36" s="230"/>
      <c r="AH36" s="230"/>
      <c r="AI36" s="230"/>
      <c r="AJ36" s="230"/>
      <c r="AK36" s="230"/>
      <c r="AL36" s="230"/>
      <c r="AM36" s="230"/>
      <c r="AN36" s="230"/>
      <c r="AO36" s="230"/>
      <c r="AP36" s="230"/>
      <c r="AQ36" s="230"/>
      <c r="AR36" s="230"/>
      <c r="AS36" s="230"/>
      <c r="AT36" s="230"/>
      <c r="AU36" s="230"/>
      <c r="AV36" s="230"/>
      <c r="AW36" s="230"/>
      <c r="AX36" s="230"/>
      <c r="AY36" s="230"/>
      <c r="AZ36" s="230"/>
      <c r="BA36" s="230"/>
      <c r="BB36" s="230"/>
      <c r="BC36" s="230"/>
      <c r="BD36" s="230"/>
      <c r="BE36" s="230"/>
      <c r="BF36" s="230"/>
      <c r="BG36" s="230"/>
      <c r="BH36" s="230"/>
      <c r="BI36" s="230"/>
      <c r="BJ36" s="230"/>
      <c r="BK36" s="230"/>
      <c r="BL36" s="230"/>
      <c r="BM36" s="230"/>
      <c r="BN36" s="230"/>
      <c r="BO36" s="230"/>
      <c r="BP36" s="230"/>
      <c r="BQ36" s="230"/>
      <c r="BR36" s="230"/>
      <c r="BS36" s="230"/>
      <c r="BT36" s="230"/>
      <c r="BU36" s="230"/>
      <c r="BV36" s="230"/>
      <c r="BW36" s="230"/>
      <c r="BX36" s="230"/>
      <c r="BY36" s="230"/>
      <c r="BZ36" s="230"/>
      <c r="CA36" s="230"/>
    </row>
    <row r="37" spans="1:79" ht="13.9" hidden="1" customHeight="1">
      <c r="A37" s="1"/>
      <c r="B37" s="233" t="s">
        <v>399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</row>
    <row r="38" spans="1:79" s="256" customFormat="1" hidden="1">
      <c r="A38" s="408"/>
      <c r="B38" s="407"/>
      <c r="C38" s="236"/>
      <c r="D38" s="236">
        <f t="shared" ref="D38:K38" si="13">SUM(D22:D28)</f>
        <v>0</v>
      </c>
      <c r="E38" s="236">
        <f t="shared" si="13"/>
        <v>0</v>
      </c>
      <c r="F38" s="236">
        <f t="shared" si="13"/>
        <v>1</v>
      </c>
      <c r="G38" s="236">
        <f t="shared" si="13"/>
        <v>1</v>
      </c>
      <c r="H38" s="236">
        <f t="shared" si="13"/>
        <v>0</v>
      </c>
      <c r="I38" s="236">
        <f t="shared" si="13"/>
        <v>0</v>
      </c>
      <c r="J38" s="236">
        <f t="shared" si="13"/>
        <v>68</v>
      </c>
      <c r="K38" s="236">
        <f t="shared" si="13"/>
        <v>0</v>
      </c>
      <c r="L38" s="236">
        <f>SUM(L22:L28)</f>
        <v>5</v>
      </c>
      <c r="M38" s="236">
        <f t="shared" ref="M38:BX38" si="14">SUM(M22:M28)</f>
        <v>0</v>
      </c>
      <c r="N38" s="236">
        <f t="shared" si="14"/>
        <v>5.95</v>
      </c>
      <c r="O38" s="236">
        <f t="shared" si="14"/>
        <v>0</v>
      </c>
      <c r="P38" s="236">
        <f t="shared" si="14"/>
        <v>0</v>
      </c>
      <c r="Q38" s="236">
        <f t="shared" si="14"/>
        <v>0</v>
      </c>
      <c r="R38" s="236">
        <f t="shared" si="14"/>
        <v>0</v>
      </c>
      <c r="S38" s="236">
        <f t="shared" si="14"/>
        <v>0</v>
      </c>
      <c r="T38" s="236">
        <f t="shared" si="14"/>
        <v>0</v>
      </c>
      <c r="U38" s="236">
        <f t="shared" si="14"/>
        <v>0</v>
      </c>
      <c r="V38" s="236">
        <f t="shared" si="14"/>
        <v>0</v>
      </c>
      <c r="W38" s="236">
        <f t="shared" si="14"/>
        <v>0</v>
      </c>
      <c r="X38" s="236">
        <f t="shared" si="14"/>
        <v>0</v>
      </c>
      <c r="Y38" s="236">
        <f t="shared" si="14"/>
        <v>1</v>
      </c>
      <c r="Z38" s="236">
        <f t="shared" si="14"/>
        <v>0</v>
      </c>
      <c r="AA38" s="236">
        <f t="shared" si="14"/>
        <v>0</v>
      </c>
      <c r="AB38" s="236">
        <f t="shared" si="14"/>
        <v>0</v>
      </c>
      <c r="AC38" s="236">
        <f t="shared" si="14"/>
        <v>2.5</v>
      </c>
      <c r="AD38" s="236">
        <f t="shared" si="14"/>
        <v>0</v>
      </c>
      <c r="AE38" s="236">
        <f t="shared" si="14"/>
        <v>0</v>
      </c>
      <c r="AF38" s="236">
        <f t="shared" si="14"/>
        <v>13</v>
      </c>
      <c r="AG38" s="236">
        <f t="shared" si="14"/>
        <v>0</v>
      </c>
      <c r="AH38" s="236">
        <f t="shared" si="14"/>
        <v>0</v>
      </c>
      <c r="AI38" s="236">
        <f t="shared" si="14"/>
        <v>0</v>
      </c>
      <c r="AJ38" s="236">
        <f t="shared" si="14"/>
        <v>0</v>
      </c>
      <c r="AK38" s="236">
        <f t="shared" si="14"/>
        <v>0</v>
      </c>
      <c r="AL38" s="236">
        <f t="shared" si="14"/>
        <v>0</v>
      </c>
      <c r="AM38" s="236">
        <f t="shared" si="14"/>
        <v>0</v>
      </c>
      <c r="AN38" s="236">
        <f t="shared" si="14"/>
        <v>0</v>
      </c>
      <c r="AO38" s="236">
        <f t="shared" si="14"/>
        <v>0</v>
      </c>
      <c r="AP38" s="236">
        <f t="shared" si="14"/>
        <v>0</v>
      </c>
      <c r="AQ38" s="236">
        <f t="shared" si="14"/>
        <v>0</v>
      </c>
      <c r="AR38" s="236">
        <f t="shared" si="14"/>
        <v>0</v>
      </c>
      <c r="AS38" s="236">
        <f t="shared" si="14"/>
        <v>0</v>
      </c>
      <c r="AT38" s="236">
        <f t="shared" si="14"/>
        <v>3</v>
      </c>
      <c r="AU38" s="236">
        <f t="shared" si="14"/>
        <v>0</v>
      </c>
      <c r="AV38" s="236">
        <f t="shared" si="14"/>
        <v>0</v>
      </c>
      <c r="AW38" s="236">
        <f t="shared" si="14"/>
        <v>0</v>
      </c>
      <c r="AX38" s="236">
        <f t="shared" si="14"/>
        <v>5</v>
      </c>
      <c r="AY38" s="236">
        <f t="shared" si="14"/>
        <v>0</v>
      </c>
      <c r="AZ38" s="236">
        <f t="shared" si="14"/>
        <v>0</v>
      </c>
      <c r="BA38" s="236">
        <f t="shared" si="14"/>
        <v>50</v>
      </c>
      <c r="BB38" s="236">
        <f t="shared" si="14"/>
        <v>0</v>
      </c>
      <c r="BC38" s="236">
        <f t="shared" si="14"/>
        <v>0</v>
      </c>
      <c r="BD38" s="236">
        <f t="shared" si="14"/>
        <v>0</v>
      </c>
      <c r="BE38" s="236">
        <f t="shared" si="14"/>
        <v>0</v>
      </c>
      <c r="BF38" s="236">
        <f t="shared" si="14"/>
        <v>0</v>
      </c>
      <c r="BG38" s="236">
        <f t="shared" si="14"/>
        <v>0</v>
      </c>
      <c r="BH38" s="236">
        <f t="shared" si="14"/>
        <v>0</v>
      </c>
      <c r="BI38" s="236">
        <f t="shared" si="14"/>
        <v>0</v>
      </c>
      <c r="BJ38" s="236">
        <f t="shared" si="14"/>
        <v>55</v>
      </c>
      <c r="BK38" s="236">
        <f t="shared" si="14"/>
        <v>11</v>
      </c>
      <c r="BL38" s="236">
        <f t="shared" si="14"/>
        <v>8</v>
      </c>
      <c r="BM38" s="236">
        <f t="shared" si="14"/>
        <v>0</v>
      </c>
      <c r="BN38" s="236">
        <f t="shared" si="14"/>
        <v>0</v>
      </c>
      <c r="BO38" s="236">
        <f t="shared" si="14"/>
        <v>40</v>
      </c>
      <c r="BP38" s="236">
        <f t="shared" si="14"/>
        <v>0</v>
      </c>
      <c r="BQ38" s="236">
        <f t="shared" si="14"/>
        <v>0</v>
      </c>
      <c r="BR38" s="236">
        <f t="shared" si="14"/>
        <v>0</v>
      </c>
      <c r="BS38" s="236">
        <f t="shared" si="14"/>
        <v>0</v>
      </c>
      <c r="BT38" s="236">
        <f t="shared" si="14"/>
        <v>0</v>
      </c>
      <c r="BU38" s="236">
        <f t="shared" si="14"/>
        <v>0</v>
      </c>
      <c r="BV38" s="236">
        <f t="shared" si="14"/>
        <v>90</v>
      </c>
      <c r="BW38" s="236">
        <f t="shared" si="14"/>
        <v>0</v>
      </c>
      <c r="BX38" s="236">
        <f t="shared" si="14"/>
        <v>60</v>
      </c>
      <c r="BY38" s="257" t="e">
        <f>SUM(BY18:BY26)</f>
        <v>#REF!</v>
      </c>
      <c r="BZ38" s="257" t="e">
        <f>SUM(BZ18:BZ26)</f>
        <v>#REF!</v>
      </c>
      <c r="CA38" s="230"/>
    </row>
    <row r="39" spans="1:79" s="256" customFormat="1" hidden="1">
      <c r="A39" s="412" t="s">
        <v>74</v>
      </c>
      <c r="B39" s="413"/>
      <c r="C39" s="236">
        <f>C40</f>
        <v>32</v>
      </c>
      <c r="D39" s="246">
        <f>C39</f>
        <v>32</v>
      </c>
      <c r="E39" s="246">
        <f t="shared" ref="E39:BP39" si="15">D39</f>
        <v>32</v>
      </c>
      <c r="F39" s="246">
        <f t="shared" si="15"/>
        <v>32</v>
      </c>
      <c r="G39" s="246">
        <f t="shared" si="15"/>
        <v>32</v>
      </c>
      <c r="H39" s="246">
        <f t="shared" si="15"/>
        <v>32</v>
      </c>
      <c r="I39" s="246">
        <f t="shared" si="15"/>
        <v>32</v>
      </c>
      <c r="J39" s="246">
        <f t="shared" si="15"/>
        <v>32</v>
      </c>
      <c r="K39" s="246">
        <f t="shared" si="15"/>
        <v>32</v>
      </c>
      <c r="L39" s="246">
        <f t="shared" si="15"/>
        <v>32</v>
      </c>
      <c r="M39" s="246">
        <f t="shared" si="15"/>
        <v>32</v>
      </c>
      <c r="N39" s="246">
        <f t="shared" si="15"/>
        <v>32</v>
      </c>
      <c r="O39" s="246">
        <f t="shared" si="15"/>
        <v>32</v>
      </c>
      <c r="P39" s="246">
        <f t="shared" si="15"/>
        <v>32</v>
      </c>
      <c r="Q39" s="246">
        <f t="shared" si="15"/>
        <v>32</v>
      </c>
      <c r="R39" s="246">
        <f t="shared" si="15"/>
        <v>32</v>
      </c>
      <c r="S39" s="246">
        <f t="shared" si="15"/>
        <v>32</v>
      </c>
      <c r="T39" s="246">
        <f t="shared" si="15"/>
        <v>32</v>
      </c>
      <c r="U39" s="246">
        <f t="shared" si="15"/>
        <v>32</v>
      </c>
      <c r="V39" s="246">
        <f t="shared" si="15"/>
        <v>32</v>
      </c>
      <c r="W39" s="246">
        <f t="shared" si="15"/>
        <v>32</v>
      </c>
      <c r="X39" s="246">
        <f t="shared" si="15"/>
        <v>32</v>
      </c>
      <c r="Y39" s="246">
        <f t="shared" si="15"/>
        <v>32</v>
      </c>
      <c r="Z39" s="246">
        <f t="shared" si="15"/>
        <v>32</v>
      </c>
      <c r="AA39" s="246">
        <f t="shared" si="15"/>
        <v>32</v>
      </c>
      <c r="AB39" s="246">
        <f t="shared" si="15"/>
        <v>32</v>
      </c>
      <c r="AC39" s="246">
        <f t="shared" si="15"/>
        <v>32</v>
      </c>
      <c r="AD39" s="246">
        <f t="shared" si="15"/>
        <v>32</v>
      </c>
      <c r="AE39" s="246">
        <f t="shared" si="15"/>
        <v>32</v>
      </c>
      <c r="AF39" s="246">
        <f t="shared" si="15"/>
        <v>32</v>
      </c>
      <c r="AG39" s="246">
        <f t="shared" si="15"/>
        <v>32</v>
      </c>
      <c r="AH39" s="246">
        <f t="shared" si="15"/>
        <v>32</v>
      </c>
      <c r="AI39" s="246">
        <f t="shared" si="15"/>
        <v>32</v>
      </c>
      <c r="AJ39" s="246">
        <f t="shared" si="15"/>
        <v>32</v>
      </c>
      <c r="AK39" s="246">
        <f t="shared" si="15"/>
        <v>32</v>
      </c>
      <c r="AL39" s="246">
        <f t="shared" si="15"/>
        <v>32</v>
      </c>
      <c r="AM39" s="246">
        <f t="shared" si="15"/>
        <v>32</v>
      </c>
      <c r="AN39" s="246">
        <f t="shared" si="15"/>
        <v>32</v>
      </c>
      <c r="AO39" s="246">
        <f t="shared" si="15"/>
        <v>32</v>
      </c>
      <c r="AP39" s="246">
        <f t="shared" si="15"/>
        <v>32</v>
      </c>
      <c r="AQ39" s="246">
        <f t="shared" si="15"/>
        <v>32</v>
      </c>
      <c r="AR39" s="246">
        <f t="shared" si="15"/>
        <v>32</v>
      </c>
      <c r="AS39" s="246">
        <f t="shared" si="15"/>
        <v>32</v>
      </c>
      <c r="AT39" s="246">
        <f t="shared" si="15"/>
        <v>32</v>
      </c>
      <c r="AU39" s="246">
        <f t="shared" si="15"/>
        <v>32</v>
      </c>
      <c r="AV39" s="246">
        <f t="shared" si="15"/>
        <v>32</v>
      </c>
      <c r="AW39" s="246">
        <f t="shared" si="15"/>
        <v>32</v>
      </c>
      <c r="AX39" s="246">
        <f t="shared" si="15"/>
        <v>32</v>
      </c>
      <c r="AY39" s="246">
        <f t="shared" si="15"/>
        <v>32</v>
      </c>
      <c r="AZ39" s="246">
        <f t="shared" si="15"/>
        <v>32</v>
      </c>
      <c r="BA39" s="246">
        <f t="shared" si="15"/>
        <v>32</v>
      </c>
      <c r="BB39" s="246">
        <f t="shared" si="15"/>
        <v>32</v>
      </c>
      <c r="BC39" s="246">
        <f t="shared" si="15"/>
        <v>32</v>
      </c>
      <c r="BD39" s="246">
        <f t="shared" si="15"/>
        <v>32</v>
      </c>
      <c r="BE39" s="246">
        <f t="shared" si="15"/>
        <v>32</v>
      </c>
      <c r="BF39" s="246">
        <f t="shared" si="15"/>
        <v>32</v>
      </c>
      <c r="BG39" s="246">
        <f t="shared" si="15"/>
        <v>32</v>
      </c>
      <c r="BH39" s="246">
        <f t="shared" si="15"/>
        <v>32</v>
      </c>
      <c r="BI39" s="246">
        <f t="shared" si="15"/>
        <v>32</v>
      </c>
      <c r="BJ39" s="246">
        <f t="shared" si="15"/>
        <v>32</v>
      </c>
      <c r="BK39" s="246">
        <f t="shared" si="15"/>
        <v>32</v>
      </c>
      <c r="BL39" s="246">
        <f t="shared" si="15"/>
        <v>32</v>
      </c>
      <c r="BM39" s="246">
        <f t="shared" si="15"/>
        <v>32</v>
      </c>
      <c r="BN39" s="246">
        <f t="shared" si="15"/>
        <v>32</v>
      </c>
      <c r="BO39" s="246">
        <f t="shared" si="15"/>
        <v>32</v>
      </c>
      <c r="BP39" s="246">
        <f t="shared" si="15"/>
        <v>32</v>
      </c>
      <c r="BQ39" s="246">
        <f t="shared" ref="BQ39:BZ39" si="16">BP39</f>
        <v>32</v>
      </c>
      <c r="BR39" s="246">
        <f t="shared" si="16"/>
        <v>32</v>
      </c>
      <c r="BS39" s="246">
        <f t="shared" si="16"/>
        <v>32</v>
      </c>
      <c r="BT39" s="246">
        <f t="shared" si="16"/>
        <v>32</v>
      </c>
      <c r="BU39" s="246">
        <f t="shared" si="16"/>
        <v>32</v>
      </c>
      <c r="BV39" s="246">
        <f t="shared" si="16"/>
        <v>32</v>
      </c>
      <c r="BW39" s="246">
        <f t="shared" si="16"/>
        <v>32</v>
      </c>
      <c r="BX39" s="246">
        <f t="shared" si="16"/>
        <v>32</v>
      </c>
      <c r="BY39" s="258">
        <f t="shared" si="16"/>
        <v>32</v>
      </c>
      <c r="BZ39" s="258">
        <f t="shared" si="16"/>
        <v>32</v>
      </c>
      <c r="CA39" s="230"/>
    </row>
    <row r="40" spans="1:79" s="256" customFormat="1" ht="21" hidden="1" thickBot="1">
      <c r="A40" s="410" t="s">
        <v>138</v>
      </c>
      <c r="B40" s="411"/>
      <c r="C40" s="99">
        <f>VLOOKUP(B4,Общее_количество_учащихся,3,FALSE)</f>
        <v>32</v>
      </c>
      <c r="D40" s="247"/>
      <c r="E40" s="247"/>
      <c r="F40" s="247"/>
      <c r="G40" s="247"/>
      <c r="H40" s="247"/>
      <c r="I40" s="247"/>
      <c r="J40" s="247"/>
      <c r="K40" s="247"/>
      <c r="L40" s="247"/>
      <c r="M40" s="247"/>
      <c r="N40" s="247"/>
      <c r="O40" s="247"/>
      <c r="P40" s="247"/>
      <c r="Q40" s="247"/>
      <c r="R40" s="247"/>
      <c r="S40" s="247"/>
      <c r="T40" s="247"/>
      <c r="U40" s="247"/>
      <c r="V40" s="247"/>
      <c r="W40" s="247"/>
      <c r="X40" s="247"/>
      <c r="Y40" s="247"/>
      <c r="Z40" s="247"/>
      <c r="AA40" s="247"/>
      <c r="AB40" s="247"/>
      <c r="AC40" s="247"/>
      <c r="AD40" s="247"/>
      <c r="AE40" s="247"/>
      <c r="AF40" s="247"/>
      <c r="AG40" s="247"/>
      <c r="AH40" s="247"/>
      <c r="AI40" s="247"/>
      <c r="AJ40" s="247"/>
      <c r="AK40" s="247"/>
      <c r="AL40" s="247"/>
      <c r="AM40" s="247"/>
      <c r="AN40" s="247"/>
      <c r="AO40" s="247"/>
      <c r="AP40" s="247"/>
      <c r="AQ40" s="247"/>
      <c r="AR40" s="247"/>
      <c r="AS40" s="247"/>
      <c r="AT40" s="247"/>
      <c r="AU40" s="247"/>
      <c r="AV40" s="247"/>
      <c r="AW40" s="247"/>
      <c r="AX40" s="247"/>
      <c r="AY40" s="247"/>
      <c r="AZ40" s="247"/>
      <c r="BA40" s="247"/>
      <c r="BB40" s="247"/>
      <c r="BC40" s="247"/>
      <c r="BD40" s="247"/>
      <c r="BE40" s="247"/>
      <c r="BF40" s="247"/>
      <c r="BG40" s="247"/>
      <c r="BH40" s="247"/>
      <c r="BI40" s="247"/>
      <c r="BJ40" s="247"/>
      <c r="BK40" s="247"/>
      <c r="BL40" s="247"/>
      <c r="BM40" s="247"/>
      <c r="BN40" s="247"/>
      <c r="BO40" s="247"/>
      <c r="BP40" s="247"/>
      <c r="BQ40" s="247"/>
      <c r="BR40" s="247"/>
      <c r="BS40" s="247"/>
      <c r="BT40" s="247"/>
      <c r="BU40" s="247"/>
      <c r="BV40" s="247"/>
      <c r="BW40" s="247"/>
      <c r="BX40" s="247"/>
      <c r="BY40" s="259"/>
      <c r="BZ40" s="257"/>
      <c r="CA40" s="230"/>
    </row>
    <row r="41" spans="1:79" s="256" customFormat="1" hidden="1">
      <c r="A41" s="414" t="s">
        <v>75</v>
      </c>
      <c r="B41" s="415"/>
      <c r="C41" s="237"/>
      <c r="D41" s="248">
        <f>D38*D39/1000</f>
        <v>0</v>
      </c>
      <c r="E41" s="248">
        <f>E38*E39</f>
        <v>0</v>
      </c>
      <c r="F41" s="248">
        <f>F38*F39</f>
        <v>32</v>
      </c>
      <c r="G41" s="248">
        <f>G38*G39</f>
        <v>32</v>
      </c>
      <c r="H41" s="248">
        <f t="shared" ref="H41:BS41" si="17">H38*H39/1000</f>
        <v>0</v>
      </c>
      <c r="I41" s="248">
        <f t="shared" si="17"/>
        <v>0</v>
      </c>
      <c r="J41" s="249">
        <f t="shared" si="17"/>
        <v>2.1760000000000002</v>
      </c>
      <c r="K41" s="249">
        <f>K38*K39</f>
        <v>0</v>
      </c>
      <c r="L41" s="249">
        <f>L38*L39/1000</f>
        <v>0.16</v>
      </c>
      <c r="M41" s="249">
        <f t="shared" si="17"/>
        <v>0</v>
      </c>
      <c r="N41" s="249">
        <f t="shared" si="17"/>
        <v>0.19040000000000001</v>
      </c>
      <c r="O41" s="249">
        <f t="shared" si="17"/>
        <v>0</v>
      </c>
      <c r="P41" s="249">
        <f t="shared" si="17"/>
        <v>0</v>
      </c>
      <c r="Q41" s="249">
        <f>Q38*Q39</f>
        <v>0</v>
      </c>
      <c r="R41" s="249">
        <f t="shared" si="17"/>
        <v>0</v>
      </c>
      <c r="S41" s="249">
        <f>S38*S39</f>
        <v>0</v>
      </c>
      <c r="T41" s="249">
        <f t="shared" si="17"/>
        <v>0</v>
      </c>
      <c r="U41" s="249">
        <f t="shared" si="17"/>
        <v>0</v>
      </c>
      <c r="V41" s="249">
        <f t="shared" si="17"/>
        <v>0</v>
      </c>
      <c r="W41" s="249">
        <f t="shared" si="17"/>
        <v>0</v>
      </c>
      <c r="X41" s="249">
        <f t="shared" si="17"/>
        <v>0</v>
      </c>
      <c r="Y41" s="249">
        <f t="shared" si="17"/>
        <v>3.2000000000000001E-2</v>
      </c>
      <c r="Z41" s="249">
        <f t="shared" si="17"/>
        <v>0</v>
      </c>
      <c r="AA41" s="249">
        <f t="shared" si="17"/>
        <v>0</v>
      </c>
      <c r="AB41" s="249">
        <f t="shared" si="17"/>
        <v>0</v>
      </c>
      <c r="AC41" s="249">
        <f t="shared" si="17"/>
        <v>0.08</v>
      </c>
      <c r="AD41" s="249">
        <f t="shared" si="17"/>
        <v>0</v>
      </c>
      <c r="AE41" s="249">
        <f t="shared" si="17"/>
        <v>0</v>
      </c>
      <c r="AF41" s="249">
        <f t="shared" si="17"/>
        <v>0.41599999999999998</v>
      </c>
      <c r="AG41" s="249">
        <f t="shared" si="17"/>
        <v>0</v>
      </c>
      <c r="AH41" s="249">
        <f t="shared" si="17"/>
        <v>0</v>
      </c>
      <c r="AI41" s="249">
        <f t="shared" si="17"/>
        <v>0</v>
      </c>
      <c r="AJ41" s="249">
        <f t="shared" si="17"/>
        <v>0</v>
      </c>
      <c r="AK41" s="249">
        <f t="shared" si="17"/>
        <v>0</v>
      </c>
      <c r="AL41" s="249">
        <f t="shared" si="17"/>
        <v>0</v>
      </c>
      <c r="AM41" s="249">
        <f t="shared" si="17"/>
        <v>0</v>
      </c>
      <c r="AN41" s="249">
        <f t="shared" si="17"/>
        <v>0</v>
      </c>
      <c r="AO41" s="249">
        <f t="shared" si="17"/>
        <v>0</v>
      </c>
      <c r="AP41" s="249">
        <f t="shared" si="17"/>
        <v>0</v>
      </c>
      <c r="AQ41" s="249">
        <f t="shared" si="17"/>
        <v>0</v>
      </c>
      <c r="AR41" s="249">
        <f t="shared" si="17"/>
        <v>0</v>
      </c>
      <c r="AS41" s="249">
        <f t="shared" si="17"/>
        <v>0</v>
      </c>
      <c r="AT41" s="249">
        <f t="shared" si="17"/>
        <v>9.6000000000000002E-2</v>
      </c>
      <c r="AU41" s="249">
        <f t="shared" si="17"/>
        <v>0</v>
      </c>
      <c r="AV41" s="249">
        <f t="shared" si="17"/>
        <v>0</v>
      </c>
      <c r="AW41" s="249">
        <f t="shared" si="17"/>
        <v>0</v>
      </c>
      <c r="AX41" s="249">
        <f t="shared" si="17"/>
        <v>0.16</v>
      </c>
      <c r="AY41" s="249">
        <f t="shared" si="17"/>
        <v>0</v>
      </c>
      <c r="AZ41" s="249">
        <f t="shared" si="17"/>
        <v>0</v>
      </c>
      <c r="BA41" s="249">
        <f t="shared" si="17"/>
        <v>1.6</v>
      </c>
      <c r="BB41" s="249">
        <f t="shared" si="17"/>
        <v>0</v>
      </c>
      <c r="BC41" s="249">
        <f t="shared" si="17"/>
        <v>0</v>
      </c>
      <c r="BD41" s="249">
        <f t="shared" si="17"/>
        <v>0</v>
      </c>
      <c r="BE41" s="249">
        <f t="shared" si="17"/>
        <v>0</v>
      </c>
      <c r="BF41" s="249">
        <f t="shared" si="17"/>
        <v>0</v>
      </c>
      <c r="BG41" s="249">
        <f t="shared" si="17"/>
        <v>0</v>
      </c>
      <c r="BH41" s="249">
        <f>BH38*BH39</f>
        <v>0</v>
      </c>
      <c r="BI41" s="249">
        <f t="shared" si="17"/>
        <v>0</v>
      </c>
      <c r="BJ41" s="249">
        <f t="shared" si="17"/>
        <v>1.76</v>
      </c>
      <c r="BK41" s="249">
        <f t="shared" si="17"/>
        <v>0.35199999999999998</v>
      </c>
      <c r="BL41" s="249">
        <f t="shared" si="17"/>
        <v>0.25600000000000001</v>
      </c>
      <c r="BM41" s="249">
        <f t="shared" si="17"/>
        <v>0</v>
      </c>
      <c r="BN41" s="249">
        <f t="shared" si="17"/>
        <v>0</v>
      </c>
      <c r="BO41" s="249">
        <f t="shared" si="17"/>
        <v>1.28</v>
      </c>
      <c r="BP41" s="249">
        <f t="shared" si="17"/>
        <v>0</v>
      </c>
      <c r="BQ41" s="249">
        <f t="shared" si="17"/>
        <v>0</v>
      </c>
      <c r="BR41" s="249">
        <f t="shared" si="17"/>
        <v>0</v>
      </c>
      <c r="BS41" s="249">
        <f t="shared" si="17"/>
        <v>0</v>
      </c>
      <c r="BT41" s="249">
        <f t="shared" ref="BT41:BY41" si="18">BT38*BT39/1000</f>
        <v>0</v>
      </c>
      <c r="BU41" s="249">
        <f t="shared" si="18"/>
        <v>0</v>
      </c>
      <c r="BV41" s="249">
        <f t="shared" si="18"/>
        <v>2.88</v>
      </c>
      <c r="BW41" s="249">
        <f t="shared" si="18"/>
        <v>0</v>
      </c>
      <c r="BX41" s="249">
        <f t="shared" si="18"/>
        <v>1.92</v>
      </c>
      <c r="BY41" s="249" t="e">
        <f t="shared" si="18"/>
        <v>#REF!</v>
      </c>
      <c r="BZ41" s="249" t="e">
        <f>BZ38*BZ39</f>
        <v>#REF!</v>
      </c>
      <c r="CA41" s="230"/>
    </row>
    <row r="42" spans="1:79" s="256" customFormat="1" hidden="1">
      <c r="A42" s="414" t="s">
        <v>64</v>
      </c>
      <c r="B42" s="415"/>
      <c r="C42" s="237"/>
      <c r="D42" s="241">
        <f>ССЫЛКИ!B3</f>
        <v>85</v>
      </c>
      <c r="E42" s="241">
        <f>ССЫЛКИ!C3</f>
        <v>21</v>
      </c>
      <c r="F42" s="241">
        <f>ССЫЛКИ!D3</f>
        <v>21</v>
      </c>
      <c r="G42" s="241">
        <f>ССЫЛКИ!E3</f>
        <v>6</v>
      </c>
      <c r="H42" s="241">
        <f>ССЫЛКИ!F3</f>
        <v>400</v>
      </c>
      <c r="I42" s="241">
        <f>ССЫЛКИ!G3</f>
        <v>140</v>
      </c>
      <c r="J42" s="241">
        <f>ССЫЛКИ!H3</f>
        <v>85</v>
      </c>
      <c r="K42" s="241">
        <f>ССЫЛКИ!I3</f>
        <v>21</v>
      </c>
      <c r="L42" s="241">
        <f>ССЫЛКИ!J3</f>
        <v>140</v>
      </c>
      <c r="M42" s="241">
        <f>ССЫЛКИ!K3</f>
        <v>56</v>
      </c>
      <c r="N42" s="241">
        <f>ССЫЛКИ!L3</f>
        <v>10</v>
      </c>
      <c r="O42" s="241">
        <f>ССЫЛКИ!M3</f>
        <v>240</v>
      </c>
      <c r="P42" s="241">
        <f>ССЫЛКИ!N3</f>
        <v>700</v>
      </c>
      <c r="Q42" s="241">
        <f>ССЫЛКИ!O3</f>
        <v>8</v>
      </c>
      <c r="R42" s="241">
        <f>ССЫЛКИ!P3</f>
        <v>160</v>
      </c>
      <c r="S42" s="241">
        <f>ССЫЛКИ!Q3</f>
        <v>10</v>
      </c>
      <c r="T42" s="241">
        <f>ССЫЛКИ!R3</f>
        <v>150</v>
      </c>
      <c r="U42" s="241">
        <f>ССЫЛКИ!S3</f>
        <v>110</v>
      </c>
      <c r="V42" s="241">
        <f>ССЫЛКИ!T3</f>
        <v>130</v>
      </c>
      <c r="W42" s="241">
        <f>ССЫЛКИ!U3</f>
        <v>150</v>
      </c>
      <c r="X42" s="241">
        <f>ССЫЛКИ!V3</f>
        <v>150</v>
      </c>
      <c r="Y42" s="241">
        <f>ССЫЛКИ!W3</f>
        <v>40</v>
      </c>
      <c r="Z42" s="241">
        <f>ССЫЛКИ!X3</f>
        <v>150</v>
      </c>
      <c r="AA42" s="241">
        <f>ССЫЛКИ!Y3</f>
        <v>60</v>
      </c>
      <c r="AB42" s="241">
        <f>ССЫЛКИ!Z3</f>
        <v>70</v>
      </c>
      <c r="AC42" s="241">
        <f>ССЫЛКИ!AA3</f>
        <v>165</v>
      </c>
      <c r="AD42" s="241">
        <f>ССЫЛКИ!AB3</f>
        <v>21</v>
      </c>
      <c r="AE42" s="241">
        <f>ССЫЛКИ!AC3</f>
        <v>10.5</v>
      </c>
      <c r="AF42" s="241">
        <f>ССЫЛКИ!AD3</f>
        <v>55</v>
      </c>
      <c r="AG42" s="241">
        <f>ССЫЛКИ!AE3</f>
        <v>90</v>
      </c>
      <c r="AH42" s="241">
        <f>ССЫЛКИ!AF3</f>
        <v>45</v>
      </c>
      <c r="AI42" s="241">
        <f>ССЫЛКИ!AG3</f>
        <v>45</v>
      </c>
      <c r="AJ42" s="241">
        <f>ССЫЛКИ!AH3</f>
        <v>52</v>
      </c>
      <c r="AK42" s="241">
        <f>ССЫЛКИ!AI3</f>
        <v>50</v>
      </c>
      <c r="AL42" s="241">
        <f>ССЫЛКИ!AJ3</f>
        <v>55</v>
      </c>
      <c r="AM42" s="241">
        <f>ССЫЛКИ!AK3</f>
        <v>60</v>
      </c>
      <c r="AN42" s="241">
        <f>ССЫЛКИ!AL3</f>
        <v>60</v>
      </c>
      <c r="AO42" s="241">
        <f>ССЫЛКИ!AM3</f>
        <v>50</v>
      </c>
      <c r="AP42" s="241">
        <f>ССЫЛКИ!AN3</f>
        <v>110</v>
      </c>
      <c r="AQ42" s="241">
        <f>ССЫЛКИ!AO3</f>
        <v>270</v>
      </c>
      <c r="AR42" s="241">
        <f>ССЫЛКИ!AP3</f>
        <v>200</v>
      </c>
      <c r="AS42" s="241">
        <f>ССЫЛКИ!AQ3</f>
        <v>80</v>
      </c>
      <c r="AT42" s="241">
        <f>ССЫЛКИ!AR3</f>
        <v>600</v>
      </c>
      <c r="AU42" s="241">
        <f>ССЫЛКИ!AS3</f>
        <v>60</v>
      </c>
      <c r="AV42" s="241">
        <f>ССЫЛКИ!AT3</f>
        <v>75</v>
      </c>
      <c r="AW42" s="241">
        <f>ССЫЛКИ!AU3</f>
        <v>250</v>
      </c>
      <c r="AX42" s="241">
        <f>ССЫЛКИ!AV3</f>
        <v>274</v>
      </c>
      <c r="AY42" s="241">
        <f>ССЫЛКИ!AW3</f>
        <v>450</v>
      </c>
      <c r="AZ42" s="241">
        <f>ССЫЛКИ!AX3</f>
        <v>325</v>
      </c>
      <c r="BA42" s="241">
        <f>ССЫЛКИ!AY3</f>
        <v>180</v>
      </c>
      <c r="BB42" s="241">
        <f>ССЫЛКИ!AZ3</f>
        <v>320</v>
      </c>
      <c r="BC42" s="241">
        <f>ССЫЛКИ!BA3</f>
        <v>350</v>
      </c>
      <c r="BD42" s="241">
        <f>ССЫЛКИ!BB3</f>
        <v>300</v>
      </c>
      <c r="BE42" s="241">
        <f>ССЫЛКИ!BC3</f>
        <v>120</v>
      </c>
      <c r="BF42" s="241">
        <f>ССЫЛКИ!BD3</f>
        <v>220</v>
      </c>
      <c r="BG42" s="241">
        <f>ССЫЛКИ!BE3</f>
        <v>300</v>
      </c>
      <c r="BH42" s="241">
        <f>ССЫЛКИ!BF3</f>
        <v>21</v>
      </c>
      <c r="BI42" s="241">
        <f>ССЫЛКИ!BG3</f>
        <v>21</v>
      </c>
      <c r="BJ42" s="241">
        <f>ССЫЛКИ!BH3</f>
        <v>35</v>
      </c>
      <c r="BK42" s="241">
        <f>ССЫЛКИ!BI3</f>
        <v>22</v>
      </c>
      <c r="BL42" s="241">
        <f>ССЫЛКИ!BJ3</f>
        <v>32</v>
      </c>
      <c r="BM42" s="241">
        <f>ССЫЛКИ!BK3</f>
        <v>140</v>
      </c>
      <c r="BN42" s="241">
        <f>ССЫЛКИ!BL3</f>
        <v>140</v>
      </c>
      <c r="BO42" s="241">
        <f>ССЫЛКИ!BM3</f>
        <v>30</v>
      </c>
      <c r="BP42" s="241">
        <f>ССЫЛКИ!BN3</f>
        <v>4.2</v>
      </c>
      <c r="BQ42" s="241">
        <f>ССЫЛКИ!BO3</f>
        <v>160</v>
      </c>
      <c r="BR42" s="241">
        <f>ССЫЛКИ!BP3</f>
        <v>100</v>
      </c>
      <c r="BS42" s="241">
        <f>ССЫЛКИ!BQ3</f>
        <v>150</v>
      </c>
      <c r="BT42" s="241">
        <f>ССЫЛКИ!BR3</f>
        <v>160</v>
      </c>
      <c r="BU42" s="241">
        <f>ССЫЛКИ!BS3</f>
        <v>100</v>
      </c>
      <c r="BV42" s="241">
        <f>ССЫЛКИ!BT3</f>
        <v>90</v>
      </c>
      <c r="BW42" s="241">
        <f>ССЫЛКИ!BU3</f>
        <v>21</v>
      </c>
      <c r="BX42" s="241">
        <f>ССЫЛКИ!BV3</f>
        <v>40</v>
      </c>
      <c r="BY42" s="241">
        <f>ССЫЛКИ!BW3</f>
        <v>210</v>
      </c>
      <c r="BZ42" s="241">
        <f>ССЫЛКИ!BX3</f>
        <v>8</v>
      </c>
      <c r="CA42" s="230"/>
    </row>
    <row r="43" spans="1:79" s="256" customFormat="1" hidden="1">
      <c r="A43" s="414" t="s">
        <v>76</v>
      </c>
      <c r="B43" s="415"/>
      <c r="C43" s="250" t="e">
        <f>SUM(D43:BZ43)</f>
        <v>#REF!</v>
      </c>
      <c r="D43" s="243">
        <f>D41*D42</f>
        <v>0</v>
      </c>
      <c r="E43" s="243">
        <f t="shared" ref="E43:BP43" si="19">E41*E42</f>
        <v>0</v>
      </c>
      <c r="F43" s="239">
        <f>F41*F42</f>
        <v>672</v>
      </c>
      <c r="G43" s="239">
        <f t="shared" si="19"/>
        <v>192</v>
      </c>
      <c r="H43" s="239">
        <f t="shared" si="19"/>
        <v>0</v>
      </c>
      <c r="I43" s="239">
        <f t="shared" si="19"/>
        <v>0</v>
      </c>
      <c r="J43" s="239">
        <f t="shared" si="19"/>
        <v>184.96</v>
      </c>
      <c r="K43" s="252">
        <f t="shared" si="19"/>
        <v>0</v>
      </c>
      <c r="L43" s="252">
        <f t="shared" si="19"/>
        <v>22.400000000000002</v>
      </c>
      <c r="M43" s="252">
        <f t="shared" si="19"/>
        <v>0</v>
      </c>
      <c r="N43" s="252">
        <f t="shared" si="19"/>
        <v>1.9040000000000001</v>
      </c>
      <c r="O43" s="252">
        <f t="shared" si="19"/>
        <v>0</v>
      </c>
      <c r="P43" s="252">
        <f t="shared" si="19"/>
        <v>0</v>
      </c>
      <c r="Q43" s="252">
        <f t="shared" si="19"/>
        <v>0</v>
      </c>
      <c r="R43" s="252">
        <f t="shared" si="19"/>
        <v>0</v>
      </c>
      <c r="S43" s="252">
        <f t="shared" si="19"/>
        <v>0</v>
      </c>
      <c r="T43" s="252">
        <f t="shared" si="19"/>
        <v>0</v>
      </c>
      <c r="U43" s="252">
        <f t="shared" si="19"/>
        <v>0</v>
      </c>
      <c r="V43" s="252">
        <f t="shared" si="19"/>
        <v>0</v>
      </c>
      <c r="W43" s="252">
        <f t="shared" si="19"/>
        <v>0</v>
      </c>
      <c r="X43" s="252">
        <f t="shared" si="19"/>
        <v>0</v>
      </c>
      <c r="Y43" s="252">
        <f t="shared" si="19"/>
        <v>1.28</v>
      </c>
      <c r="Z43" s="252">
        <f t="shared" si="19"/>
        <v>0</v>
      </c>
      <c r="AA43" s="252">
        <f t="shared" si="19"/>
        <v>0</v>
      </c>
      <c r="AB43" s="252">
        <f t="shared" si="19"/>
        <v>0</v>
      </c>
      <c r="AC43" s="252">
        <f t="shared" si="19"/>
        <v>13.200000000000001</v>
      </c>
      <c r="AD43" s="252">
        <f t="shared" si="19"/>
        <v>0</v>
      </c>
      <c r="AE43" s="252">
        <f t="shared" si="19"/>
        <v>0</v>
      </c>
      <c r="AF43" s="252">
        <f t="shared" si="19"/>
        <v>22.88</v>
      </c>
      <c r="AG43" s="252">
        <f t="shared" si="19"/>
        <v>0</v>
      </c>
      <c r="AH43" s="252">
        <f t="shared" si="19"/>
        <v>0</v>
      </c>
      <c r="AI43" s="252">
        <f t="shared" si="19"/>
        <v>0</v>
      </c>
      <c r="AJ43" s="252">
        <f t="shared" si="19"/>
        <v>0</v>
      </c>
      <c r="AK43" s="252">
        <f t="shared" si="19"/>
        <v>0</v>
      </c>
      <c r="AL43" s="252">
        <f t="shared" si="19"/>
        <v>0</v>
      </c>
      <c r="AM43" s="252">
        <f t="shared" si="19"/>
        <v>0</v>
      </c>
      <c r="AN43" s="252">
        <f t="shared" si="19"/>
        <v>0</v>
      </c>
      <c r="AO43" s="252">
        <f t="shared" si="19"/>
        <v>0</v>
      </c>
      <c r="AP43" s="252">
        <f t="shared" si="19"/>
        <v>0</v>
      </c>
      <c r="AQ43" s="252">
        <f t="shared" si="19"/>
        <v>0</v>
      </c>
      <c r="AR43" s="252">
        <f t="shared" si="19"/>
        <v>0</v>
      </c>
      <c r="AS43" s="252">
        <f t="shared" si="19"/>
        <v>0</v>
      </c>
      <c r="AT43" s="252">
        <f t="shared" si="19"/>
        <v>57.6</v>
      </c>
      <c r="AU43" s="252">
        <f t="shared" si="19"/>
        <v>0</v>
      </c>
      <c r="AV43" s="252">
        <f t="shared" si="19"/>
        <v>0</v>
      </c>
      <c r="AW43" s="252">
        <f t="shared" si="19"/>
        <v>0</v>
      </c>
      <c r="AX43" s="252">
        <f t="shared" si="19"/>
        <v>43.84</v>
      </c>
      <c r="AY43" s="252">
        <f t="shared" si="19"/>
        <v>0</v>
      </c>
      <c r="AZ43" s="252">
        <f t="shared" si="19"/>
        <v>0</v>
      </c>
      <c r="BA43" s="252">
        <f t="shared" si="19"/>
        <v>288</v>
      </c>
      <c r="BB43" s="252">
        <f t="shared" si="19"/>
        <v>0</v>
      </c>
      <c r="BC43" s="252">
        <f t="shared" si="19"/>
        <v>0</v>
      </c>
      <c r="BD43" s="252">
        <f t="shared" si="19"/>
        <v>0</v>
      </c>
      <c r="BE43" s="252">
        <f t="shared" si="19"/>
        <v>0</v>
      </c>
      <c r="BF43" s="252">
        <f t="shared" si="19"/>
        <v>0</v>
      </c>
      <c r="BG43" s="252">
        <f t="shared" si="19"/>
        <v>0</v>
      </c>
      <c r="BH43" s="252">
        <f t="shared" si="19"/>
        <v>0</v>
      </c>
      <c r="BI43" s="252">
        <f t="shared" si="19"/>
        <v>0</v>
      </c>
      <c r="BJ43" s="252">
        <f t="shared" si="19"/>
        <v>61.6</v>
      </c>
      <c r="BK43" s="252">
        <f t="shared" si="19"/>
        <v>7.7439999999999998</v>
      </c>
      <c r="BL43" s="252">
        <f t="shared" si="19"/>
        <v>8.1920000000000002</v>
      </c>
      <c r="BM43" s="252">
        <f t="shared" si="19"/>
        <v>0</v>
      </c>
      <c r="BN43" s="252">
        <f t="shared" si="19"/>
        <v>0</v>
      </c>
      <c r="BO43" s="252">
        <f t="shared" si="19"/>
        <v>38.4</v>
      </c>
      <c r="BP43" s="252">
        <f t="shared" si="19"/>
        <v>0</v>
      </c>
      <c r="BQ43" s="252">
        <f t="shared" ref="BQ43:BW43" si="20">BQ41*BQ42</f>
        <v>0</v>
      </c>
      <c r="BR43" s="252">
        <f t="shared" si="20"/>
        <v>0</v>
      </c>
      <c r="BS43" s="252">
        <f t="shared" si="20"/>
        <v>0</v>
      </c>
      <c r="BT43" s="252">
        <f t="shared" si="20"/>
        <v>0</v>
      </c>
      <c r="BU43" s="252">
        <f t="shared" si="20"/>
        <v>0</v>
      </c>
      <c r="BV43" s="252">
        <f>BV41*BV42</f>
        <v>259.2</v>
      </c>
      <c r="BW43" s="252">
        <f t="shared" si="20"/>
        <v>0</v>
      </c>
      <c r="BX43" s="252">
        <f>BX41*BX42</f>
        <v>76.8</v>
      </c>
      <c r="BY43" s="252" t="e">
        <f>BY41*BY42</f>
        <v>#REF!</v>
      </c>
      <c r="BZ43" s="252" t="e">
        <f>BZ41*BZ42</f>
        <v>#REF!</v>
      </c>
      <c r="CA43" s="230"/>
    </row>
    <row r="44" spans="1:79" s="256" customFormat="1" hidden="1">
      <c r="A44" s="414" t="s">
        <v>77</v>
      </c>
      <c r="B44" s="416"/>
      <c r="C44" s="251" t="e">
        <f>C43/C40</f>
        <v>#REF!</v>
      </c>
      <c r="D44" s="230"/>
      <c r="E44" s="230"/>
      <c r="F44" s="230"/>
      <c r="G44" s="230"/>
      <c r="H44" s="230"/>
      <c r="I44" s="230"/>
      <c r="J44" s="230"/>
      <c r="K44" s="230"/>
      <c r="L44" s="230"/>
      <c r="M44" s="230"/>
      <c r="N44" s="230"/>
      <c r="O44" s="230"/>
      <c r="P44" s="230"/>
      <c r="Q44" s="230"/>
      <c r="R44" s="230"/>
      <c r="S44" s="230"/>
      <c r="T44" s="230"/>
      <c r="U44" s="230"/>
      <c r="V44" s="230"/>
      <c r="W44" s="230"/>
      <c r="X44" s="230"/>
      <c r="Y44" s="230"/>
      <c r="Z44" s="230"/>
      <c r="AA44" s="230"/>
      <c r="AB44" s="230"/>
      <c r="AC44" s="230"/>
      <c r="AD44" s="230"/>
      <c r="AE44" s="230"/>
      <c r="AF44" s="230"/>
      <c r="AG44" s="230"/>
      <c r="AH44" s="230"/>
      <c r="AI44" s="230"/>
      <c r="AJ44" s="230"/>
      <c r="AK44" s="230"/>
      <c r="AL44" s="230"/>
      <c r="AM44" s="230"/>
      <c r="AN44" s="230"/>
      <c r="AO44" s="230"/>
      <c r="AP44" s="230"/>
      <c r="AQ44" s="230"/>
      <c r="AR44" s="230"/>
      <c r="AS44" s="230"/>
      <c r="AT44" s="230"/>
      <c r="AU44" s="230"/>
      <c r="AV44" s="230"/>
      <c r="AW44" s="230"/>
      <c r="AX44" s="230"/>
      <c r="AY44" s="230"/>
      <c r="AZ44" s="230"/>
      <c r="BA44" s="230"/>
      <c r="BB44" s="230"/>
      <c r="BC44" s="230"/>
      <c r="BD44" s="230"/>
      <c r="BE44" s="230"/>
      <c r="BF44" s="230"/>
      <c r="BG44" s="230"/>
      <c r="BH44" s="230"/>
      <c r="BI44" s="230"/>
      <c r="BJ44" s="230"/>
      <c r="BK44" s="230"/>
      <c r="BL44" s="230"/>
      <c r="BM44" s="230"/>
      <c r="BN44" s="230"/>
      <c r="BO44" s="230"/>
      <c r="BP44" s="230"/>
      <c r="BQ44" s="230"/>
      <c r="BR44" s="230"/>
      <c r="BS44" s="230"/>
      <c r="BT44" s="230"/>
      <c r="BU44" s="230"/>
      <c r="BV44" s="230"/>
      <c r="BW44" s="230"/>
      <c r="BX44" s="230"/>
      <c r="BY44" s="230"/>
      <c r="BZ44" s="230"/>
      <c r="CA44" s="230"/>
    </row>
    <row r="45" spans="1:7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</row>
    <row r="46" spans="1:79" ht="15.75" customHeight="1">
      <c r="A46" s="1"/>
      <c r="B46" s="29" t="s">
        <v>78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</row>
    <row r="47" spans="1:7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</row>
    <row r="48" spans="1:79" ht="15.75" customHeight="1">
      <c r="A48" s="1"/>
      <c r="B48" s="29" t="s">
        <v>79</v>
      </c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</row>
    <row r="49" spans="1:7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</row>
    <row r="50" spans="1:7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</row>
    <row r="51" spans="1:7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</row>
    <row r="52" spans="1:7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</row>
    <row r="53" spans="1:7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</row>
    <row r="54" spans="1:7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</row>
    <row r="56" spans="1:7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</row>
    <row r="57" spans="1:7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</row>
    <row r="58" spans="1:7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</row>
    <row r="59" spans="1:7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</row>
    <row r="60" spans="1:7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</row>
    <row r="61" spans="1:7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</sheetData>
  <mergeCells count="35">
    <mergeCell ref="A42:B42"/>
    <mergeCell ref="A43:B43"/>
    <mergeCell ref="A44:B44"/>
    <mergeCell ref="A36:B36"/>
    <mergeCell ref="A38:B38"/>
    <mergeCell ref="A39:B39"/>
    <mergeCell ref="A40:B40"/>
    <mergeCell ref="A41:B41"/>
    <mergeCell ref="A31:B31"/>
    <mergeCell ref="A32:B32"/>
    <mergeCell ref="A33:B33"/>
    <mergeCell ref="A34:B34"/>
    <mergeCell ref="A35:B35"/>
    <mergeCell ref="A25:B25"/>
    <mergeCell ref="A26:B26"/>
    <mergeCell ref="A27:B27"/>
    <mergeCell ref="A28:B28"/>
    <mergeCell ref="A30:B30"/>
    <mergeCell ref="A20:B21"/>
    <mergeCell ref="D20:BX20"/>
    <mergeCell ref="A22:B22"/>
    <mergeCell ref="A23:B23"/>
    <mergeCell ref="A24:B24"/>
    <mergeCell ref="A16:B16"/>
    <mergeCell ref="A17:B17"/>
    <mergeCell ref="A11:B11"/>
    <mergeCell ref="A12:B12"/>
    <mergeCell ref="A13:B13"/>
    <mergeCell ref="A14:B14"/>
    <mergeCell ref="A15:B15"/>
    <mergeCell ref="A1:BK1"/>
    <mergeCell ref="A2:BK2"/>
    <mergeCell ref="B3:BK3"/>
    <mergeCell ref="C4:BX4"/>
    <mergeCell ref="L5:AB5"/>
  </mergeCells>
  <pageMargins left="0.70866141732283472" right="0.70866141732283472" top="0.74803149606299213" bottom="0.74803149606299213" header="0" footer="0"/>
  <pageSetup paperSize="9" scale="54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CA983"/>
  <sheetViews>
    <sheetView zoomScale="80" zoomScaleNormal="80" workbookViewId="0">
      <selection activeCell="X19" sqref="X19"/>
    </sheetView>
  </sheetViews>
  <sheetFormatPr defaultColWidth="14" defaultRowHeight="15" customHeight="1"/>
  <cols>
    <col min="1" max="1" width="14" style="285"/>
    <col min="2" max="2" width="16" style="285" customWidth="1"/>
    <col min="3" max="3" width="7.375" style="285" bestFit="1" customWidth="1"/>
    <col min="4" max="6" width="7.375" style="285" hidden="1" customWidth="1"/>
    <col min="7" max="7" width="6.375" style="285" hidden="1" customWidth="1"/>
    <col min="8" max="9" width="8.375" style="285" hidden="1" customWidth="1"/>
    <col min="10" max="11" width="7.375" style="285" hidden="1" customWidth="1"/>
    <col min="12" max="12" width="8.375" style="285" bestFit="1" customWidth="1"/>
    <col min="13" max="13" width="7.375" style="285" hidden="1" customWidth="1"/>
    <col min="14" max="14" width="7.375" style="285" bestFit="1" customWidth="1"/>
    <col min="15" max="16" width="8.375" style="285" hidden="1" customWidth="1"/>
    <col min="17" max="17" width="6.375" style="285" hidden="1" customWidth="1"/>
    <col min="18" max="18" width="8.375" style="285" hidden="1" customWidth="1"/>
    <col min="19" max="19" width="7.375" style="285" hidden="1" customWidth="1"/>
    <col min="20" max="21" width="8.375" style="285" hidden="1" customWidth="1"/>
    <col min="22" max="22" width="8.375" style="285" bestFit="1" customWidth="1"/>
    <col min="23" max="23" width="8.375" style="285" hidden="1" customWidth="1"/>
    <col min="24" max="24" width="8.375" style="285" bestFit="1" customWidth="1"/>
    <col min="25" max="25" width="7.375" style="285" bestFit="1" customWidth="1"/>
    <col min="26" max="26" width="8.375" style="285" hidden="1" customWidth="1"/>
    <col min="27" max="28" width="8.625" style="285" bestFit="1" customWidth="1"/>
    <col min="29" max="29" width="8.375" style="285" bestFit="1" customWidth="1"/>
    <col min="30" max="30" width="8.625" style="285" bestFit="1" customWidth="1"/>
    <col min="31" max="37" width="7.375" style="285" hidden="1" customWidth="1"/>
    <col min="38" max="38" width="7.75" style="285" bestFit="1" customWidth="1"/>
    <col min="39" max="41" width="7.375" style="285" hidden="1" customWidth="1"/>
    <col min="42" max="44" width="8.375" style="285" hidden="1" customWidth="1"/>
    <col min="45" max="45" width="7.375" style="285" hidden="1" customWidth="1"/>
    <col min="46" max="46" width="8.375" style="285" bestFit="1" customWidth="1"/>
    <col min="47" max="47" width="7.375" style="285" hidden="1" customWidth="1"/>
    <col min="48" max="48" width="7.75" style="285" bestFit="1" customWidth="1"/>
    <col min="49" max="49" width="8.375" style="285" hidden="1" customWidth="1"/>
    <col min="50" max="50" width="8.375" style="285" bestFit="1" customWidth="1"/>
    <col min="51" max="52" width="8.375" style="285" hidden="1" customWidth="1"/>
    <col min="53" max="53" width="8.375" style="285" bestFit="1" customWidth="1"/>
    <col min="54" max="55" width="8.375" style="285" hidden="1" customWidth="1"/>
    <col min="56" max="56" width="8.625" style="285" bestFit="1" customWidth="1"/>
    <col min="57" max="58" width="8.375" style="285" hidden="1" customWidth="1"/>
    <col min="59" max="59" width="8.375" style="285" bestFit="1" customWidth="1"/>
    <col min="60" max="60" width="7.375" style="285" hidden="1" customWidth="1"/>
    <col min="61" max="61" width="7.375" style="285" bestFit="1" customWidth="1"/>
    <col min="62" max="62" width="7.75" style="285" bestFit="1" customWidth="1"/>
    <col min="63" max="64" width="7.375" style="285" bestFit="1" customWidth="1"/>
    <col min="65" max="65" width="8.375" style="285" bestFit="1" customWidth="1"/>
    <col min="66" max="66" width="8.375" style="285" hidden="1" customWidth="1"/>
    <col min="67" max="67" width="7.375" style="285" bestFit="1" customWidth="1"/>
    <col min="68" max="68" width="6.375" style="285" hidden="1" customWidth="1"/>
    <col min="69" max="73" width="8.375" style="285" hidden="1" customWidth="1"/>
    <col min="74" max="74" width="7.75" style="285" bestFit="1" customWidth="1"/>
    <col min="75" max="75" width="7.375" style="285" hidden="1" customWidth="1"/>
    <col min="76" max="76" width="7.75" style="285" bestFit="1" customWidth="1"/>
    <col min="77" max="77" width="8.375" style="285" hidden="1" customWidth="1"/>
    <col min="78" max="78" width="7.75" style="285" bestFit="1" customWidth="1"/>
    <col min="79" max="16384" width="14" style="285"/>
  </cols>
  <sheetData>
    <row r="1" spans="1:79" ht="18.75">
      <c r="A1" s="423" t="str">
        <f>'Автомат. ввод'!N10</f>
        <v>МКОУ " Новокрестьяновская  СОШ"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423"/>
      <c r="S1" s="423"/>
      <c r="T1" s="423"/>
      <c r="U1" s="423"/>
      <c r="V1" s="423"/>
      <c r="W1" s="423"/>
      <c r="X1" s="423"/>
      <c r="Y1" s="423"/>
      <c r="Z1" s="423"/>
      <c r="AA1" s="423"/>
      <c r="AB1" s="423"/>
      <c r="AC1" s="423"/>
      <c r="AD1" s="423"/>
      <c r="AE1" s="423"/>
      <c r="AF1" s="423"/>
      <c r="AG1" s="423"/>
      <c r="AH1" s="423"/>
      <c r="AI1" s="423"/>
      <c r="AJ1" s="423"/>
      <c r="AK1" s="423"/>
      <c r="AL1" s="423"/>
      <c r="AM1" s="423"/>
      <c r="AN1" s="423"/>
      <c r="AO1" s="423"/>
      <c r="AP1" s="423"/>
      <c r="AQ1" s="423"/>
      <c r="AR1" s="423"/>
      <c r="AS1" s="423"/>
      <c r="AT1" s="423"/>
      <c r="AU1" s="423"/>
      <c r="AV1" s="423"/>
      <c r="AW1" s="423"/>
      <c r="AX1" s="423"/>
      <c r="AY1" s="423"/>
      <c r="AZ1" s="423"/>
      <c r="BA1" s="423"/>
      <c r="BB1" s="423"/>
      <c r="BC1" s="423"/>
      <c r="BD1" s="423"/>
      <c r="BE1" s="423"/>
      <c r="BF1" s="423"/>
      <c r="BG1" s="423"/>
      <c r="BH1" s="423"/>
      <c r="BI1" s="423"/>
      <c r="BJ1" s="423"/>
      <c r="BK1" s="423"/>
    </row>
    <row r="2" spans="1:79" ht="15.75">
      <c r="A2" s="424" t="s">
        <v>65</v>
      </c>
      <c r="B2" s="424"/>
      <c r="C2" s="424"/>
      <c r="D2" s="424"/>
      <c r="E2" s="424"/>
      <c r="F2" s="424"/>
      <c r="G2" s="424"/>
      <c r="H2" s="424"/>
      <c r="I2" s="424"/>
      <c r="J2" s="424"/>
      <c r="K2" s="424"/>
      <c r="L2" s="424"/>
      <c r="M2" s="424"/>
      <c r="N2" s="424"/>
      <c r="O2" s="424"/>
      <c r="P2" s="424"/>
      <c r="Q2" s="424"/>
      <c r="R2" s="424"/>
      <c r="S2" s="424"/>
      <c r="T2" s="424"/>
      <c r="U2" s="424"/>
      <c r="V2" s="424"/>
      <c r="W2" s="424"/>
      <c r="X2" s="424"/>
      <c r="Y2" s="424"/>
      <c r="Z2" s="424"/>
      <c r="AA2" s="424"/>
      <c r="AB2" s="424"/>
      <c r="AC2" s="424"/>
      <c r="AD2" s="424"/>
      <c r="AE2" s="424"/>
      <c r="AF2" s="424"/>
      <c r="AG2" s="424"/>
      <c r="AH2" s="424"/>
      <c r="AI2" s="424"/>
      <c r="AJ2" s="424"/>
      <c r="AK2" s="424"/>
      <c r="AL2" s="424"/>
      <c r="AM2" s="424"/>
      <c r="AN2" s="424"/>
      <c r="AO2" s="424"/>
      <c r="AP2" s="424"/>
      <c r="AQ2" s="424"/>
      <c r="AR2" s="424"/>
      <c r="AS2" s="424"/>
      <c r="AT2" s="424"/>
      <c r="AU2" s="424"/>
      <c r="AV2" s="424"/>
      <c r="AW2" s="424"/>
      <c r="AX2" s="424"/>
      <c r="AY2" s="424"/>
      <c r="AZ2" s="424"/>
      <c r="BA2" s="424"/>
      <c r="BB2" s="424"/>
      <c r="BC2" s="424"/>
      <c r="BD2" s="424"/>
      <c r="BE2" s="424"/>
      <c r="BF2" s="424"/>
      <c r="BG2" s="424"/>
      <c r="BH2" s="424"/>
      <c r="BI2" s="424"/>
      <c r="BJ2" s="424"/>
      <c r="BK2" s="424"/>
      <c r="BQ2" s="36"/>
      <c r="BR2" s="36"/>
      <c r="BS2" s="36"/>
      <c r="BT2" s="36"/>
      <c r="BU2" s="36"/>
      <c r="BV2" s="36"/>
      <c r="BW2" s="36"/>
    </row>
    <row r="3" spans="1:79" ht="15.75">
      <c r="B3" s="424" t="s">
        <v>66</v>
      </c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424"/>
      <c r="S3" s="424"/>
      <c r="T3" s="424"/>
      <c r="U3" s="424"/>
      <c r="V3" s="424"/>
      <c r="W3" s="424"/>
      <c r="X3" s="424"/>
      <c r="Y3" s="424"/>
      <c r="Z3" s="424"/>
      <c r="AA3" s="424"/>
      <c r="AB3" s="424"/>
      <c r="AC3" s="424"/>
      <c r="AD3" s="424"/>
      <c r="AE3" s="424"/>
      <c r="AF3" s="424"/>
      <c r="AG3" s="424"/>
      <c r="AH3" s="424"/>
      <c r="AI3" s="424"/>
      <c r="AJ3" s="424"/>
      <c r="AK3" s="424"/>
      <c r="AL3" s="424"/>
      <c r="AM3" s="424"/>
      <c r="AN3" s="424"/>
      <c r="AO3" s="424"/>
      <c r="AP3" s="424"/>
      <c r="AQ3" s="424"/>
      <c r="AR3" s="424"/>
      <c r="AS3" s="424"/>
      <c r="AT3" s="424"/>
      <c r="AU3" s="424"/>
      <c r="AV3" s="424"/>
      <c r="AW3" s="424"/>
      <c r="AX3" s="424"/>
      <c r="AY3" s="424"/>
      <c r="AZ3" s="424"/>
      <c r="BA3" s="424"/>
      <c r="BB3" s="424"/>
      <c r="BC3" s="424"/>
      <c r="BD3" s="424"/>
      <c r="BE3" s="424"/>
      <c r="BF3" s="424"/>
      <c r="BG3" s="424"/>
      <c r="BH3" s="424"/>
      <c r="BI3" s="424"/>
      <c r="BJ3" s="424"/>
      <c r="BK3" s="424"/>
      <c r="BQ3" s="36"/>
      <c r="BR3" s="36"/>
      <c r="BS3" s="36"/>
      <c r="BT3" s="36"/>
      <c r="BU3" s="36"/>
      <c r="BV3" s="36"/>
      <c r="BW3" s="36"/>
    </row>
    <row r="4" spans="1:79" ht="15.75">
      <c r="B4" s="37">
        <v>3</v>
      </c>
      <c r="C4" s="425" t="str">
        <f>ССЫЛКИ!A5</f>
        <v>Март 2021 г.</v>
      </c>
      <c r="D4" s="425"/>
      <c r="E4" s="425"/>
      <c r="F4" s="425"/>
      <c r="G4" s="425"/>
      <c r="H4" s="425"/>
      <c r="I4" s="425"/>
      <c r="J4" s="425"/>
      <c r="K4" s="425"/>
      <c r="L4" s="425"/>
      <c r="M4" s="425"/>
      <c r="N4" s="425"/>
      <c r="O4" s="425"/>
      <c r="P4" s="425"/>
      <c r="Q4" s="425"/>
      <c r="R4" s="425"/>
      <c r="S4" s="425"/>
      <c r="T4" s="425"/>
      <c r="U4" s="425"/>
      <c r="V4" s="425"/>
      <c r="W4" s="425"/>
      <c r="X4" s="425"/>
      <c r="Y4" s="425"/>
      <c r="Z4" s="425"/>
      <c r="AA4" s="425"/>
      <c r="AB4" s="425"/>
      <c r="AC4" s="425"/>
      <c r="AD4" s="425"/>
      <c r="AE4" s="425"/>
      <c r="AF4" s="425"/>
      <c r="AG4" s="425"/>
      <c r="AH4" s="425"/>
      <c r="AI4" s="425"/>
      <c r="AJ4" s="425"/>
      <c r="AK4" s="425"/>
      <c r="AL4" s="425"/>
      <c r="AM4" s="425"/>
      <c r="AN4" s="425"/>
      <c r="AO4" s="425"/>
      <c r="AP4" s="425"/>
      <c r="AQ4" s="425"/>
      <c r="AR4" s="425"/>
      <c r="AS4" s="425"/>
      <c r="AT4" s="425"/>
      <c r="AU4" s="425"/>
      <c r="AV4" s="425"/>
      <c r="AW4" s="425"/>
      <c r="AX4" s="425"/>
      <c r="AY4" s="425"/>
      <c r="AZ4" s="425"/>
      <c r="BA4" s="425"/>
      <c r="BB4" s="425"/>
      <c r="BC4" s="425"/>
      <c r="BD4" s="425"/>
      <c r="BE4" s="425"/>
      <c r="BF4" s="425"/>
      <c r="BG4" s="425"/>
      <c r="BH4" s="425"/>
      <c r="BI4" s="425"/>
      <c r="BJ4" s="425"/>
      <c r="BK4" s="425"/>
      <c r="BL4" s="425"/>
      <c r="BM4" s="425"/>
      <c r="BN4" s="425"/>
      <c r="BO4" s="425"/>
      <c r="BP4" s="425"/>
      <c r="BQ4" s="425"/>
      <c r="BR4" s="425"/>
      <c r="BS4" s="425"/>
      <c r="BT4" s="425"/>
      <c r="BU4" s="425"/>
      <c r="BV4" s="425"/>
      <c r="BW4" s="425"/>
      <c r="BX4" s="425"/>
    </row>
    <row r="5" spans="1:79" ht="23.25">
      <c r="A5" s="427"/>
      <c r="B5" s="427"/>
      <c r="C5" s="36"/>
      <c r="D5" s="36"/>
      <c r="E5" s="36"/>
      <c r="F5" s="36"/>
      <c r="G5" s="36"/>
      <c r="H5" s="36"/>
      <c r="I5" s="36"/>
      <c r="J5" s="36"/>
      <c r="K5" s="38"/>
      <c r="L5" s="426" t="str">
        <f>VLOOKUP(B4,Общее_количество_учащихся,2,FALSE)</f>
        <v>Среда</v>
      </c>
      <c r="M5" s="426"/>
      <c r="N5" s="426"/>
      <c r="O5" s="426"/>
      <c r="P5" s="426"/>
      <c r="Q5" s="426"/>
      <c r="R5" s="426"/>
      <c r="S5" s="426"/>
      <c r="T5" s="426"/>
      <c r="U5" s="426"/>
      <c r="V5" s="426"/>
      <c r="W5" s="426"/>
      <c r="X5" s="426"/>
      <c r="Y5" s="426"/>
      <c r="Z5" s="426"/>
      <c r="AA5" s="426"/>
      <c r="AB5" s="426"/>
      <c r="AD5" s="287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15.75" hidden="1" customHeight="1">
      <c r="B6" s="285" t="e">
        <f ca="1">SUMPRODUCT(SIGN(CELL("width",OFFSET(#REF!,,N(INDEX(COLUMN(#REF!)-COLUMN(#REF!),))))),#REF!)</f>
        <v>#REF!</v>
      </c>
    </row>
    <row r="7" spans="1:79" ht="174.6" hidden="1" customHeight="1">
      <c r="B7" s="29" t="s">
        <v>78</v>
      </c>
    </row>
    <row r="8" spans="1:79" ht="174.6" hidden="1" customHeight="1"/>
    <row r="9" spans="1:79" ht="174.6" hidden="1" customHeight="1">
      <c r="B9" s="29" t="s">
        <v>79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</row>
    <row r="10" spans="1:79" ht="174.6" hidden="1" customHeight="1"/>
    <row r="11" spans="1:79" ht="174.6" hidden="1" customHeight="1">
      <c r="A11" s="386"/>
      <c r="B11" s="387"/>
      <c r="C11" s="15"/>
      <c r="D11" s="15" t="e">
        <f>SUM(#REF!)</f>
        <v>#REF!</v>
      </c>
      <c r="E11" s="15" t="e">
        <f>SUM(#REF!)</f>
        <v>#REF!</v>
      </c>
      <c r="F11" s="15" t="e">
        <f>SUM(#REF!)</f>
        <v>#REF!</v>
      </c>
      <c r="G11" s="15" t="e">
        <f>SUM(#REF!)</f>
        <v>#REF!</v>
      </c>
      <c r="H11" s="15" t="e">
        <f>SUM(#REF!)</f>
        <v>#REF!</v>
      </c>
      <c r="I11" s="15" t="e">
        <f>SUM(#REF!)</f>
        <v>#REF!</v>
      </c>
      <c r="J11" s="15" t="e">
        <f>SUM(#REF!)</f>
        <v>#REF!</v>
      </c>
      <c r="K11" s="15" t="e">
        <f>SUM(#REF!)</f>
        <v>#REF!</v>
      </c>
      <c r="L11" s="15" t="e">
        <f>SUM(#REF!)</f>
        <v>#REF!</v>
      </c>
      <c r="M11" s="15" t="e">
        <f>SUM(#REF!)</f>
        <v>#REF!</v>
      </c>
      <c r="N11" s="15" t="e">
        <f>SUM(#REF!)</f>
        <v>#REF!</v>
      </c>
      <c r="O11" s="15" t="e">
        <f>SUM(#REF!)</f>
        <v>#REF!</v>
      </c>
      <c r="P11" s="15" t="e">
        <f>SUM(#REF!)</f>
        <v>#REF!</v>
      </c>
      <c r="Q11" s="15" t="e">
        <f>SUM(#REF!)</f>
        <v>#REF!</v>
      </c>
      <c r="R11" s="15" t="e">
        <f>SUM(#REF!)</f>
        <v>#REF!</v>
      </c>
      <c r="S11" s="15" t="e">
        <f>SUM(#REF!)</f>
        <v>#REF!</v>
      </c>
      <c r="T11" s="15" t="e">
        <f>SUM(#REF!)</f>
        <v>#REF!</v>
      </c>
      <c r="U11" s="15" t="e">
        <f>SUM(#REF!)</f>
        <v>#REF!</v>
      </c>
      <c r="V11" s="15" t="e">
        <f>SUM(#REF!)</f>
        <v>#REF!</v>
      </c>
      <c r="W11" s="15" t="e">
        <f>SUM(#REF!)</f>
        <v>#REF!</v>
      </c>
      <c r="X11" s="15" t="e">
        <f>SUM(#REF!)</f>
        <v>#REF!</v>
      </c>
      <c r="Y11" s="15" t="e">
        <f>SUM(#REF!)</f>
        <v>#REF!</v>
      </c>
      <c r="Z11" s="15" t="e">
        <f>SUM(#REF!)</f>
        <v>#REF!</v>
      </c>
      <c r="AA11" s="15" t="e">
        <f>SUM(#REF!)</f>
        <v>#REF!</v>
      </c>
      <c r="AB11" s="15" t="e">
        <f>SUM(#REF!)</f>
        <v>#REF!</v>
      </c>
      <c r="AC11" s="15" t="e">
        <f>SUM(#REF!)</f>
        <v>#REF!</v>
      </c>
      <c r="AD11" s="15" t="e">
        <f>SUM(#REF!)</f>
        <v>#REF!</v>
      </c>
      <c r="AE11" s="15" t="e">
        <f>SUM(#REF!)</f>
        <v>#REF!</v>
      </c>
      <c r="AF11" s="15" t="e">
        <f>SUM(#REF!)</f>
        <v>#REF!</v>
      </c>
      <c r="AG11" s="15" t="e">
        <f>SUM(#REF!)</f>
        <v>#REF!</v>
      </c>
      <c r="AH11" s="15" t="e">
        <f>SUM(#REF!)</f>
        <v>#REF!</v>
      </c>
      <c r="AI11" s="15" t="e">
        <f>SUM(#REF!)</f>
        <v>#REF!</v>
      </c>
      <c r="AJ11" s="15" t="e">
        <f>SUM(#REF!)</f>
        <v>#REF!</v>
      </c>
      <c r="AK11" s="15" t="e">
        <f>SUM(#REF!)</f>
        <v>#REF!</v>
      </c>
      <c r="AL11" s="15" t="e">
        <f>SUM(#REF!)</f>
        <v>#REF!</v>
      </c>
      <c r="AM11" s="15" t="e">
        <f>SUM(#REF!)</f>
        <v>#REF!</v>
      </c>
      <c r="AN11" s="15" t="e">
        <f>SUM(#REF!)</f>
        <v>#REF!</v>
      </c>
      <c r="AO11" s="15" t="e">
        <f>SUM(#REF!)</f>
        <v>#REF!</v>
      </c>
      <c r="AP11" s="15" t="e">
        <f>SUM(#REF!)</f>
        <v>#REF!</v>
      </c>
      <c r="AQ11" s="15" t="e">
        <f>SUM(#REF!)</f>
        <v>#REF!</v>
      </c>
      <c r="AR11" s="15" t="e">
        <f>SUM(#REF!)</f>
        <v>#REF!</v>
      </c>
      <c r="AS11" s="15" t="e">
        <f>SUM(#REF!)</f>
        <v>#REF!</v>
      </c>
      <c r="AT11" s="15" t="e">
        <f>SUM(#REF!)</f>
        <v>#REF!</v>
      </c>
      <c r="AU11" s="15" t="e">
        <f>SUM(#REF!)</f>
        <v>#REF!</v>
      </c>
      <c r="AV11" s="15" t="e">
        <f>SUM(#REF!)</f>
        <v>#REF!</v>
      </c>
      <c r="AW11" s="15" t="e">
        <f>SUM(#REF!)</f>
        <v>#REF!</v>
      </c>
      <c r="AX11" s="15" t="e">
        <f>SUM(#REF!)</f>
        <v>#REF!</v>
      </c>
      <c r="AY11" s="15" t="e">
        <f>SUM(#REF!)</f>
        <v>#REF!</v>
      </c>
      <c r="AZ11" s="15" t="e">
        <f>SUM(#REF!)</f>
        <v>#REF!</v>
      </c>
      <c r="BA11" s="15" t="e">
        <f>SUM(#REF!)</f>
        <v>#REF!</v>
      </c>
      <c r="BB11" s="15" t="e">
        <f>SUM(#REF!)</f>
        <v>#REF!</v>
      </c>
      <c r="BC11" s="15" t="e">
        <f>SUM(#REF!)</f>
        <v>#REF!</v>
      </c>
      <c r="BD11" s="15" t="e">
        <f>SUM(#REF!)</f>
        <v>#REF!</v>
      </c>
      <c r="BE11" s="15" t="e">
        <f>SUM(#REF!)</f>
        <v>#REF!</v>
      </c>
      <c r="BF11" s="15" t="e">
        <f>SUM(#REF!)</f>
        <v>#REF!</v>
      </c>
      <c r="BG11" s="15" t="e">
        <f>SUM(#REF!)</f>
        <v>#REF!</v>
      </c>
      <c r="BH11" s="15" t="e">
        <f>SUM(#REF!)</f>
        <v>#REF!</v>
      </c>
      <c r="BI11" s="15" t="e">
        <f>SUM(#REF!)</f>
        <v>#REF!</v>
      </c>
      <c r="BJ11" s="15" t="e">
        <f>SUM(#REF!)</f>
        <v>#REF!</v>
      </c>
      <c r="BK11" s="15" t="e">
        <f>SUM(#REF!)</f>
        <v>#REF!</v>
      </c>
      <c r="BL11" s="15" t="e">
        <f>SUM(#REF!)</f>
        <v>#REF!</v>
      </c>
      <c r="BM11" s="15" t="e">
        <f>SUM(#REF!)</f>
        <v>#REF!</v>
      </c>
      <c r="BN11" s="15" t="e">
        <f>SUM(#REF!)</f>
        <v>#REF!</v>
      </c>
      <c r="BO11" s="15" t="e">
        <f>SUM(#REF!)</f>
        <v>#REF!</v>
      </c>
      <c r="BP11" s="15" t="e">
        <f>SUM(#REF!)</f>
        <v>#REF!</v>
      </c>
      <c r="BQ11" s="15" t="e">
        <f>SUM(#REF!)</f>
        <v>#REF!</v>
      </c>
      <c r="BR11" s="15" t="e">
        <f>SUM(#REF!)</f>
        <v>#REF!</v>
      </c>
      <c r="BS11" s="15" t="e">
        <f>SUM(#REF!)</f>
        <v>#REF!</v>
      </c>
      <c r="BT11" s="15" t="e">
        <f>SUM(#REF!)</f>
        <v>#REF!</v>
      </c>
      <c r="BU11" s="15" t="e">
        <f>SUM(#REF!)</f>
        <v>#REF!</v>
      </c>
      <c r="BV11" s="15" t="e">
        <f>SUM(#REF!)</f>
        <v>#REF!</v>
      </c>
      <c r="BW11" s="15" t="e">
        <f>SUM(#REF!)</f>
        <v>#REF!</v>
      </c>
      <c r="BX11" s="15" t="e">
        <f>SUM(#REF!)</f>
        <v>#REF!</v>
      </c>
      <c r="BY11" s="16" t="e">
        <f>SUM(#REF!)</f>
        <v>#REF!</v>
      </c>
      <c r="BZ11" s="16" t="e">
        <f>SUM(#REF!)</f>
        <v>#REF!</v>
      </c>
      <c r="CA11" s="1"/>
    </row>
    <row r="12" spans="1:79" ht="174.6" hidden="1" customHeight="1">
      <c r="A12" s="388" t="s">
        <v>74</v>
      </c>
      <c r="B12" s="389"/>
      <c r="C12" s="15">
        <f>C13</f>
        <v>0</v>
      </c>
      <c r="D12" s="97">
        <f>C12</f>
        <v>0</v>
      </c>
      <c r="E12" s="97">
        <f t="shared" ref="E12:BP12" si="0">D12</f>
        <v>0</v>
      </c>
      <c r="F12" s="97">
        <f t="shared" si="0"/>
        <v>0</v>
      </c>
      <c r="G12" s="97">
        <f t="shared" si="0"/>
        <v>0</v>
      </c>
      <c r="H12" s="97">
        <f t="shared" si="0"/>
        <v>0</v>
      </c>
      <c r="I12" s="97">
        <f t="shared" si="0"/>
        <v>0</v>
      </c>
      <c r="J12" s="97">
        <f t="shared" si="0"/>
        <v>0</v>
      </c>
      <c r="K12" s="97">
        <f t="shared" si="0"/>
        <v>0</v>
      </c>
      <c r="L12" s="97">
        <f t="shared" si="0"/>
        <v>0</v>
      </c>
      <c r="M12" s="97">
        <f t="shared" si="0"/>
        <v>0</v>
      </c>
      <c r="N12" s="97">
        <f t="shared" si="0"/>
        <v>0</v>
      </c>
      <c r="O12" s="97">
        <f t="shared" si="0"/>
        <v>0</v>
      </c>
      <c r="P12" s="97">
        <f t="shared" si="0"/>
        <v>0</v>
      </c>
      <c r="Q12" s="97">
        <f t="shared" si="0"/>
        <v>0</v>
      </c>
      <c r="R12" s="97">
        <f t="shared" si="0"/>
        <v>0</v>
      </c>
      <c r="S12" s="97">
        <f t="shared" si="0"/>
        <v>0</v>
      </c>
      <c r="T12" s="97">
        <f t="shared" si="0"/>
        <v>0</v>
      </c>
      <c r="U12" s="97">
        <f t="shared" si="0"/>
        <v>0</v>
      </c>
      <c r="V12" s="97">
        <f t="shared" si="0"/>
        <v>0</v>
      </c>
      <c r="W12" s="97">
        <f t="shared" si="0"/>
        <v>0</v>
      </c>
      <c r="X12" s="97">
        <f t="shared" si="0"/>
        <v>0</v>
      </c>
      <c r="Y12" s="97">
        <f t="shared" si="0"/>
        <v>0</v>
      </c>
      <c r="Z12" s="97">
        <f t="shared" si="0"/>
        <v>0</v>
      </c>
      <c r="AA12" s="97">
        <f t="shared" si="0"/>
        <v>0</v>
      </c>
      <c r="AB12" s="97">
        <f t="shared" si="0"/>
        <v>0</v>
      </c>
      <c r="AC12" s="97">
        <f t="shared" si="0"/>
        <v>0</v>
      </c>
      <c r="AD12" s="97">
        <f t="shared" si="0"/>
        <v>0</v>
      </c>
      <c r="AE12" s="97">
        <f t="shared" si="0"/>
        <v>0</v>
      </c>
      <c r="AF12" s="97">
        <f t="shared" si="0"/>
        <v>0</v>
      </c>
      <c r="AG12" s="97">
        <f t="shared" si="0"/>
        <v>0</v>
      </c>
      <c r="AH12" s="97">
        <f t="shared" si="0"/>
        <v>0</v>
      </c>
      <c r="AI12" s="97">
        <f t="shared" si="0"/>
        <v>0</v>
      </c>
      <c r="AJ12" s="97">
        <f t="shared" si="0"/>
        <v>0</v>
      </c>
      <c r="AK12" s="97">
        <f t="shared" si="0"/>
        <v>0</v>
      </c>
      <c r="AL12" s="97">
        <f t="shared" si="0"/>
        <v>0</v>
      </c>
      <c r="AM12" s="97">
        <f t="shared" si="0"/>
        <v>0</v>
      </c>
      <c r="AN12" s="97">
        <f t="shared" si="0"/>
        <v>0</v>
      </c>
      <c r="AO12" s="97">
        <f t="shared" si="0"/>
        <v>0</v>
      </c>
      <c r="AP12" s="97">
        <f t="shared" si="0"/>
        <v>0</v>
      </c>
      <c r="AQ12" s="97">
        <f t="shared" si="0"/>
        <v>0</v>
      </c>
      <c r="AR12" s="97">
        <f t="shared" si="0"/>
        <v>0</v>
      </c>
      <c r="AS12" s="97">
        <f t="shared" si="0"/>
        <v>0</v>
      </c>
      <c r="AT12" s="97">
        <f t="shared" si="0"/>
        <v>0</v>
      </c>
      <c r="AU12" s="97">
        <f t="shared" si="0"/>
        <v>0</v>
      </c>
      <c r="AV12" s="97">
        <f t="shared" si="0"/>
        <v>0</v>
      </c>
      <c r="AW12" s="97">
        <f t="shared" si="0"/>
        <v>0</v>
      </c>
      <c r="AX12" s="97">
        <f t="shared" si="0"/>
        <v>0</v>
      </c>
      <c r="AY12" s="97">
        <f t="shared" si="0"/>
        <v>0</v>
      </c>
      <c r="AZ12" s="97">
        <f t="shared" si="0"/>
        <v>0</v>
      </c>
      <c r="BA12" s="97">
        <f t="shared" si="0"/>
        <v>0</v>
      </c>
      <c r="BB12" s="97">
        <f t="shared" si="0"/>
        <v>0</v>
      </c>
      <c r="BC12" s="97">
        <f t="shared" si="0"/>
        <v>0</v>
      </c>
      <c r="BD12" s="97">
        <f t="shared" si="0"/>
        <v>0</v>
      </c>
      <c r="BE12" s="97">
        <f t="shared" si="0"/>
        <v>0</v>
      </c>
      <c r="BF12" s="97">
        <f t="shared" si="0"/>
        <v>0</v>
      </c>
      <c r="BG12" s="97">
        <f t="shared" si="0"/>
        <v>0</v>
      </c>
      <c r="BH12" s="97">
        <f t="shared" si="0"/>
        <v>0</v>
      </c>
      <c r="BI12" s="97">
        <f t="shared" si="0"/>
        <v>0</v>
      </c>
      <c r="BJ12" s="97">
        <f t="shared" si="0"/>
        <v>0</v>
      </c>
      <c r="BK12" s="97">
        <f t="shared" si="0"/>
        <v>0</v>
      </c>
      <c r="BL12" s="97">
        <f t="shared" si="0"/>
        <v>0</v>
      </c>
      <c r="BM12" s="97">
        <f t="shared" si="0"/>
        <v>0</v>
      </c>
      <c r="BN12" s="97">
        <f t="shared" si="0"/>
        <v>0</v>
      </c>
      <c r="BO12" s="97">
        <f t="shared" si="0"/>
        <v>0</v>
      </c>
      <c r="BP12" s="97">
        <f t="shared" si="0"/>
        <v>0</v>
      </c>
      <c r="BQ12" s="97">
        <f t="shared" ref="BQ12:BZ12" si="1">BP12</f>
        <v>0</v>
      </c>
      <c r="BR12" s="97">
        <f t="shared" si="1"/>
        <v>0</v>
      </c>
      <c r="BS12" s="97">
        <f t="shared" si="1"/>
        <v>0</v>
      </c>
      <c r="BT12" s="97">
        <f t="shared" si="1"/>
        <v>0</v>
      </c>
      <c r="BU12" s="97">
        <f t="shared" si="1"/>
        <v>0</v>
      </c>
      <c r="BV12" s="97">
        <f t="shared" si="1"/>
        <v>0</v>
      </c>
      <c r="BW12" s="97">
        <f t="shared" si="1"/>
        <v>0</v>
      </c>
      <c r="BX12" s="97">
        <f t="shared" si="1"/>
        <v>0</v>
      </c>
      <c r="BY12" s="18">
        <f t="shared" si="1"/>
        <v>0</v>
      </c>
      <c r="BZ12" s="18">
        <f t="shared" si="1"/>
        <v>0</v>
      </c>
      <c r="CA12" s="1"/>
    </row>
    <row r="13" spans="1:79" ht="174.6" hidden="1" customHeight="1" thickBot="1">
      <c r="A13" s="410" t="s">
        <v>138</v>
      </c>
      <c r="B13" s="411"/>
      <c r="C13" s="99">
        <f>VLOOKUP(B4,завтрак_общ,3,FALSE)</f>
        <v>0</v>
      </c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  <c r="AT13" s="114"/>
      <c r="AU13" s="114"/>
      <c r="AV13" s="114"/>
      <c r="AW13" s="114"/>
      <c r="AX13" s="114"/>
      <c r="AY13" s="114"/>
      <c r="AZ13" s="114"/>
      <c r="BA13" s="114"/>
      <c r="BB13" s="114"/>
      <c r="BC13" s="114"/>
      <c r="BD13" s="114"/>
      <c r="BE13" s="114"/>
      <c r="BF13" s="114"/>
      <c r="BG13" s="114"/>
      <c r="BH13" s="114"/>
      <c r="BI13" s="114"/>
      <c r="BJ13" s="114"/>
      <c r="BK13" s="114"/>
      <c r="BL13" s="114"/>
      <c r="BM13" s="114"/>
      <c r="BN13" s="114"/>
      <c r="BO13" s="114"/>
      <c r="BP13" s="114"/>
      <c r="BQ13" s="114"/>
      <c r="BR13" s="114"/>
      <c r="BS13" s="114"/>
      <c r="BT13" s="114"/>
      <c r="BU13" s="114"/>
      <c r="BV13" s="114"/>
      <c r="BW13" s="114"/>
      <c r="BX13" s="114"/>
      <c r="BY13" s="113"/>
      <c r="BZ13" s="16"/>
      <c r="CA13" s="1"/>
    </row>
    <row r="14" spans="1:79" ht="174.6" hidden="1" customHeight="1" thickTop="1">
      <c r="A14" s="384" t="s">
        <v>75</v>
      </c>
      <c r="B14" s="385"/>
      <c r="C14" s="20"/>
      <c r="D14" s="98" t="e">
        <f>D11*D12/1000</f>
        <v>#REF!</v>
      </c>
      <c r="E14" s="98" t="e">
        <f t="shared" ref="E14:BP14" si="2">E11*E12/1000</f>
        <v>#REF!</v>
      </c>
      <c r="F14" s="98" t="e">
        <f t="shared" si="2"/>
        <v>#REF!</v>
      </c>
      <c r="G14" s="98" t="e">
        <f t="shared" si="2"/>
        <v>#REF!</v>
      </c>
      <c r="H14" s="98" t="e">
        <f t="shared" si="2"/>
        <v>#REF!</v>
      </c>
      <c r="I14" s="98" t="e">
        <f t="shared" si="2"/>
        <v>#REF!</v>
      </c>
      <c r="J14" s="98" t="e">
        <f t="shared" si="2"/>
        <v>#REF!</v>
      </c>
      <c r="K14" s="111" t="e">
        <f>K11*K12</f>
        <v>#REF!</v>
      </c>
      <c r="L14" s="111" t="e">
        <f t="shared" si="2"/>
        <v>#REF!</v>
      </c>
      <c r="M14" s="111" t="e">
        <f t="shared" si="2"/>
        <v>#REF!</v>
      </c>
      <c r="N14" s="111" t="e">
        <f t="shared" si="2"/>
        <v>#REF!</v>
      </c>
      <c r="O14" s="111" t="e">
        <f t="shared" si="2"/>
        <v>#REF!</v>
      </c>
      <c r="P14" s="111" t="e">
        <f t="shared" si="2"/>
        <v>#REF!</v>
      </c>
      <c r="Q14" s="111" t="e">
        <f>Q11*Q12</f>
        <v>#REF!</v>
      </c>
      <c r="R14" s="111" t="e">
        <f t="shared" si="2"/>
        <v>#REF!</v>
      </c>
      <c r="S14" s="111" t="e">
        <f>S11*S12</f>
        <v>#REF!</v>
      </c>
      <c r="T14" s="111" t="e">
        <f t="shared" si="2"/>
        <v>#REF!</v>
      </c>
      <c r="U14" s="111" t="e">
        <f t="shared" si="2"/>
        <v>#REF!</v>
      </c>
      <c r="V14" s="111" t="e">
        <f t="shared" si="2"/>
        <v>#REF!</v>
      </c>
      <c r="W14" s="111" t="e">
        <f t="shared" si="2"/>
        <v>#REF!</v>
      </c>
      <c r="X14" s="111" t="e">
        <f t="shared" si="2"/>
        <v>#REF!</v>
      </c>
      <c r="Y14" s="111" t="e">
        <f t="shared" si="2"/>
        <v>#REF!</v>
      </c>
      <c r="Z14" s="111" t="e">
        <f t="shared" si="2"/>
        <v>#REF!</v>
      </c>
      <c r="AA14" s="111" t="e">
        <f t="shared" si="2"/>
        <v>#REF!</v>
      </c>
      <c r="AB14" s="111" t="e">
        <f t="shared" si="2"/>
        <v>#REF!</v>
      </c>
      <c r="AC14" s="111" t="e">
        <f t="shared" si="2"/>
        <v>#REF!</v>
      </c>
      <c r="AD14" s="111" t="e">
        <f>AD11*AD12</f>
        <v>#REF!</v>
      </c>
      <c r="AE14" s="111" t="e">
        <f>AE11*AE12</f>
        <v>#REF!</v>
      </c>
      <c r="AF14" s="111" t="e">
        <f t="shared" si="2"/>
        <v>#REF!</v>
      </c>
      <c r="AG14" s="111" t="e">
        <f t="shared" si="2"/>
        <v>#REF!</v>
      </c>
      <c r="AH14" s="111" t="e">
        <f t="shared" si="2"/>
        <v>#REF!</v>
      </c>
      <c r="AI14" s="111" t="e">
        <f t="shared" si="2"/>
        <v>#REF!</v>
      </c>
      <c r="AJ14" s="111" t="e">
        <f t="shared" si="2"/>
        <v>#REF!</v>
      </c>
      <c r="AK14" s="111" t="e">
        <f t="shared" si="2"/>
        <v>#REF!</v>
      </c>
      <c r="AL14" s="111" t="e">
        <f t="shared" si="2"/>
        <v>#REF!</v>
      </c>
      <c r="AM14" s="111" t="e">
        <f t="shared" si="2"/>
        <v>#REF!</v>
      </c>
      <c r="AN14" s="111" t="e">
        <f t="shared" si="2"/>
        <v>#REF!</v>
      </c>
      <c r="AO14" s="111" t="e">
        <f t="shared" si="2"/>
        <v>#REF!</v>
      </c>
      <c r="AP14" s="111" t="e">
        <f t="shared" si="2"/>
        <v>#REF!</v>
      </c>
      <c r="AQ14" s="111" t="e">
        <f t="shared" si="2"/>
        <v>#REF!</v>
      </c>
      <c r="AR14" s="111" t="e">
        <f t="shared" si="2"/>
        <v>#REF!</v>
      </c>
      <c r="AS14" s="111" t="e">
        <f t="shared" si="2"/>
        <v>#REF!</v>
      </c>
      <c r="AT14" s="111" t="e">
        <f t="shared" si="2"/>
        <v>#REF!</v>
      </c>
      <c r="AU14" s="111" t="e">
        <f t="shared" si="2"/>
        <v>#REF!</v>
      </c>
      <c r="AV14" s="111" t="e">
        <f t="shared" si="2"/>
        <v>#REF!</v>
      </c>
      <c r="AW14" s="111" t="e">
        <f t="shared" si="2"/>
        <v>#REF!</v>
      </c>
      <c r="AX14" s="111" t="e">
        <f t="shared" si="2"/>
        <v>#REF!</v>
      </c>
      <c r="AY14" s="111" t="e">
        <f t="shared" si="2"/>
        <v>#REF!</v>
      </c>
      <c r="AZ14" s="111" t="e">
        <f t="shared" si="2"/>
        <v>#REF!</v>
      </c>
      <c r="BA14" s="111" t="e">
        <f t="shared" si="2"/>
        <v>#REF!</v>
      </c>
      <c r="BB14" s="111" t="e">
        <f t="shared" si="2"/>
        <v>#REF!</v>
      </c>
      <c r="BC14" s="111" t="e">
        <f t="shared" si="2"/>
        <v>#REF!</v>
      </c>
      <c r="BD14" s="111" t="e">
        <f t="shared" si="2"/>
        <v>#REF!</v>
      </c>
      <c r="BE14" s="111" t="e">
        <f t="shared" si="2"/>
        <v>#REF!</v>
      </c>
      <c r="BF14" s="111" t="e">
        <f t="shared" si="2"/>
        <v>#REF!</v>
      </c>
      <c r="BG14" s="111" t="e">
        <f t="shared" si="2"/>
        <v>#REF!</v>
      </c>
      <c r="BH14" s="111" t="e">
        <f>BH11*BH12</f>
        <v>#REF!</v>
      </c>
      <c r="BI14" s="111" t="e">
        <f t="shared" si="2"/>
        <v>#REF!</v>
      </c>
      <c r="BJ14" s="111" t="e">
        <f t="shared" si="2"/>
        <v>#REF!</v>
      </c>
      <c r="BK14" s="111" t="e">
        <f t="shared" si="2"/>
        <v>#REF!</v>
      </c>
      <c r="BL14" s="111" t="e">
        <f t="shared" si="2"/>
        <v>#REF!</v>
      </c>
      <c r="BM14" s="111" t="e">
        <f t="shared" si="2"/>
        <v>#REF!</v>
      </c>
      <c r="BN14" s="111" t="e">
        <f t="shared" si="2"/>
        <v>#REF!</v>
      </c>
      <c r="BO14" s="111" t="e">
        <f t="shared" si="2"/>
        <v>#REF!</v>
      </c>
      <c r="BP14" s="111" t="e">
        <f t="shared" si="2"/>
        <v>#REF!</v>
      </c>
      <c r="BQ14" s="111" t="e">
        <f t="shared" ref="BQ14:BY14" si="3">BQ11*BQ12/1000</f>
        <v>#REF!</v>
      </c>
      <c r="BR14" s="111" t="e">
        <f t="shared" si="3"/>
        <v>#REF!</v>
      </c>
      <c r="BS14" s="111" t="e">
        <f t="shared" si="3"/>
        <v>#REF!</v>
      </c>
      <c r="BT14" s="111" t="e">
        <f t="shared" si="3"/>
        <v>#REF!</v>
      </c>
      <c r="BU14" s="111" t="e">
        <f t="shared" si="3"/>
        <v>#REF!</v>
      </c>
      <c r="BV14" s="111" t="e">
        <f t="shared" si="3"/>
        <v>#REF!</v>
      </c>
      <c r="BW14" s="111" t="e">
        <f t="shared" si="3"/>
        <v>#REF!</v>
      </c>
      <c r="BX14" s="111" t="e">
        <f t="shared" si="3"/>
        <v>#REF!</v>
      </c>
      <c r="BY14" s="111" t="e">
        <f t="shared" si="3"/>
        <v>#REF!</v>
      </c>
      <c r="BZ14" s="111" t="e">
        <f>BZ11*BZ12</f>
        <v>#REF!</v>
      </c>
      <c r="CA14" s="1"/>
    </row>
    <row r="15" spans="1:79" ht="174.6" hidden="1" customHeight="1">
      <c r="A15" s="384" t="s">
        <v>64</v>
      </c>
      <c r="B15" s="385"/>
      <c r="C15" s="20"/>
      <c r="D15" s="24">
        <f>ССЫЛКИ!B3</f>
        <v>85</v>
      </c>
      <c r="E15" s="24">
        <f>ССЫЛКИ!C3</f>
        <v>21</v>
      </c>
      <c r="F15" s="24">
        <f>ССЫЛКИ!D3</f>
        <v>21</v>
      </c>
      <c r="G15" s="24">
        <f>ССЫЛКИ!E3</f>
        <v>6</v>
      </c>
      <c r="H15" s="24">
        <f>ССЫЛКИ!F3</f>
        <v>400</v>
      </c>
      <c r="I15" s="24">
        <f>ССЫЛКИ!G3</f>
        <v>140</v>
      </c>
      <c r="J15" s="24">
        <f>ССЫЛКИ!H3</f>
        <v>85</v>
      </c>
      <c r="K15" s="24">
        <f>ССЫЛКИ!I3</f>
        <v>21</v>
      </c>
      <c r="L15" s="24">
        <f>ССЫЛКИ!J3</f>
        <v>140</v>
      </c>
      <c r="M15" s="24">
        <f>ССЫЛКИ!K3</f>
        <v>56</v>
      </c>
      <c r="N15" s="24">
        <f>ССЫЛКИ!L3</f>
        <v>10</v>
      </c>
      <c r="O15" s="24">
        <f>ССЫЛКИ!M3</f>
        <v>240</v>
      </c>
      <c r="P15" s="24">
        <f>ССЫЛКИ!N3</f>
        <v>700</v>
      </c>
      <c r="Q15" s="24">
        <f>ССЫЛКИ!O3</f>
        <v>8</v>
      </c>
      <c r="R15" s="24">
        <f>ССЫЛКИ!P3</f>
        <v>160</v>
      </c>
      <c r="S15" s="24">
        <f>ССЫЛКИ!Q3</f>
        <v>10</v>
      </c>
      <c r="T15" s="24">
        <f>ССЫЛКИ!R3</f>
        <v>150</v>
      </c>
      <c r="U15" s="24">
        <f>ССЫЛКИ!S3</f>
        <v>110</v>
      </c>
      <c r="V15" s="24">
        <f>ССЫЛКИ!T3</f>
        <v>130</v>
      </c>
      <c r="W15" s="24">
        <f>ССЫЛКИ!U3</f>
        <v>150</v>
      </c>
      <c r="X15" s="24">
        <f>ССЫЛКИ!V3</f>
        <v>150</v>
      </c>
      <c r="Y15" s="24">
        <f>ССЫЛКИ!W3</f>
        <v>40</v>
      </c>
      <c r="Z15" s="24">
        <f>ССЫЛКИ!X3</f>
        <v>150</v>
      </c>
      <c r="AA15" s="24">
        <f>ССЫЛКИ!Y3</f>
        <v>60</v>
      </c>
      <c r="AB15" s="24">
        <f>ССЫЛКИ!Z3</f>
        <v>70</v>
      </c>
      <c r="AC15" s="24">
        <f>ССЫЛКИ!AA3</f>
        <v>165</v>
      </c>
      <c r="AD15" s="24">
        <f>ССЫЛКИ!AB3</f>
        <v>21</v>
      </c>
      <c r="AE15" s="24">
        <f>ССЫЛКИ!AC3</f>
        <v>10.5</v>
      </c>
      <c r="AF15" s="24">
        <f>ССЫЛКИ!AD3</f>
        <v>55</v>
      </c>
      <c r="AG15" s="24">
        <f>ССЫЛКИ!AE3</f>
        <v>90</v>
      </c>
      <c r="AH15" s="24">
        <f>ССЫЛКИ!AF3</f>
        <v>45</v>
      </c>
      <c r="AI15" s="24">
        <f>ССЫЛКИ!AG3</f>
        <v>45</v>
      </c>
      <c r="AJ15" s="24">
        <f>ССЫЛКИ!AH3</f>
        <v>52</v>
      </c>
      <c r="AK15" s="24">
        <f>ССЫЛКИ!AI3</f>
        <v>50</v>
      </c>
      <c r="AL15" s="24">
        <f>ССЫЛКИ!AJ3</f>
        <v>55</v>
      </c>
      <c r="AM15" s="24">
        <f>ССЫЛКИ!AK3</f>
        <v>60</v>
      </c>
      <c r="AN15" s="24">
        <f>ССЫЛКИ!AL3</f>
        <v>60</v>
      </c>
      <c r="AO15" s="24">
        <f>ССЫЛКИ!AM3</f>
        <v>50</v>
      </c>
      <c r="AP15" s="24">
        <f>ССЫЛКИ!AN3</f>
        <v>110</v>
      </c>
      <c r="AQ15" s="24">
        <f>ССЫЛКИ!AO3</f>
        <v>270</v>
      </c>
      <c r="AR15" s="24">
        <f>ССЫЛКИ!AP3</f>
        <v>200</v>
      </c>
      <c r="AS15" s="24">
        <f>ССЫЛКИ!AQ3</f>
        <v>80</v>
      </c>
      <c r="AT15" s="24">
        <f>ССЫЛКИ!AR3</f>
        <v>600</v>
      </c>
      <c r="AU15" s="24">
        <f>ССЫЛКИ!AS3</f>
        <v>60</v>
      </c>
      <c r="AV15" s="24">
        <f>ССЫЛКИ!AT3</f>
        <v>75</v>
      </c>
      <c r="AW15" s="24">
        <f>ССЫЛКИ!AU3</f>
        <v>250</v>
      </c>
      <c r="AX15" s="24">
        <f>ССЫЛКИ!AV3</f>
        <v>274</v>
      </c>
      <c r="AY15" s="24">
        <f>ССЫЛКИ!AW3</f>
        <v>450</v>
      </c>
      <c r="AZ15" s="24">
        <f>ССЫЛКИ!AX3</f>
        <v>325</v>
      </c>
      <c r="BA15" s="24">
        <f>ССЫЛКИ!AY3</f>
        <v>180</v>
      </c>
      <c r="BB15" s="24">
        <f>ССЫЛКИ!AZ3</f>
        <v>320</v>
      </c>
      <c r="BC15" s="24">
        <f>ССЫЛКИ!BA3</f>
        <v>350</v>
      </c>
      <c r="BD15" s="24">
        <f>ССЫЛКИ!BB3</f>
        <v>300</v>
      </c>
      <c r="BE15" s="24">
        <f>ССЫЛКИ!BC3</f>
        <v>120</v>
      </c>
      <c r="BF15" s="24">
        <f>ССЫЛКИ!BD3</f>
        <v>220</v>
      </c>
      <c r="BG15" s="24">
        <f>ССЫЛКИ!BE3</f>
        <v>300</v>
      </c>
      <c r="BH15" s="24">
        <f>ССЫЛКИ!BF3</f>
        <v>21</v>
      </c>
      <c r="BI15" s="24">
        <f>ССЫЛКИ!BG3</f>
        <v>21</v>
      </c>
      <c r="BJ15" s="24">
        <f>ССЫЛКИ!BH3</f>
        <v>35</v>
      </c>
      <c r="BK15" s="24">
        <f>ССЫЛКИ!BI3</f>
        <v>22</v>
      </c>
      <c r="BL15" s="24">
        <f>ССЫЛКИ!BJ3</f>
        <v>32</v>
      </c>
      <c r="BM15" s="24">
        <f>ССЫЛКИ!BK3</f>
        <v>140</v>
      </c>
      <c r="BN15" s="24">
        <f>ССЫЛКИ!BL3</f>
        <v>140</v>
      </c>
      <c r="BO15" s="24">
        <f>ССЫЛКИ!BM3</f>
        <v>30</v>
      </c>
      <c r="BP15" s="24">
        <f>ССЫЛКИ!BN3</f>
        <v>4.2</v>
      </c>
      <c r="BQ15" s="24">
        <f>ССЫЛКИ!BO3</f>
        <v>160</v>
      </c>
      <c r="BR15" s="24">
        <f>ССЫЛКИ!BP3</f>
        <v>100</v>
      </c>
      <c r="BS15" s="24">
        <f>ССЫЛКИ!BQ3</f>
        <v>150</v>
      </c>
      <c r="BT15" s="24">
        <f>ССЫЛКИ!BR3</f>
        <v>160</v>
      </c>
      <c r="BU15" s="24">
        <f>ССЫЛКИ!BS3</f>
        <v>100</v>
      </c>
      <c r="BV15" s="24">
        <f>ССЫЛКИ!BT3</f>
        <v>90</v>
      </c>
      <c r="BW15" s="24">
        <f>ССЫЛКИ!BU3</f>
        <v>21</v>
      </c>
      <c r="BX15" s="24">
        <f>ССЫЛКИ!BV3</f>
        <v>40</v>
      </c>
      <c r="BY15" s="24">
        <f>ССЫЛКИ!BW3</f>
        <v>210</v>
      </c>
      <c r="BZ15" s="24">
        <f>ССЫЛКИ!BX3</f>
        <v>8</v>
      </c>
      <c r="CA15" s="1"/>
    </row>
    <row r="16" spans="1:79" ht="174.6" hidden="1" customHeight="1">
      <c r="A16" s="384" t="s">
        <v>76</v>
      </c>
      <c r="B16" s="385"/>
      <c r="C16" s="95" t="e">
        <f>SUM(D16:BZ16)</f>
        <v>#REF!</v>
      </c>
      <c r="D16" s="26" t="e">
        <f>D14*D15</f>
        <v>#REF!</v>
      </c>
      <c r="E16" s="26" t="e">
        <f t="shared" ref="E16:BP16" si="4">E14*E15</f>
        <v>#REF!</v>
      </c>
      <c r="F16" s="26" t="e">
        <f t="shared" si="4"/>
        <v>#REF!</v>
      </c>
      <c r="G16" s="26" t="e">
        <f t="shared" si="4"/>
        <v>#REF!</v>
      </c>
      <c r="H16" s="26" t="e">
        <f t="shared" si="4"/>
        <v>#REF!</v>
      </c>
      <c r="I16" s="26" t="e">
        <f t="shared" si="4"/>
        <v>#REF!</v>
      </c>
      <c r="J16" s="26" t="e">
        <f t="shared" si="4"/>
        <v>#REF!</v>
      </c>
      <c r="K16" s="112" t="e">
        <f t="shared" si="4"/>
        <v>#REF!</v>
      </c>
      <c r="L16" s="112" t="e">
        <f t="shared" si="4"/>
        <v>#REF!</v>
      </c>
      <c r="M16" s="112" t="e">
        <f t="shared" si="4"/>
        <v>#REF!</v>
      </c>
      <c r="N16" s="112" t="e">
        <f t="shared" si="4"/>
        <v>#REF!</v>
      </c>
      <c r="O16" s="112" t="e">
        <f t="shared" si="4"/>
        <v>#REF!</v>
      </c>
      <c r="P16" s="112" t="e">
        <f t="shared" si="4"/>
        <v>#REF!</v>
      </c>
      <c r="Q16" s="112" t="e">
        <f t="shared" si="4"/>
        <v>#REF!</v>
      </c>
      <c r="R16" s="112" t="e">
        <f t="shared" si="4"/>
        <v>#REF!</v>
      </c>
      <c r="S16" s="112" t="e">
        <f t="shared" si="4"/>
        <v>#REF!</v>
      </c>
      <c r="T16" s="112" t="e">
        <f t="shared" si="4"/>
        <v>#REF!</v>
      </c>
      <c r="U16" s="112" t="e">
        <f t="shared" si="4"/>
        <v>#REF!</v>
      </c>
      <c r="V16" s="112" t="e">
        <f t="shared" si="4"/>
        <v>#REF!</v>
      </c>
      <c r="W16" s="112" t="e">
        <f t="shared" si="4"/>
        <v>#REF!</v>
      </c>
      <c r="X16" s="112" t="e">
        <f t="shared" si="4"/>
        <v>#REF!</v>
      </c>
      <c r="Y16" s="112" t="e">
        <f t="shared" si="4"/>
        <v>#REF!</v>
      </c>
      <c r="Z16" s="112" t="e">
        <f t="shared" si="4"/>
        <v>#REF!</v>
      </c>
      <c r="AA16" s="112" t="e">
        <f t="shared" si="4"/>
        <v>#REF!</v>
      </c>
      <c r="AB16" s="112" t="e">
        <f t="shared" si="4"/>
        <v>#REF!</v>
      </c>
      <c r="AC16" s="112" t="e">
        <f t="shared" si="4"/>
        <v>#REF!</v>
      </c>
      <c r="AD16" s="112" t="e">
        <f t="shared" si="4"/>
        <v>#REF!</v>
      </c>
      <c r="AE16" s="112" t="e">
        <f t="shared" si="4"/>
        <v>#REF!</v>
      </c>
      <c r="AF16" s="112" t="e">
        <f t="shared" si="4"/>
        <v>#REF!</v>
      </c>
      <c r="AG16" s="112" t="e">
        <f t="shared" si="4"/>
        <v>#REF!</v>
      </c>
      <c r="AH16" s="112" t="e">
        <f t="shared" si="4"/>
        <v>#REF!</v>
      </c>
      <c r="AI16" s="112" t="e">
        <f t="shared" si="4"/>
        <v>#REF!</v>
      </c>
      <c r="AJ16" s="112" t="e">
        <f t="shared" si="4"/>
        <v>#REF!</v>
      </c>
      <c r="AK16" s="112" t="e">
        <f t="shared" si="4"/>
        <v>#REF!</v>
      </c>
      <c r="AL16" s="112" t="e">
        <f t="shared" si="4"/>
        <v>#REF!</v>
      </c>
      <c r="AM16" s="112" t="e">
        <f t="shared" si="4"/>
        <v>#REF!</v>
      </c>
      <c r="AN16" s="112" t="e">
        <f t="shared" si="4"/>
        <v>#REF!</v>
      </c>
      <c r="AO16" s="112" t="e">
        <f t="shared" si="4"/>
        <v>#REF!</v>
      </c>
      <c r="AP16" s="112" t="e">
        <f t="shared" si="4"/>
        <v>#REF!</v>
      </c>
      <c r="AQ16" s="112" t="e">
        <f t="shared" si="4"/>
        <v>#REF!</v>
      </c>
      <c r="AR16" s="112" t="e">
        <f t="shared" si="4"/>
        <v>#REF!</v>
      </c>
      <c r="AS16" s="112" t="e">
        <f t="shared" si="4"/>
        <v>#REF!</v>
      </c>
      <c r="AT16" s="112" t="e">
        <f t="shared" si="4"/>
        <v>#REF!</v>
      </c>
      <c r="AU16" s="112" t="e">
        <f t="shared" si="4"/>
        <v>#REF!</v>
      </c>
      <c r="AV16" s="112" t="e">
        <f t="shared" si="4"/>
        <v>#REF!</v>
      </c>
      <c r="AW16" s="112" t="e">
        <f t="shared" si="4"/>
        <v>#REF!</v>
      </c>
      <c r="AX16" s="112" t="e">
        <f t="shared" si="4"/>
        <v>#REF!</v>
      </c>
      <c r="AY16" s="112" t="e">
        <f t="shared" si="4"/>
        <v>#REF!</v>
      </c>
      <c r="AZ16" s="112" t="e">
        <f t="shared" si="4"/>
        <v>#REF!</v>
      </c>
      <c r="BA16" s="112" t="e">
        <f t="shared" si="4"/>
        <v>#REF!</v>
      </c>
      <c r="BB16" s="112" t="e">
        <f t="shared" si="4"/>
        <v>#REF!</v>
      </c>
      <c r="BC16" s="112" t="e">
        <f t="shared" si="4"/>
        <v>#REF!</v>
      </c>
      <c r="BD16" s="112" t="e">
        <f t="shared" si="4"/>
        <v>#REF!</v>
      </c>
      <c r="BE16" s="112" t="e">
        <f t="shared" si="4"/>
        <v>#REF!</v>
      </c>
      <c r="BF16" s="112" t="e">
        <f t="shared" si="4"/>
        <v>#REF!</v>
      </c>
      <c r="BG16" s="112" t="e">
        <f t="shared" si="4"/>
        <v>#REF!</v>
      </c>
      <c r="BH16" s="112" t="e">
        <f t="shared" si="4"/>
        <v>#REF!</v>
      </c>
      <c r="BI16" s="112" t="e">
        <f t="shared" si="4"/>
        <v>#REF!</v>
      </c>
      <c r="BJ16" s="112" t="e">
        <f t="shared" si="4"/>
        <v>#REF!</v>
      </c>
      <c r="BK16" s="112" t="e">
        <f t="shared" si="4"/>
        <v>#REF!</v>
      </c>
      <c r="BL16" s="112" t="e">
        <f t="shared" si="4"/>
        <v>#REF!</v>
      </c>
      <c r="BM16" s="112" t="e">
        <f t="shared" si="4"/>
        <v>#REF!</v>
      </c>
      <c r="BN16" s="112" t="e">
        <f t="shared" si="4"/>
        <v>#REF!</v>
      </c>
      <c r="BO16" s="112" t="e">
        <f t="shared" si="4"/>
        <v>#REF!</v>
      </c>
      <c r="BP16" s="112" t="e">
        <f t="shared" si="4"/>
        <v>#REF!</v>
      </c>
      <c r="BQ16" s="112" t="e">
        <f t="shared" ref="BQ16:BW16" si="5">BQ14*BQ15</f>
        <v>#REF!</v>
      </c>
      <c r="BR16" s="112" t="e">
        <f t="shared" si="5"/>
        <v>#REF!</v>
      </c>
      <c r="BS16" s="112" t="e">
        <f t="shared" si="5"/>
        <v>#REF!</v>
      </c>
      <c r="BT16" s="112" t="e">
        <f t="shared" si="5"/>
        <v>#REF!</v>
      </c>
      <c r="BU16" s="112" t="e">
        <f t="shared" si="5"/>
        <v>#REF!</v>
      </c>
      <c r="BV16" s="112" t="e">
        <f>BV14*BV15</f>
        <v>#REF!</v>
      </c>
      <c r="BW16" s="112" t="e">
        <f t="shared" si="5"/>
        <v>#REF!</v>
      </c>
      <c r="BX16" s="112" t="e">
        <f>BX14*BX15</f>
        <v>#REF!</v>
      </c>
      <c r="BY16" s="112" t="e">
        <f>BY14*BY15</f>
        <v>#REF!</v>
      </c>
      <c r="BZ16" s="112" t="e">
        <f>BZ14*BZ15</f>
        <v>#REF!</v>
      </c>
      <c r="CA16" s="1"/>
    </row>
    <row r="17" spans="1:79" ht="174.6" hidden="1" customHeight="1">
      <c r="A17" s="384" t="s">
        <v>77</v>
      </c>
      <c r="B17" s="409"/>
      <c r="C17" s="96" t="e">
        <f>C16/C13</f>
        <v>#REF!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</row>
    <row r="18" spans="1:79" ht="174.6" hidden="1" customHeight="1"/>
    <row r="19" spans="1:79" s="256" customFormat="1" ht="24" customHeight="1">
      <c r="A19" s="231"/>
      <c r="B19" s="260" t="s">
        <v>399</v>
      </c>
      <c r="D19" s="231" t="e">
        <f>IF(#REF!=D35,"х",FALSE)</f>
        <v>#REF!</v>
      </c>
      <c r="E19" s="231" t="e">
        <f>IF(#REF!=E35,"х",FALSE)</f>
        <v>#REF!</v>
      </c>
      <c r="F19" s="231" t="e">
        <f>IF(#REF!=F35,"х",FALSE)</f>
        <v>#REF!</v>
      </c>
      <c r="G19" s="231" t="e">
        <f>IF(#REF!=G35,"х",FALSE)</f>
        <v>#REF!</v>
      </c>
      <c r="H19" s="231" t="e">
        <f>IF(#REF!=H35,"х",FALSE)</f>
        <v>#REF!</v>
      </c>
      <c r="I19" s="231" t="e">
        <f>IF(#REF!=I35,"х",FALSE)</f>
        <v>#REF!</v>
      </c>
      <c r="J19" s="231" t="e">
        <f>IF(#REF!=J35,"х",FALSE)</f>
        <v>#REF!</v>
      </c>
      <c r="K19" s="231" t="e">
        <f>IF(#REF!=K35,"х",FALSE)</f>
        <v>#REF!</v>
      </c>
      <c r="L19" s="231"/>
      <c r="M19" s="231"/>
      <c r="N19" s="231"/>
      <c r="O19" s="231"/>
      <c r="P19" s="231"/>
      <c r="Q19" s="231"/>
      <c r="R19" s="231"/>
      <c r="S19" s="231"/>
      <c r="T19" s="231"/>
      <c r="U19" s="231"/>
      <c r="V19" s="231"/>
      <c r="W19" s="231"/>
      <c r="X19" s="231"/>
      <c r="Y19" s="231"/>
      <c r="Z19" s="231"/>
      <c r="AA19" s="231"/>
      <c r="AB19" s="231"/>
      <c r="AC19" s="231"/>
      <c r="AD19" s="231"/>
      <c r="AE19" s="231"/>
      <c r="AF19" s="231"/>
      <c r="AG19" s="231"/>
      <c r="AH19" s="231"/>
      <c r="AI19" s="231"/>
      <c r="AJ19" s="231"/>
      <c r="AK19" s="231"/>
      <c r="AL19" s="231"/>
      <c r="AM19" s="231"/>
      <c r="AN19" s="231"/>
      <c r="AO19" s="231"/>
      <c r="AP19" s="231"/>
      <c r="AQ19" s="231"/>
      <c r="AR19" s="231"/>
      <c r="AS19" s="231"/>
      <c r="AT19" s="231"/>
      <c r="AU19" s="231"/>
      <c r="AV19" s="231"/>
      <c r="AW19" s="231"/>
      <c r="AX19" s="231"/>
      <c r="AY19" s="231"/>
      <c r="AZ19" s="231"/>
      <c r="BA19" s="231"/>
      <c r="BB19" s="231"/>
      <c r="BC19" s="231"/>
      <c r="BD19" s="231"/>
      <c r="BE19" s="231"/>
      <c r="BF19" s="231"/>
      <c r="BG19" s="231"/>
      <c r="BH19" s="231"/>
      <c r="BI19" s="231"/>
      <c r="BJ19" s="231"/>
      <c r="BK19" s="231"/>
      <c r="BL19" s="231"/>
      <c r="BM19" s="231"/>
      <c r="BN19" s="231"/>
      <c r="BO19" s="231"/>
      <c r="BP19" s="231"/>
      <c r="BQ19" s="231"/>
      <c r="BR19" s="231"/>
      <c r="BS19" s="231"/>
      <c r="BT19" s="231"/>
      <c r="BU19" s="231"/>
      <c r="BV19" s="231"/>
      <c r="BW19" s="231"/>
      <c r="BX19" s="231"/>
      <c r="BY19" s="231"/>
      <c r="BZ19" s="231"/>
      <c r="CA19" s="230"/>
    </row>
    <row r="20" spans="1:79" s="256" customFormat="1" ht="15" customHeight="1">
      <c r="A20" s="401" t="s">
        <v>68</v>
      </c>
      <c r="B20" s="402"/>
      <c r="C20" s="234"/>
      <c r="D20" s="405" t="s">
        <v>69</v>
      </c>
      <c r="E20" s="406"/>
      <c r="F20" s="406"/>
      <c r="G20" s="406"/>
      <c r="H20" s="406"/>
      <c r="I20" s="406"/>
      <c r="J20" s="406"/>
      <c r="K20" s="406"/>
      <c r="L20" s="406"/>
      <c r="M20" s="406"/>
      <c r="N20" s="406"/>
      <c r="O20" s="406"/>
      <c r="P20" s="406"/>
      <c r="Q20" s="406"/>
      <c r="R20" s="406"/>
      <c r="S20" s="406"/>
      <c r="T20" s="406"/>
      <c r="U20" s="406"/>
      <c r="V20" s="406"/>
      <c r="W20" s="406"/>
      <c r="X20" s="406"/>
      <c r="Y20" s="406"/>
      <c r="Z20" s="406"/>
      <c r="AA20" s="406"/>
      <c r="AB20" s="406"/>
      <c r="AC20" s="406"/>
      <c r="AD20" s="406"/>
      <c r="AE20" s="406"/>
      <c r="AF20" s="406"/>
      <c r="AG20" s="406"/>
      <c r="AH20" s="406"/>
      <c r="AI20" s="406"/>
      <c r="AJ20" s="406"/>
      <c r="AK20" s="406"/>
      <c r="AL20" s="406"/>
      <c r="AM20" s="406"/>
      <c r="AN20" s="406"/>
      <c r="AO20" s="406"/>
      <c r="AP20" s="406"/>
      <c r="AQ20" s="406"/>
      <c r="AR20" s="406"/>
      <c r="AS20" s="406"/>
      <c r="AT20" s="406"/>
      <c r="AU20" s="406"/>
      <c r="AV20" s="406"/>
      <c r="AW20" s="406"/>
      <c r="AX20" s="406"/>
      <c r="AY20" s="406"/>
      <c r="AZ20" s="406"/>
      <c r="BA20" s="406"/>
      <c r="BB20" s="406"/>
      <c r="BC20" s="406"/>
      <c r="BD20" s="406"/>
      <c r="BE20" s="406"/>
      <c r="BF20" s="406"/>
      <c r="BG20" s="406"/>
      <c r="BH20" s="406"/>
      <c r="BI20" s="406"/>
      <c r="BJ20" s="406"/>
      <c r="BK20" s="406"/>
      <c r="BL20" s="406"/>
      <c r="BM20" s="406"/>
      <c r="BN20" s="406"/>
      <c r="BO20" s="406"/>
      <c r="BP20" s="406"/>
      <c r="BQ20" s="406"/>
      <c r="BR20" s="406"/>
      <c r="BS20" s="406"/>
      <c r="BT20" s="406"/>
      <c r="BU20" s="406"/>
      <c r="BV20" s="406"/>
      <c r="BW20" s="406"/>
      <c r="BX20" s="406"/>
      <c r="BY20" s="230"/>
      <c r="BZ20" s="230"/>
      <c r="CA20" s="230"/>
    </row>
    <row r="21" spans="1:79" s="256" customFormat="1" ht="159.75" customHeight="1">
      <c r="A21" s="403"/>
      <c r="B21" s="404"/>
      <c r="C21" s="234"/>
      <c r="D21" s="235" t="str">
        <f>ССЫЛКИ!B2</f>
        <v>Вермишель</v>
      </c>
      <c r="E21" s="235" t="str">
        <f>ССЫЛКИ!C2</f>
        <v>Люля полуфаб-т (шт)</v>
      </c>
      <c r="F21" s="235" t="str">
        <f>ССЫЛКИ!D2</f>
        <v>Котлета говяжья полуф-т (шт)</v>
      </c>
      <c r="G21" s="235" t="str">
        <f>ССЫЛКИ!E2</f>
        <v>Какао (Фунтик) (шт)</v>
      </c>
      <c r="H21" s="235" t="str">
        <f>ССЫЛКИ!F2</f>
        <v>Какао порошок</v>
      </c>
      <c r="I21" s="235" t="str">
        <f>ССЫЛКИ!G2</f>
        <v>Кисель фруктовый</v>
      </c>
      <c r="J21" s="235" t="str">
        <f>ССЫЛКИ!H2</f>
        <v>Макароны</v>
      </c>
      <c r="K21" s="235" t="str">
        <f>ССЫЛКИ!I2</f>
        <v>Тефтели полуф-т (шт)</v>
      </c>
      <c r="L21" s="235" t="str">
        <f>ССЫЛКИ!J2</f>
        <v>Масло растительное</v>
      </c>
      <c r="M21" s="235" t="str">
        <f>ССЫЛКИ!K2</f>
        <v>Сахар</v>
      </c>
      <c r="N21" s="235" t="str">
        <f>ССЫЛКИ!L2</f>
        <v>Соль иодир.</v>
      </c>
      <c r="O21" s="235" t="str">
        <f>ССЫЛКИ!M2</f>
        <v>Сухофрукты</v>
      </c>
      <c r="P21" s="235" t="str">
        <f>ССЫЛКИ!N2</f>
        <v>Чай</v>
      </c>
      <c r="Q21" s="235" t="str">
        <f>ССЫЛКИ!O2</f>
        <v>Яйцо куриное (штук)</v>
      </c>
      <c r="R21" s="235" t="str">
        <f>ССЫЛКИ!P2</f>
        <v>Вафли</v>
      </c>
      <c r="S21" s="235" t="str">
        <f>ССЫЛКИ!Q2</f>
        <v>Кексы бездрожжевые (шт)</v>
      </c>
      <c r="T21" s="235" t="str">
        <f>ССЫЛКИ!R2</f>
        <v>Печенье</v>
      </c>
      <c r="U21" s="235" t="str">
        <f>ССЫЛКИ!S2</f>
        <v>Пряники</v>
      </c>
      <c r="V21" s="235" t="str">
        <f>ССЫЛКИ!T2</f>
        <v>Горошек зеленый 0,7 кг.</v>
      </c>
      <c r="W21" s="235" t="str">
        <f>ССЫЛКИ!U2</f>
        <v>Кукуруза консервы</v>
      </c>
      <c r="X21" s="235" t="str">
        <f>ССЫЛКИ!V2</f>
        <v>Огурцы маринованые</v>
      </c>
      <c r="Y21" s="235" t="str">
        <f>ССЫЛКИ!W2</f>
        <v>Мука высшего сорт</v>
      </c>
      <c r="Z21" s="235" t="str">
        <f>ССЫЛКИ!X2</f>
        <v>Повидло</v>
      </c>
      <c r="AA21" s="235" t="str">
        <f>ССЫЛКИ!Y2</f>
        <v>Сок фруктовый светлый</v>
      </c>
      <c r="AB21" s="235" t="str">
        <f>ССЫЛКИ!Z2</f>
        <v>Сок фруктовый с мякотью</v>
      </c>
      <c r="AC21" s="235" t="str">
        <f>ССЫЛКИ!AA2</f>
        <v>Томатная паста</v>
      </c>
      <c r="AD21" s="235" t="str">
        <f>ССЫЛКИ!AB2</f>
        <v>Котлета рыбная полуф-т (шт)</v>
      </c>
      <c r="AE21" s="235" t="str">
        <f>ССЫЛКИ!AC2</f>
        <v>Фрикадельки рыбные  полуф-т (шт)</v>
      </c>
      <c r="AF21" s="235" t="str">
        <f>ССЫЛКИ!AD2</f>
        <v>Крупа гороховая</v>
      </c>
      <c r="AG21" s="235" t="str">
        <f>ССЫЛКИ!AE2</f>
        <v>Крупа гречневая</v>
      </c>
      <c r="AH21" s="235" t="str">
        <f>ССЫЛКИ!AF2</f>
        <v>Крупа кукурузная</v>
      </c>
      <c r="AI21" s="235" t="str">
        <f>ССЫЛКИ!AG2</f>
        <v>Крупа манная</v>
      </c>
      <c r="AJ21" s="235" t="str">
        <f>ССЫЛКИ!AH2</f>
        <v>Крупа овсяная</v>
      </c>
      <c r="AK21" s="235" t="str">
        <f>ССЫЛКИ!AI2</f>
        <v>Крупа перловая</v>
      </c>
      <c r="AL21" s="235" t="str">
        <f>ССЫЛКИ!AJ2</f>
        <v>Крупа пшеничная</v>
      </c>
      <c r="AM21" s="235" t="str">
        <f>ССЫЛКИ!AK2</f>
        <v>Крупа пшено шлифованное</v>
      </c>
      <c r="AN21" s="235" t="str">
        <f>ССЫЛКИ!AL2</f>
        <v>Крупа рисовая</v>
      </c>
      <c r="AO21" s="235" t="str">
        <f>ССЫЛКИ!AM2</f>
        <v>Крупа ячневая</v>
      </c>
      <c r="AP21" s="235" t="str">
        <f>ССЫЛКИ!AN2</f>
        <v>Чечевица</v>
      </c>
      <c r="AQ21" s="235" t="str">
        <f>ССЫЛКИ!AO2</f>
        <v>Курага сушеная</v>
      </c>
      <c r="AR21" s="235" t="str">
        <f>ССЫЛКИ!AP2</f>
        <v>Йогурт</v>
      </c>
      <c r="AS21" s="235" t="str">
        <f>ССЫЛКИ!AQ2</f>
        <v>Кефир</v>
      </c>
      <c r="AT21" s="235" t="str">
        <f>ССЫЛКИ!AR2</f>
        <v>Масло сливочное</v>
      </c>
      <c r="AU21" s="235" t="str">
        <f>ССЫЛКИ!AS2</f>
        <v>Молоко разливное</v>
      </c>
      <c r="AV21" s="235" t="str">
        <f>ССЫЛКИ!AT2</f>
        <v>Молоко вупаковке пастер</v>
      </c>
      <c r="AW21" s="235" t="str">
        <f>ССЫЛКИ!AU2</f>
        <v>Сгущенное молоко</v>
      </c>
      <c r="AX21" s="235" t="str">
        <f>ССЫЛКИ!AV2</f>
        <v>Сметана</v>
      </c>
      <c r="AY21" s="235" t="str">
        <f>ССЫЛКИ!AW2</f>
        <v>Сыр Российский</v>
      </c>
      <c r="AZ21" s="235" t="str">
        <f>ССЫЛКИ!AX2</f>
        <v>Творог</v>
      </c>
      <c r="BA21" s="235" t="str">
        <f>ССЫЛКИ!AY2</f>
        <v>Куры охлажденные</v>
      </c>
      <c r="BB21" s="235" t="str">
        <f>ССЫЛКИ!AZ2</f>
        <v>Мясо говядины в/с</v>
      </c>
      <c r="BC21" s="235" t="str">
        <f>ССЫЛКИ!BA2</f>
        <v>Фарш говяжий</v>
      </c>
      <c r="BD21" s="235" t="str">
        <f>ССЫЛКИ!BB2</f>
        <v>Сосиски</v>
      </c>
      <c r="BE21" s="235" t="str">
        <f>ССЫЛКИ!BC2</f>
        <v>Рыба свежая</v>
      </c>
      <c r="BF21" s="235" t="str">
        <f>ССЫЛКИ!BD2</f>
        <v>Рыба мороженая</v>
      </c>
      <c r="BG21" s="235" t="str">
        <f>ССЫЛКИ!BE2</f>
        <v xml:space="preserve">Зелень разная </v>
      </c>
      <c r="BH21" s="235" t="str">
        <f>ССЫЛКИ!BF2</f>
        <v>Котлета куриная полуфаб-т (шт)</v>
      </c>
      <c r="BI21" s="235" t="str">
        <f>ССЫЛКИ!BG2</f>
        <v>Капуста</v>
      </c>
      <c r="BJ21" s="235" t="str">
        <f>ССЫЛКИ!BH2</f>
        <v>Картофель</v>
      </c>
      <c r="BK21" s="235" t="str">
        <f>ССЫЛКИ!BI2</f>
        <v>Лук репчатый</v>
      </c>
      <c r="BL21" s="235" t="str">
        <f>ССЫЛКИ!BJ2</f>
        <v>Морковь</v>
      </c>
      <c r="BM21" s="235" t="str">
        <f>ССЫЛКИ!BK2</f>
        <v>Огурцы свежие</v>
      </c>
      <c r="BN21" s="235" t="str">
        <f>ССЫЛКИ!BL2</f>
        <v>Помидоры свежие</v>
      </c>
      <c r="BO21" s="235" t="str">
        <f>ССЫЛКИ!BM2</f>
        <v>Свекла столовая</v>
      </c>
      <c r="BP21" s="235" t="str">
        <f>ССЫЛКИ!BN2</f>
        <v>Вареники полуфаб-т (шт)</v>
      </c>
      <c r="BQ21" s="235" t="str">
        <f>ССЫЛКИ!BO2</f>
        <v>Апельсины</v>
      </c>
      <c r="BR21" s="235" t="str">
        <f>ССЫЛКИ!BP2</f>
        <v>Бананы</v>
      </c>
      <c r="BS21" s="235" t="str">
        <f>ССЫЛКИ!BQ2</f>
        <v>Груши</v>
      </c>
      <c r="BT21" s="235" t="str">
        <f>ССЫЛКИ!BR2</f>
        <v>Лимон (кг.)</v>
      </c>
      <c r="BU21" s="235" t="str">
        <f>ССЫЛКИ!BS2</f>
        <v>Мандарины</v>
      </c>
      <c r="BV21" s="235" t="str">
        <f>ССЫЛКИ!BT2</f>
        <v>Яблоки</v>
      </c>
      <c r="BW21" s="235" t="str">
        <f>ССЫЛКИ!BU2</f>
        <v>Сырник полуф-т (шт)</v>
      </c>
      <c r="BX21" s="235" t="str">
        <f>ССЫЛКИ!BV2</f>
        <v>Хлеб</v>
      </c>
      <c r="BY21" s="235" t="str">
        <f>ССЫЛКИ!BW2</f>
        <v>Изюм</v>
      </c>
      <c r="BZ21" s="235" t="str">
        <f>ССЫЛКИ!BX2</f>
        <v>Зефир в шоколаде (шт.)</v>
      </c>
      <c r="CA21" s="230"/>
    </row>
    <row r="22" spans="1:79" s="256" customFormat="1">
      <c r="A22" s="408" t="s">
        <v>101</v>
      </c>
      <c r="B22" s="428"/>
      <c r="C22" s="236"/>
      <c r="D22" s="236"/>
      <c r="E22" s="236"/>
      <c r="F22" s="236"/>
      <c r="G22" s="236"/>
      <c r="H22" s="236"/>
      <c r="I22" s="236"/>
      <c r="J22" s="236"/>
      <c r="K22" s="236"/>
      <c r="L22" s="236">
        <v>3</v>
      </c>
      <c r="M22" s="236"/>
      <c r="N22" s="236">
        <v>2.6</v>
      </c>
      <c r="O22" s="236"/>
      <c r="P22" s="236"/>
      <c r="Q22" s="236"/>
      <c r="R22" s="236"/>
      <c r="S22" s="236"/>
      <c r="T22" s="236"/>
      <c r="U22" s="236"/>
      <c r="V22" s="236"/>
      <c r="W22" s="236"/>
      <c r="X22" s="236"/>
      <c r="Y22" s="236"/>
      <c r="Z22" s="236"/>
      <c r="AA22" s="236"/>
      <c r="AB22" s="236"/>
      <c r="AC22" s="236">
        <v>4</v>
      </c>
      <c r="AD22" s="236"/>
      <c r="AE22" s="236"/>
      <c r="AF22" s="236"/>
      <c r="AG22" s="236"/>
      <c r="AH22" s="236"/>
      <c r="AI22" s="236"/>
      <c r="AJ22" s="236"/>
      <c r="AK22" s="236"/>
      <c r="AL22" s="236"/>
      <c r="AM22" s="236"/>
      <c r="AN22" s="236"/>
      <c r="AO22" s="236"/>
      <c r="AP22" s="236"/>
      <c r="AQ22" s="236"/>
      <c r="AR22" s="236"/>
      <c r="AS22" s="236"/>
      <c r="AT22" s="236"/>
      <c r="AU22" s="236"/>
      <c r="AV22" s="236"/>
      <c r="AW22" s="236"/>
      <c r="AX22" s="236"/>
      <c r="AY22" s="236"/>
      <c r="AZ22" s="236"/>
      <c r="BA22" s="236">
        <v>42</v>
      </c>
      <c r="BB22" s="236"/>
      <c r="BC22" s="236"/>
      <c r="BD22" s="236"/>
      <c r="BE22" s="236"/>
      <c r="BF22" s="236"/>
      <c r="BG22" s="236">
        <v>1</v>
      </c>
      <c r="BH22" s="236"/>
      <c r="BI22" s="236"/>
      <c r="BJ22" s="236">
        <v>50</v>
      </c>
      <c r="BK22" s="236">
        <v>6</v>
      </c>
      <c r="BL22" s="236">
        <v>7</v>
      </c>
      <c r="BM22" s="236"/>
      <c r="BN22" s="236"/>
      <c r="BO22" s="236"/>
      <c r="BP22" s="236"/>
      <c r="BQ22" s="236"/>
      <c r="BR22" s="236"/>
      <c r="BS22" s="236"/>
      <c r="BT22" s="236"/>
      <c r="BU22" s="236"/>
      <c r="BV22" s="236"/>
      <c r="BW22" s="236"/>
      <c r="BX22" s="236"/>
      <c r="BY22" s="257"/>
      <c r="BZ22" s="257"/>
    </row>
    <row r="23" spans="1:79" s="256" customFormat="1">
      <c r="A23" s="408" t="s">
        <v>102</v>
      </c>
      <c r="B23" s="428"/>
      <c r="C23" s="236"/>
      <c r="D23" s="236"/>
      <c r="E23" s="236"/>
      <c r="F23" s="236"/>
      <c r="G23" s="236"/>
      <c r="H23" s="236"/>
      <c r="I23" s="236"/>
      <c r="J23" s="236"/>
      <c r="K23" s="236"/>
      <c r="L23" s="236"/>
      <c r="M23" s="236"/>
      <c r="N23" s="236">
        <v>1.5</v>
      </c>
      <c r="O23" s="236"/>
      <c r="P23" s="236"/>
      <c r="Q23" s="236"/>
      <c r="R23" s="236"/>
      <c r="S23" s="236"/>
      <c r="T23" s="236"/>
      <c r="U23" s="236"/>
      <c r="V23" s="236"/>
      <c r="W23" s="236"/>
      <c r="X23" s="236"/>
      <c r="Y23" s="236"/>
      <c r="Z23" s="236"/>
      <c r="AA23" s="236"/>
      <c r="AB23" s="236"/>
      <c r="AC23" s="236"/>
      <c r="AD23" s="236"/>
      <c r="AE23" s="236"/>
      <c r="AF23" s="236"/>
      <c r="AG23" s="236"/>
      <c r="AH23" s="236"/>
      <c r="AI23" s="236"/>
      <c r="AJ23" s="236"/>
      <c r="AK23" s="236"/>
      <c r="AL23" s="236">
        <v>30</v>
      </c>
      <c r="AM23" s="236"/>
      <c r="AN23" s="236"/>
      <c r="AO23" s="236"/>
      <c r="AP23" s="236"/>
      <c r="AQ23" s="236"/>
      <c r="AR23" s="236"/>
      <c r="AS23" s="236"/>
      <c r="AT23" s="236">
        <v>4</v>
      </c>
      <c r="AU23" s="236"/>
      <c r="AV23" s="236"/>
      <c r="AW23" s="236"/>
      <c r="AX23" s="236"/>
      <c r="AY23" s="236"/>
      <c r="AZ23" s="236"/>
      <c r="BA23" s="236"/>
      <c r="BB23" s="236"/>
      <c r="BC23" s="236"/>
      <c r="BD23" s="236">
        <v>53</v>
      </c>
      <c r="BE23" s="236"/>
      <c r="BF23" s="236"/>
      <c r="BG23" s="236"/>
      <c r="BH23" s="236"/>
      <c r="BI23" s="236"/>
      <c r="BJ23" s="236"/>
      <c r="BK23" s="236"/>
      <c r="BL23" s="236"/>
      <c r="BM23" s="236"/>
      <c r="BN23" s="236"/>
      <c r="BO23" s="236"/>
      <c r="BP23" s="236"/>
      <c r="BQ23" s="236"/>
      <c r="BR23" s="236"/>
      <c r="BS23" s="236"/>
      <c r="BT23" s="236"/>
      <c r="BU23" s="236"/>
      <c r="BV23" s="236"/>
      <c r="BW23" s="236"/>
      <c r="BX23" s="236"/>
      <c r="BY23" s="257"/>
      <c r="BZ23" s="257"/>
    </row>
    <row r="24" spans="1:79" s="256" customFormat="1">
      <c r="A24" s="408" t="s">
        <v>103</v>
      </c>
      <c r="B24" s="428"/>
      <c r="C24" s="236"/>
      <c r="D24" s="236"/>
      <c r="E24" s="236"/>
      <c r="F24" s="236"/>
      <c r="G24" s="236"/>
      <c r="H24" s="236"/>
      <c r="I24" s="236"/>
      <c r="J24" s="236"/>
      <c r="K24" s="236"/>
      <c r="L24" s="236"/>
      <c r="M24" s="236"/>
      <c r="N24" s="236">
        <v>1.45</v>
      </c>
      <c r="O24" s="236"/>
      <c r="P24" s="236"/>
      <c r="Q24" s="236"/>
      <c r="R24" s="236"/>
      <c r="S24" s="236"/>
      <c r="T24" s="236"/>
      <c r="U24" s="236"/>
      <c r="V24" s="236">
        <v>7</v>
      </c>
      <c r="W24" s="236"/>
      <c r="X24" s="236"/>
      <c r="Y24" s="236"/>
      <c r="Z24" s="236"/>
      <c r="AA24" s="236"/>
      <c r="AB24" s="236"/>
      <c r="AC24" s="236"/>
      <c r="AD24" s="236"/>
      <c r="AE24" s="236"/>
      <c r="AF24" s="236"/>
      <c r="AG24" s="236"/>
      <c r="AH24" s="236"/>
      <c r="AI24" s="236"/>
      <c r="AJ24" s="236"/>
      <c r="AK24" s="236"/>
      <c r="AL24" s="236"/>
      <c r="AM24" s="236"/>
      <c r="AN24" s="236"/>
      <c r="AO24" s="236"/>
      <c r="AP24" s="236"/>
      <c r="AQ24" s="236"/>
      <c r="AR24" s="236"/>
      <c r="AS24" s="236"/>
      <c r="AT24" s="236"/>
      <c r="AU24" s="236"/>
      <c r="AV24" s="236"/>
      <c r="AW24" s="236"/>
      <c r="AX24" s="236">
        <v>5</v>
      </c>
      <c r="AY24" s="236"/>
      <c r="AZ24" s="236"/>
      <c r="BA24" s="236"/>
      <c r="BB24" s="236"/>
      <c r="BC24" s="236"/>
      <c r="BD24" s="236"/>
      <c r="BE24" s="236"/>
      <c r="BF24" s="236">
        <v>0</v>
      </c>
      <c r="BG24" s="236"/>
      <c r="BH24" s="236"/>
      <c r="BI24" s="236">
        <v>30</v>
      </c>
      <c r="BJ24" s="236"/>
      <c r="BK24" s="236"/>
      <c r="BL24" s="236">
        <v>14</v>
      </c>
      <c r="BM24" s="236">
        <v>10</v>
      </c>
      <c r="BN24" s="236"/>
      <c r="BO24" s="236"/>
      <c r="BP24" s="236"/>
      <c r="BQ24" s="236"/>
      <c r="BR24" s="236"/>
      <c r="BS24" s="236"/>
      <c r="BT24" s="236"/>
      <c r="BU24" s="236"/>
      <c r="BV24" s="236"/>
      <c r="BW24" s="236"/>
      <c r="BX24" s="236"/>
      <c r="BY24" s="257"/>
      <c r="BZ24" s="257"/>
    </row>
    <row r="25" spans="1:79" s="256" customFormat="1">
      <c r="A25" s="408" t="s">
        <v>61</v>
      </c>
      <c r="B25" s="428"/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6"/>
      <c r="W25" s="236"/>
      <c r="X25" s="236"/>
      <c r="Y25" s="236"/>
      <c r="Z25" s="236"/>
      <c r="AA25" s="236"/>
      <c r="AB25" s="236"/>
      <c r="AC25" s="236"/>
      <c r="AD25" s="236"/>
      <c r="AE25" s="236"/>
      <c r="AF25" s="236"/>
      <c r="AG25" s="236"/>
      <c r="AH25" s="236"/>
      <c r="AI25" s="236"/>
      <c r="AJ25" s="236"/>
      <c r="AK25" s="236"/>
      <c r="AL25" s="236"/>
      <c r="AM25" s="236"/>
      <c r="AN25" s="236"/>
      <c r="AO25" s="236"/>
      <c r="AP25" s="236"/>
      <c r="AQ25" s="236"/>
      <c r="AR25" s="236"/>
      <c r="AS25" s="236"/>
      <c r="AT25" s="236"/>
      <c r="AU25" s="236"/>
      <c r="AV25" s="236"/>
      <c r="AW25" s="236"/>
      <c r="AX25" s="236"/>
      <c r="AY25" s="236"/>
      <c r="AZ25" s="236"/>
      <c r="BA25" s="236"/>
      <c r="BB25" s="236"/>
      <c r="BC25" s="236"/>
      <c r="BD25" s="236"/>
      <c r="BE25" s="236"/>
      <c r="BF25" s="236"/>
      <c r="BG25" s="236"/>
      <c r="BH25" s="236"/>
      <c r="BI25" s="236"/>
      <c r="BJ25" s="236"/>
      <c r="BK25" s="236"/>
      <c r="BL25" s="236"/>
      <c r="BM25" s="236"/>
      <c r="BN25" s="236"/>
      <c r="BO25" s="236"/>
      <c r="BP25" s="236"/>
      <c r="BQ25" s="236"/>
      <c r="BR25" s="236"/>
      <c r="BS25" s="236"/>
      <c r="BT25" s="236"/>
      <c r="BU25" s="236"/>
      <c r="BV25" s="236"/>
      <c r="BW25" s="236">
        <v>0</v>
      </c>
      <c r="BX25" s="236">
        <v>60</v>
      </c>
      <c r="BY25" s="257"/>
      <c r="BZ25" s="257"/>
    </row>
    <row r="26" spans="1:79" s="256" customFormat="1">
      <c r="A26" s="408" t="s">
        <v>93</v>
      </c>
      <c r="B26" s="428"/>
      <c r="C26" s="236"/>
      <c r="D26" s="236"/>
      <c r="E26" s="236"/>
      <c r="F26" s="236"/>
      <c r="G26" s="236"/>
      <c r="H26" s="236"/>
      <c r="I26" s="236"/>
      <c r="J26" s="236"/>
      <c r="K26" s="236"/>
      <c r="L26" s="236"/>
      <c r="M26" s="236"/>
      <c r="N26" s="236"/>
      <c r="O26" s="236"/>
      <c r="P26" s="236"/>
      <c r="Q26" s="236"/>
      <c r="R26" s="236"/>
      <c r="S26" s="236"/>
      <c r="T26" s="236"/>
      <c r="U26" s="236"/>
      <c r="V26" s="236"/>
      <c r="W26" s="236"/>
      <c r="X26" s="236"/>
      <c r="Y26" s="236"/>
      <c r="Z26" s="236"/>
      <c r="AA26" s="236"/>
      <c r="AB26" s="236">
        <v>200</v>
      </c>
      <c r="AC26" s="236"/>
      <c r="AD26" s="236"/>
      <c r="AE26" s="236"/>
      <c r="AF26" s="236"/>
      <c r="AG26" s="236"/>
      <c r="AH26" s="236"/>
      <c r="AI26" s="236"/>
      <c r="AJ26" s="236"/>
      <c r="AK26" s="236"/>
      <c r="AL26" s="236"/>
      <c r="AM26" s="236"/>
      <c r="AN26" s="236"/>
      <c r="AO26" s="236"/>
      <c r="AP26" s="236"/>
      <c r="AQ26" s="236"/>
      <c r="AR26" s="236"/>
      <c r="AS26" s="236"/>
      <c r="AT26" s="236"/>
      <c r="AU26" s="236"/>
      <c r="AV26" s="236"/>
      <c r="AW26" s="236"/>
      <c r="AX26" s="236"/>
      <c r="AY26" s="236"/>
      <c r="AZ26" s="236"/>
      <c r="BA26" s="236"/>
      <c r="BB26" s="236"/>
      <c r="BC26" s="236"/>
      <c r="BD26" s="236"/>
      <c r="BE26" s="236"/>
      <c r="BF26" s="236"/>
      <c r="BG26" s="236"/>
      <c r="BH26" s="236"/>
      <c r="BI26" s="236"/>
      <c r="BJ26" s="236"/>
      <c r="BK26" s="236"/>
      <c r="BL26" s="236"/>
      <c r="BM26" s="236"/>
      <c r="BN26" s="236"/>
      <c r="BO26" s="236"/>
      <c r="BP26" s="236"/>
      <c r="BQ26" s="236"/>
      <c r="BR26" s="236"/>
      <c r="BS26" s="236"/>
      <c r="BT26" s="236"/>
      <c r="BU26" s="236"/>
      <c r="BV26" s="236"/>
      <c r="BW26" s="236"/>
      <c r="BX26" s="236"/>
      <c r="BY26" s="257"/>
      <c r="BZ26" s="257"/>
    </row>
    <row r="27" spans="1:79" s="256" customFormat="1">
      <c r="A27" s="408" t="s">
        <v>146</v>
      </c>
      <c r="B27" s="428"/>
      <c r="C27" s="236"/>
      <c r="D27" s="236"/>
      <c r="E27" s="236"/>
      <c r="F27" s="236"/>
      <c r="G27" s="236"/>
      <c r="H27" s="236"/>
      <c r="I27" s="236"/>
      <c r="J27" s="236"/>
      <c r="K27" s="236"/>
      <c r="L27" s="236">
        <v>1.8</v>
      </c>
      <c r="M27" s="236"/>
      <c r="N27" s="236">
        <v>1</v>
      </c>
      <c r="O27" s="236"/>
      <c r="P27" s="236"/>
      <c r="Q27" s="236"/>
      <c r="R27" s="236"/>
      <c r="S27" s="236"/>
      <c r="T27" s="236"/>
      <c r="U27" s="236"/>
      <c r="V27" s="236"/>
      <c r="W27" s="236"/>
      <c r="X27" s="236"/>
      <c r="Y27" s="236">
        <v>1</v>
      </c>
      <c r="Z27" s="236"/>
      <c r="AA27" s="236"/>
      <c r="AB27" s="236"/>
      <c r="AC27" s="236">
        <v>2.5</v>
      </c>
      <c r="AD27" s="236"/>
      <c r="AE27" s="236"/>
      <c r="AF27" s="236"/>
      <c r="AG27" s="236"/>
      <c r="AH27" s="236"/>
      <c r="AI27" s="236"/>
      <c r="AJ27" s="236"/>
      <c r="AK27" s="236"/>
      <c r="AL27" s="236"/>
      <c r="AM27" s="236"/>
      <c r="AN27" s="236"/>
      <c r="AO27" s="236"/>
      <c r="AP27" s="236"/>
      <c r="AQ27" s="236"/>
      <c r="AR27" s="236"/>
      <c r="AS27" s="236"/>
      <c r="AT27" s="236"/>
      <c r="AU27" s="236"/>
      <c r="AV27" s="236"/>
      <c r="AW27" s="236"/>
      <c r="AX27" s="236"/>
      <c r="AY27" s="236"/>
      <c r="AZ27" s="236"/>
      <c r="BA27" s="236"/>
      <c r="BB27" s="236"/>
      <c r="BC27" s="236"/>
      <c r="BD27" s="236"/>
      <c r="BE27" s="236"/>
      <c r="BF27" s="236"/>
      <c r="BG27" s="236"/>
      <c r="BH27" s="236"/>
      <c r="BI27" s="236"/>
      <c r="BJ27" s="236"/>
      <c r="BK27" s="236">
        <v>2</v>
      </c>
      <c r="BL27" s="236">
        <v>1</v>
      </c>
      <c r="BM27" s="236"/>
      <c r="BN27" s="236"/>
      <c r="BO27" s="236"/>
      <c r="BP27" s="236"/>
      <c r="BQ27" s="236"/>
      <c r="BR27" s="236"/>
      <c r="BS27" s="236"/>
      <c r="BT27" s="236"/>
      <c r="BU27" s="236"/>
      <c r="BV27" s="236"/>
      <c r="BW27" s="236"/>
      <c r="BX27" s="236"/>
      <c r="BY27" s="257">
        <v>0</v>
      </c>
      <c r="BZ27" s="257"/>
    </row>
    <row r="28" spans="1:79" s="256" customFormat="1">
      <c r="A28" s="429" t="s">
        <v>114</v>
      </c>
      <c r="B28" s="428"/>
      <c r="C28" s="262"/>
      <c r="D28" s="262"/>
      <c r="E28" s="262"/>
      <c r="F28" s="262"/>
      <c r="G28" s="262"/>
      <c r="H28" s="262"/>
      <c r="I28" s="262"/>
      <c r="J28" s="262"/>
      <c r="K28" s="262"/>
      <c r="L28" s="262"/>
      <c r="M28" s="262"/>
      <c r="N28" s="262"/>
      <c r="O28" s="262"/>
      <c r="P28" s="262"/>
      <c r="Q28" s="262"/>
      <c r="R28" s="262"/>
      <c r="S28" s="262"/>
      <c r="T28" s="262"/>
      <c r="U28" s="262"/>
      <c r="V28" s="262"/>
      <c r="W28" s="262"/>
      <c r="X28" s="262"/>
      <c r="Y28" s="262"/>
      <c r="Z28" s="262"/>
      <c r="AA28" s="262"/>
      <c r="AB28" s="262"/>
      <c r="AC28" s="262"/>
      <c r="AD28" s="262"/>
      <c r="AE28" s="262"/>
      <c r="AF28" s="262"/>
      <c r="AG28" s="262"/>
      <c r="AH28" s="262"/>
      <c r="AI28" s="262"/>
      <c r="AJ28" s="262"/>
      <c r="AK28" s="262"/>
      <c r="AL28" s="262"/>
      <c r="AM28" s="262"/>
      <c r="AN28" s="262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262"/>
      <c r="BC28" s="262"/>
      <c r="BD28" s="262"/>
      <c r="BE28" s="262"/>
      <c r="BF28" s="262"/>
      <c r="BG28" s="262"/>
      <c r="BH28" s="262"/>
      <c r="BI28" s="262"/>
      <c r="BJ28" s="262"/>
      <c r="BK28" s="262"/>
      <c r="BL28" s="262"/>
      <c r="BM28" s="262"/>
      <c r="BN28" s="262"/>
      <c r="BO28" s="262"/>
      <c r="BP28" s="262"/>
      <c r="BQ28" s="262"/>
      <c r="BR28" s="262"/>
      <c r="BS28" s="262"/>
      <c r="BT28" s="262"/>
      <c r="BU28" s="262"/>
      <c r="BV28" s="262"/>
      <c r="BW28" s="262"/>
      <c r="BX28" s="262"/>
      <c r="BY28" s="262"/>
      <c r="BZ28" s="262">
        <v>1</v>
      </c>
    </row>
    <row r="29" spans="1:79" s="256" customFormat="1">
      <c r="A29" s="290"/>
      <c r="B29" s="291"/>
      <c r="C29" s="236"/>
      <c r="D29" s="236"/>
      <c r="E29" s="236"/>
      <c r="F29" s="236"/>
      <c r="G29" s="236"/>
      <c r="H29" s="236"/>
      <c r="I29" s="236"/>
      <c r="J29" s="236"/>
      <c r="K29" s="236"/>
      <c r="L29" s="236"/>
      <c r="M29" s="236"/>
      <c r="N29" s="236"/>
      <c r="O29" s="236"/>
      <c r="P29" s="236"/>
      <c r="Q29" s="236"/>
      <c r="R29" s="236"/>
      <c r="S29" s="236"/>
      <c r="T29" s="236"/>
      <c r="U29" s="236"/>
      <c r="V29" s="236"/>
      <c r="W29" s="236"/>
      <c r="X29" s="236"/>
      <c r="Y29" s="236"/>
      <c r="Z29" s="236"/>
      <c r="AA29" s="236"/>
      <c r="AB29" s="236"/>
      <c r="AC29" s="236"/>
      <c r="AD29" s="236"/>
      <c r="AE29" s="236"/>
      <c r="AF29" s="236"/>
      <c r="AG29" s="236"/>
      <c r="AH29" s="236"/>
      <c r="AI29" s="236"/>
      <c r="AJ29" s="236"/>
      <c r="AK29" s="236"/>
      <c r="AL29" s="236"/>
      <c r="AM29" s="236"/>
      <c r="AN29" s="236"/>
      <c r="AO29" s="236"/>
      <c r="AP29" s="236"/>
      <c r="AQ29" s="236"/>
      <c r="AR29" s="236"/>
      <c r="AS29" s="236"/>
      <c r="AT29" s="236"/>
      <c r="AU29" s="236"/>
      <c r="AV29" s="236"/>
      <c r="AW29" s="236"/>
      <c r="AX29" s="236"/>
      <c r="AY29" s="236"/>
      <c r="AZ29" s="236"/>
      <c r="BA29" s="236"/>
      <c r="BB29" s="236"/>
      <c r="BC29" s="236"/>
      <c r="BD29" s="236"/>
      <c r="BE29" s="236"/>
      <c r="BF29" s="236"/>
      <c r="BG29" s="236"/>
      <c r="BH29" s="236"/>
      <c r="BI29" s="236"/>
      <c r="BJ29" s="236"/>
      <c r="BK29" s="236"/>
      <c r="BL29" s="236"/>
      <c r="BM29" s="236"/>
      <c r="BN29" s="236"/>
      <c r="BO29" s="236"/>
      <c r="BP29" s="236"/>
      <c r="BQ29" s="236"/>
      <c r="BR29" s="236"/>
      <c r="BS29" s="236"/>
      <c r="BT29" s="236"/>
      <c r="BU29" s="236"/>
      <c r="BV29" s="236"/>
      <c r="BW29" s="236"/>
      <c r="BX29" s="236"/>
      <c r="BY29" s="257"/>
      <c r="BZ29" s="257"/>
      <c r="CA29" s="230"/>
    </row>
    <row r="30" spans="1:79" s="256" customFormat="1" ht="174.6" hidden="1" customHeight="1">
      <c r="A30" s="408"/>
      <c r="B30" s="407"/>
      <c r="C30" s="236"/>
      <c r="D30" s="236">
        <f t="shared" ref="D30:AI30" si="6">SUM(D22:D28)</f>
        <v>0</v>
      </c>
      <c r="E30" s="236">
        <f t="shared" si="6"/>
        <v>0</v>
      </c>
      <c r="F30" s="236">
        <f t="shared" si="6"/>
        <v>0</v>
      </c>
      <c r="G30" s="236">
        <f t="shared" si="6"/>
        <v>0</v>
      </c>
      <c r="H30" s="236">
        <f t="shared" si="6"/>
        <v>0</v>
      </c>
      <c r="I30" s="236">
        <f t="shared" si="6"/>
        <v>0</v>
      </c>
      <c r="J30" s="236">
        <f t="shared" si="6"/>
        <v>0</v>
      </c>
      <c r="K30" s="236">
        <f t="shared" si="6"/>
        <v>0</v>
      </c>
      <c r="L30" s="236">
        <f t="shared" si="6"/>
        <v>4.8</v>
      </c>
      <c r="M30" s="236">
        <f t="shared" si="6"/>
        <v>0</v>
      </c>
      <c r="N30" s="236">
        <f t="shared" si="6"/>
        <v>6.55</v>
      </c>
      <c r="O30" s="236">
        <f t="shared" si="6"/>
        <v>0</v>
      </c>
      <c r="P30" s="236">
        <f t="shared" si="6"/>
        <v>0</v>
      </c>
      <c r="Q30" s="236">
        <f t="shared" si="6"/>
        <v>0</v>
      </c>
      <c r="R30" s="236">
        <f t="shared" si="6"/>
        <v>0</v>
      </c>
      <c r="S30" s="236">
        <f t="shared" si="6"/>
        <v>0</v>
      </c>
      <c r="T30" s="236">
        <f t="shared" si="6"/>
        <v>0</v>
      </c>
      <c r="U30" s="236">
        <f t="shared" si="6"/>
        <v>0</v>
      </c>
      <c r="V30" s="236">
        <f t="shared" si="6"/>
        <v>7</v>
      </c>
      <c r="W30" s="236">
        <f t="shared" si="6"/>
        <v>0</v>
      </c>
      <c r="X30" s="236">
        <f t="shared" si="6"/>
        <v>0</v>
      </c>
      <c r="Y30" s="236">
        <f t="shared" si="6"/>
        <v>1</v>
      </c>
      <c r="Z30" s="236">
        <f t="shared" si="6"/>
        <v>0</v>
      </c>
      <c r="AA30" s="236">
        <f t="shared" si="6"/>
        <v>0</v>
      </c>
      <c r="AB30" s="236">
        <f t="shared" si="6"/>
        <v>200</v>
      </c>
      <c r="AC30" s="236">
        <f t="shared" si="6"/>
        <v>6.5</v>
      </c>
      <c r="AD30" s="236">
        <f t="shared" si="6"/>
        <v>0</v>
      </c>
      <c r="AE30" s="236">
        <f t="shared" si="6"/>
        <v>0</v>
      </c>
      <c r="AF30" s="236">
        <f t="shared" si="6"/>
        <v>0</v>
      </c>
      <c r="AG30" s="236">
        <f t="shared" si="6"/>
        <v>0</v>
      </c>
      <c r="AH30" s="236">
        <f t="shared" si="6"/>
        <v>0</v>
      </c>
      <c r="AI30" s="236">
        <f t="shared" si="6"/>
        <v>0</v>
      </c>
      <c r="AJ30" s="236">
        <f t="shared" ref="AJ30:BZ30" si="7">SUM(AJ22:AJ28)</f>
        <v>0</v>
      </c>
      <c r="AK30" s="236">
        <f t="shared" si="7"/>
        <v>0</v>
      </c>
      <c r="AL30" s="236">
        <f t="shared" si="7"/>
        <v>30</v>
      </c>
      <c r="AM30" s="236">
        <f t="shared" si="7"/>
        <v>0</v>
      </c>
      <c r="AN30" s="236">
        <f t="shared" si="7"/>
        <v>0</v>
      </c>
      <c r="AO30" s="236">
        <f t="shared" si="7"/>
        <v>0</v>
      </c>
      <c r="AP30" s="236">
        <f t="shared" si="7"/>
        <v>0</v>
      </c>
      <c r="AQ30" s="236">
        <f t="shared" si="7"/>
        <v>0</v>
      </c>
      <c r="AR30" s="236">
        <f t="shared" si="7"/>
        <v>0</v>
      </c>
      <c r="AS30" s="236">
        <f t="shared" si="7"/>
        <v>0</v>
      </c>
      <c r="AT30" s="236">
        <f t="shared" si="7"/>
        <v>4</v>
      </c>
      <c r="AU30" s="236">
        <f t="shared" si="7"/>
        <v>0</v>
      </c>
      <c r="AV30" s="236">
        <f t="shared" si="7"/>
        <v>0</v>
      </c>
      <c r="AW30" s="236">
        <f t="shared" si="7"/>
        <v>0</v>
      </c>
      <c r="AX30" s="236">
        <f t="shared" si="7"/>
        <v>5</v>
      </c>
      <c r="AY30" s="236">
        <f t="shared" si="7"/>
        <v>0</v>
      </c>
      <c r="AZ30" s="236">
        <f t="shared" si="7"/>
        <v>0</v>
      </c>
      <c r="BA30" s="236">
        <f t="shared" si="7"/>
        <v>42</v>
      </c>
      <c r="BB30" s="236">
        <f t="shared" si="7"/>
        <v>0</v>
      </c>
      <c r="BC30" s="236">
        <f t="shared" si="7"/>
        <v>0</v>
      </c>
      <c r="BD30" s="236">
        <f t="shared" si="7"/>
        <v>53</v>
      </c>
      <c r="BE30" s="236">
        <f t="shared" si="7"/>
        <v>0</v>
      </c>
      <c r="BF30" s="236">
        <f t="shared" si="7"/>
        <v>0</v>
      </c>
      <c r="BG30" s="236">
        <f t="shared" si="7"/>
        <v>1</v>
      </c>
      <c r="BH30" s="236">
        <f t="shared" si="7"/>
        <v>0</v>
      </c>
      <c r="BI30" s="236">
        <f t="shared" si="7"/>
        <v>30</v>
      </c>
      <c r="BJ30" s="236">
        <f t="shared" si="7"/>
        <v>50</v>
      </c>
      <c r="BK30" s="236">
        <f t="shared" si="7"/>
        <v>8</v>
      </c>
      <c r="BL30" s="236">
        <f t="shared" si="7"/>
        <v>22</v>
      </c>
      <c r="BM30" s="236">
        <f t="shared" si="7"/>
        <v>10</v>
      </c>
      <c r="BN30" s="236">
        <f t="shared" si="7"/>
        <v>0</v>
      </c>
      <c r="BO30" s="236">
        <f t="shared" si="7"/>
        <v>0</v>
      </c>
      <c r="BP30" s="236">
        <f t="shared" si="7"/>
        <v>0</v>
      </c>
      <c r="BQ30" s="236">
        <f t="shared" si="7"/>
        <v>0</v>
      </c>
      <c r="BR30" s="236">
        <f t="shared" si="7"/>
        <v>0</v>
      </c>
      <c r="BS30" s="236">
        <f t="shared" si="7"/>
        <v>0</v>
      </c>
      <c r="BT30" s="236">
        <f t="shared" si="7"/>
        <v>0</v>
      </c>
      <c r="BU30" s="236">
        <f t="shared" si="7"/>
        <v>0</v>
      </c>
      <c r="BV30" s="236">
        <f t="shared" si="7"/>
        <v>0</v>
      </c>
      <c r="BW30" s="236">
        <f t="shared" si="7"/>
        <v>0</v>
      </c>
      <c r="BX30" s="236">
        <f t="shared" si="7"/>
        <v>60</v>
      </c>
      <c r="BY30" s="257">
        <f t="shared" si="7"/>
        <v>0</v>
      </c>
      <c r="BZ30" s="257">
        <f t="shared" si="7"/>
        <v>1</v>
      </c>
      <c r="CA30" s="230"/>
    </row>
    <row r="31" spans="1:79" s="256" customFormat="1" ht="174.6" hidden="1" customHeight="1">
      <c r="A31" s="412" t="s">
        <v>74</v>
      </c>
      <c r="B31" s="413"/>
      <c r="C31" s="236">
        <f>C32</f>
        <v>32</v>
      </c>
      <c r="D31" s="236">
        <f t="shared" ref="D31:BO31" si="8">C31</f>
        <v>32</v>
      </c>
      <c r="E31" s="236">
        <f t="shared" si="8"/>
        <v>32</v>
      </c>
      <c r="F31" s="236">
        <f t="shared" si="8"/>
        <v>32</v>
      </c>
      <c r="G31" s="236">
        <f t="shared" si="8"/>
        <v>32</v>
      </c>
      <c r="H31" s="236">
        <f t="shared" si="8"/>
        <v>32</v>
      </c>
      <c r="I31" s="236">
        <f t="shared" si="8"/>
        <v>32</v>
      </c>
      <c r="J31" s="236">
        <f t="shared" si="8"/>
        <v>32</v>
      </c>
      <c r="K31" s="236">
        <f t="shared" si="8"/>
        <v>32</v>
      </c>
      <c r="L31" s="236">
        <f t="shared" si="8"/>
        <v>32</v>
      </c>
      <c r="M31" s="236">
        <f t="shared" si="8"/>
        <v>32</v>
      </c>
      <c r="N31" s="236">
        <f t="shared" si="8"/>
        <v>32</v>
      </c>
      <c r="O31" s="236">
        <f t="shared" si="8"/>
        <v>32</v>
      </c>
      <c r="P31" s="236">
        <f t="shared" si="8"/>
        <v>32</v>
      </c>
      <c r="Q31" s="236">
        <f t="shared" si="8"/>
        <v>32</v>
      </c>
      <c r="R31" s="236">
        <f t="shared" si="8"/>
        <v>32</v>
      </c>
      <c r="S31" s="236">
        <f t="shared" si="8"/>
        <v>32</v>
      </c>
      <c r="T31" s="236">
        <f t="shared" si="8"/>
        <v>32</v>
      </c>
      <c r="U31" s="236">
        <f t="shared" si="8"/>
        <v>32</v>
      </c>
      <c r="V31" s="236">
        <f t="shared" si="8"/>
        <v>32</v>
      </c>
      <c r="W31" s="236">
        <f t="shared" si="8"/>
        <v>32</v>
      </c>
      <c r="X31" s="236">
        <f t="shared" si="8"/>
        <v>32</v>
      </c>
      <c r="Y31" s="236">
        <f t="shared" si="8"/>
        <v>32</v>
      </c>
      <c r="Z31" s="236">
        <f t="shared" si="8"/>
        <v>32</v>
      </c>
      <c r="AA31" s="236">
        <f t="shared" si="8"/>
        <v>32</v>
      </c>
      <c r="AB31" s="236">
        <f t="shared" si="8"/>
        <v>32</v>
      </c>
      <c r="AC31" s="236">
        <f t="shared" si="8"/>
        <v>32</v>
      </c>
      <c r="AD31" s="236">
        <f t="shared" si="8"/>
        <v>32</v>
      </c>
      <c r="AE31" s="236">
        <f t="shared" si="8"/>
        <v>32</v>
      </c>
      <c r="AF31" s="236">
        <f t="shared" si="8"/>
        <v>32</v>
      </c>
      <c r="AG31" s="236">
        <f t="shared" si="8"/>
        <v>32</v>
      </c>
      <c r="AH31" s="236">
        <f t="shared" si="8"/>
        <v>32</v>
      </c>
      <c r="AI31" s="236">
        <f t="shared" si="8"/>
        <v>32</v>
      </c>
      <c r="AJ31" s="236">
        <f t="shared" si="8"/>
        <v>32</v>
      </c>
      <c r="AK31" s="236">
        <f t="shared" si="8"/>
        <v>32</v>
      </c>
      <c r="AL31" s="236">
        <f t="shared" si="8"/>
        <v>32</v>
      </c>
      <c r="AM31" s="236">
        <f t="shared" si="8"/>
        <v>32</v>
      </c>
      <c r="AN31" s="236">
        <f t="shared" si="8"/>
        <v>32</v>
      </c>
      <c r="AO31" s="236">
        <f t="shared" si="8"/>
        <v>32</v>
      </c>
      <c r="AP31" s="236">
        <f t="shared" si="8"/>
        <v>32</v>
      </c>
      <c r="AQ31" s="236">
        <f t="shared" si="8"/>
        <v>32</v>
      </c>
      <c r="AR31" s="236">
        <f t="shared" si="8"/>
        <v>32</v>
      </c>
      <c r="AS31" s="236">
        <f t="shared" si="8"/>
        <v>32</v>
      </c>
      <c r="AT31" s="236">
        <f t="shared" si="8"/>
        <v>32</v>
      </c>
      <c r="AU31" s="236">
        <f t="shared" si="8"/>
        <v>32</v>
      </c>
      <c r="AV31" s="236">
        <f t="shared" si="8"/>
        <v>32</v>
      </c>
      <c r="AW31" s="236">
        <f t="shared" si="8"/>
        <v>32</v>
      </c>
      <c r="AX31" s="236">
        <f t="shared" si="8"/>
        <v>32</v>
      </c>
      <c r="AY31" s="236">
        <f t="shared" si="8"/>
        <v>32</v>
      </c>
      <c r="AZ31" s="236">
        <f t="shared" si="8"/>
        <v>32</v>
      </c>
      <c r="BA31" s="236">
        <f t="shared" si="8"/>
        <v>32</v>
      </c>
      <c r="BB31" s="236">
        <f t="shared" si="8"/>
        <v>32</v>
      </c>
      <c r="BC31" s="236">
        <f t="shared" si="8"/>
        <v>32</v>
      </c>
      <c r="BD31" s="236">
        <f t="shared" si="8"/>
        <v>32</v>
      </c>
      <c r="BE31" s="236">
        <f t="shared" si="8"/>
        <v>32</v>
      </c>
      <c r="BF31" s="236">
        <f t="shared" si="8"/>
        <v>32</v>
      </c>
      <c r="BG31" s="236">
        <f t="shared" si="8"/>
        <v>32</v>
      </c>
      <c r="BH31" s="236">
        <f t="shared" si="8"/>
        <v>32</v>
      </c>
      <c r="BI31" s="236">
        <f t="shared" si="8"/>
        <v>32</v>
      </c>
      <c r="BJ31" s="236">
        <f t="shared" si="8"/>
        <v>32</v>
      </c>
      <c r="BK31" s="236">
        <f t="shared" si="8"/>
        <v>32</v>
      </c>
      <c r="BL31" s="236">
        <f t="shared" si="8"/>
        <v>32</v>
      </c>
      <c r="BM31" s="236">
        <f t="shared" si="8"/>
        <v>32</v>
      </c>
      <c r="BN31" s="236">
        <f t="shared" si="8"/>
        <v>32</v>
      </c>
      <c r="BO31" s="236">
        <f t="shared" si="8"/>
        <v>32</v>
      </c>
      <c r="BP31" s="236">
        <f t="shared" ref="BP31:BZ31" si="9">BO31</f>
        <v>32</v>
      </c>
      <c r="BQ31" s="236">
        <f t="shared" si="9"/>
        <v>32</v>
      </c>
      <c r="BR31" s="236">
        <f t="shared" si="9"/>
        <v>32</v>
      </c>
      <c r="BS31" s="236">
        <f t="shared" si="9"/>
        <v>32</v>
      </c>
      <c r="BT31" s="236">
        <f t="shared" si="9"/>
        <v>32</v>
      </c>
      <c r="BU31" s="236">
        <f t="shared" si="9"/>
        <v>32</v>
      </c>
      <c r="BV31" s="236">
        <f t="shared" si="9"/>
        <v>32</v>
      </c>
      <c r="BW31" s="236">
        <f t="shared" si="9"/>
        <v>32</v>
      </c>
      <c r="BX31" s="236">
        <f t="shared" si="9"/>
        <v>32</v>
      </c>
      <c r="BY31" s="258">
        <f t="shared" si="9"/>
        <v>32</v>
      </c>
      <c r="BZ31" s="258">
        <f t="shared" si="9"/>
        <v>32</v>
      </c>
      <c r="CA31" s="230"/>
    </row>
    <row r="32" spans="1:79" s="256" customFormat="1" ht="20.25" thickBot="1">
      <c r="A32" s="414" t="s">
        <v>74</v>
      </c>
      <c r="B32" s="415"/>
      <c r="C32" s="255">
        <f>VLOOKUP(B4,Фактически_присутствующих,3,FALSE)</f>
        <v>32</v>
      </c>
      <c r="D32" s="236"/>
      <c r="E32" s="236"/>
      <c r="F32" s="236"/>
      <c r="G32" s="236"/>
      <c r="H32" s="236"/>
      <c r="I32" s="236"/>
      <c r="J32" s="236"/>
      <c r="K32" s="236"/>
      <c r="L32" s="236"/>
      <c r="M32" s="236"/>
      <c r="N32" s="236"/>
      <c r="O32" s="236"/>
      <c r="P32" s="236"/>
      <c r="Q32" s="236"/>
      <c r="R32" s="236"/>
      <c r="S32" s="236"/>
      <c r="T32" s="236"/>
      <c r="U32" s="236"/>
      <c r="V32" s="236"/>
      <c r="W32" s="236"/>
      <c r="X32" s="236"/>
      <c r="Y32" s="236"/>
      <c r="Z32" s="236"/>
      <c r="AA32" s="236"/>
      <c r="AB32" s="236"/>
      <c r="AC32" s="236"/>
      <c r="AD32" s="236"/>
      <c r="AE32" s="236"/>
      <c r="AF32" s="236"/>
      <c r="AG32" s="236"/>
      <c r="AH32" s="236"/>
      <c r="AI32" s="236"/>
      <c r="AJ32" s="236"/>
      <c r="AK32" s="236"/>
      <c r="AL32" s="236"/>
      <c r="AM32" s="236"/>
      <c r="AN32" s="236"/>
      <c r="AO32" s="236"/>
      <c r="AP32" s="236"/>
      <c r="AQ32" s="236"/>
      <c r="AR32" s="236"/>
      <c r="AS32" s="236"/>
      <c r="AT32" s="236"/>
      <c r="AU32" s="236"/>
      <c r="AV32" s="236"/>
      <c r="AW32" s="236"/>
      <c r="AX32" s="236"/>
      <c r="AY32" s="236"/>
      <c r="AZ32" s="236"/>
      <c r="BA32" s="236"/>
      <c r="BB32" s="236"/>
      <c r="BC32" s="236"/>
      <c r="BD32" s="236"/>
      <c r="BE32" s="236"/>
      <c r="BF32" s="236"/>
      <c r="BG32" s="236"/>
      <c r="BH32" s="236"/>
      <c r="BI32" s="236"/>
      <c r="BJ32" s="236"/>
      <c r="BK32" s="236"/>
      <c r="BL32" s="236"/>
      <c r="BM32" s="236"/>
      <c r="BN32" s="236"/>
      <c r="BO32" s="236"/>
      <c r="BP32" s="236"/>
      <c r="BQ32" s="236"/>
      <c r="BR32" s="236"/>
      <c r="BS32" s="236"/>
      <c r="BT32" s="236"/>
      <c r="BU32" s="236"/>
      <c r="BV32" s="236"/>
      <c r="BW32" s="236"/>
      <c r="BX32" s="236"/>
      <c r="BY32" s="257"/>
      <c r="BZ32" s="257"/>
      <c r="CA32" s="230"/>
    </row>
    <row r="33" spans="1:79" s="256" customFormat="1" ht="15.75" thickTop="1">
      <c r="A33" s="414" t="s">
        <v>75</v>
      </c>
      <c r="B33" s="415"/>
      <c r="C33" s="237"/>
      <c r="D33" s="238">
        <f>D30*D31/1000</f>
        <v>0</v>
      </c>
      <c r="E33" s="238">
        <f>E30*E31</f>
        <v>0</v>
      </c>
      <c r="F33" s="239">
        <f>F30*F31</f>
        <v>0</v>
      </c>
      <c r="G33" s="240">
        <f>G30*G31</f>
        <v>0</v>
      </c>
      <c r="H33" s="240">
        <f>H30*H31/1000</f>
        <v>0</v>
      </c>
      <c r="I33" s="240">
        <f>I30*I31/1000</f>
        <v>0</v>
      </c>
      <c r="J33" s="240">
        <f>J30*J31/1000</f>
        <v>0</v>
      </c>
      <c r="K33" s="240">
        <f>K30*K31</f>
        <v>0</v>
      </c>
      <c r="L33" s="240">
        <f t="shared" ref="L33:BW33" si="10">L30*L31/1000</f>
        <v>0.15359999999999999</v>
      </c>
      <c r="M33" s="240">
        <f t="shared" si="10"/>
        <v>0</v>
      </c>
      <c r="N33" s="240">
        <f t="shared" si="10"/>
        <v>0.20959999999999998</v>
      </c>
      <c r="O33" s="240">
        <f t="shared" si="10"/>
        <v>0</v>
      </c>
      <c r="P33" s="240">
        <f t="shared" si="10"/>
        <v>0</v>
      </c>
      <c r="Q33" s="240">
        <f t="shared" si="10"/>
        <v>0</v>
      </c>
      <c r="R33" s="240">
        <f t="shared" si="10"/>
        <v>0</v>
      </c>
      <c r="S33" s="240">
        <f t="shared" si="10"/>
        <v>0</v>
      </c>
      <c r="T33" s="240">
        <f t="shared" si="10"/>
        <v>0</v>
      </c>
      <c r="U33" s="240">
        <f t="shared" si="10"/>
        <v>0</v>
      </c>
      <c r="V33" s="240">
        <f t="shared" si="10"/>
        <v>0.224</v>
      </c>
      <c r="W33" s="240">
        <f t="shared" si="10"/>
        <v>0</v>
      </c>
      <c r="X33" s="240">
        <f t="shared" si="10"/>
        <v>0</v>
      </c>
      <c r="Y33" s="240">
        <f t="shared" si="10"/>
        <v>3.2000000000000001E-2</v>
      </c>
      <c r="Z33" s="240">
        <f t="shared" si="10"/>
        <v>0</v>
      </c>
      <c r="AA33" s="240">
        <f t="shared" si="10"/>
        <v>0</v>
      </c>
      <c r="AB33" s="240">
        <f t="shared" si="10"/>
        <v>6.4</v>
      </c>
      <c r="AC33" s="240">
        <f t="shared" si="10"/>
        <v>0.20799999999999999</v>
      </c>
      <c r="AD33" s="240">
        <f>AD30*AD31</f>
        <v>0</v>
      </c>
      <c r="AE33" s="240">
        <f t="shared" si="10"/>
        <v>0</v>
      </c>
      <c r="AF33" s="240">
        <f t="shared" si="10"/>
        <v>0</v>
      </c>
      <c r="AG33" s="240">
        <f t="shared" si="10"/>
        <v>0</v>
      </c>
      <c r="AH33" s="240">
        <f t="shared" si="10"/>
        <v>0</v>
      </c>
      <c r="AI33" s="240">
        <f t="shared" si="10"/>
        <v>0</v>
      </c>
      <c r="AJ33" s="240">
        <f t="shared" si="10"/>
        <v>0</v>
      </c>
      <c r="AK33" s="240">
        <f t="shared" si="10"/>
        <v>0</v>
      </c>
      <c r="AL33" s="240">
        <f t="shared" si="10"/>
        <v>0.96</v>
      </c>
      <c r="AM33" s="240">
        <f t="shared" si="10"/>
        <v>0</v>
      </c>
      <c r="AN33" s="240">
        <f t="shared" si="10"/>
        <v>0</v>
      </c>
      <c r="AO33" s="240">
        <f t="shared" si="10"/>
        <v>0</v>
      </c>
      <c r="AP33" s="240">
        <f t="shared" si="10"/>
        <v>0</v>
      </c>
      <c r="AQ33" s="240">
        <f t="shared" si="10"/>
        <v>0</v>
      </c>
      <c r="AR33" s="240">
        <f t="shared" si="10"/>
        <v>0</v>
      </c>
      <c r="AS33" s="240">
        <f t="shared" si="10"/>
        <v>0</v>
      </c>
      <c r="AT33" s="240">
        <f t="shared" si="10"/>
        <v>0.128</v>
      </c>
      <c r="AU33" s="240">
        <f t="shared" si="10"/>
        <v>0</v>
      </c>
      <c r="AV33" s="240">
        <f t="shared" si="10"/>
        <v>0</v>
      </c>
      <c r="AW33" s="240">
        <f t="shared" si="10"/>
        <v>0</v>
      </c>
      <c r="AX33" s="240">
        <f t="shared" si="10"/>
        <v>0.16</v>
      </c>
      <c r="AY33" s="240">
        <f t="shared" si="10"/>
        <v>0</v>
      </c>
      <c r="AZ33" s="240">
        <f t="shared" si="10"/>
        <v>0</v>
      </c>
      <c r="BA33" s="240">
        <f t="shared" si="10"/>
        <v>1.3440000000000001</v>
      </c>
      <c r="BB33" s="240">
        <f t="shared" si="10"/>
        <v>0</v>
      </c>
      <c r="BC33" s="240">
        <f t="shared" si="10"/>
        <v>0</v>
      </c>
      <c r="BD33" s="240">
        <f t="shared" si="10"/>
        <v>1.696</v>
      </c>
      <c r="BE33" s="240">
        <f t="shared" si="10"/>
        <v>0</v>
      </c>
      <c r="BF33" s="240">
        <f t="shared" si="10"/>
        <v>0</v>
      </c>
      <c r="BG33" s="240">
        <f t="shared" si="10"/>
        <v>3.2000000000000001E-2</v>
      </c>
      <c r="BH33" s="240">
        <f t="shared" si="10"/>
        <v>0</v>
      </c>
      <c r="BI33" s="240">
        <f t="shared" si="10"/>
        <v>0.96</v>
      </c>
      <c r="BJ33" s="240">
        <f t="shared" si="10"/>
        <v>1.6</v>
      </c>
      <c r="BK33" s="240">
        <f t="shared" si="10"/>
        <v>0.25600000000000001</v>
      </c>
      <c r="BL33" s="240">
        <f t="shared" si="10"/>
        <v>0.70399999999999996</v>
      </c>
      <c r="BM33" s="240">
        <f t="shared" si="10"/>
        <v>0.32</v>
      </c>
      <c r="BN33" s="240">
        <f t="shared" si="10"/>
        <v>0</v>
      </c>
      <c r="BO33" s="240">
        <f t="shared" si="10"/>
        <v>0</v>
      </c>
      <c r="BP33" s="240">
        <f t="shared" si="10"/>
        <v>0</v>
      </c>
      <c r="BQ33" s="240">
        <f t="shared" si="10"/>
        <v>0</v>
      </c>
      <c r="BR33" s="240">
        <f t="shared" si="10"/>
        <v>0</v>
      </c>
      <c r="BS33" s="240">
        <f t="shared" si="10"/>
        <v>0</v>
      </c>
      <c r="BT33" s="240">
        <f t="shared" si="10"/>
        <v>0</v>
      </c>
      <c r="BU33" s="240">
        <f t="shared" si="10"/>
        <v>0</v>
      </c>
      <c r="BV33" s="240">
        <f t="shared" si="10"/>
        <v>0</v>
      </c>
      <c r="BW33" s="240">
        <f t="shared" si="10"/>
        <v>0</v>
      </c>
      <c r="BX33" s="240">
        <f t="shared" ref="BX33:BY33" si="11">BX30*BX31/1000</f>
        <v>1.92</v>
      </c>
      <c r="BY33" s="238">
        <f t="shared" si="11"/>
        <v>0</v>
      </c>
      <c r="BZ33" s="238">
        <f>BZ30*BZ31</f>
        <v>32</v>
      </c>
      <c r="CA33" s="230"/>
    </row>
    <row r="34" spans="1:79" s="256" customFormat="1">
      <c r="A34" s="414" t="s">
        <v>64</v>
      </c>
      <c r="B34" s="415"/>
      <c r="C34" s="237"/>
      <c r="D34" s="241">
        <f>ССЫЛКИ!B3</f>
        <v>85</v>
      </c>
      <c r="E34" s="241">
        <f>ССЫЛКИ!C3</f>
        <v>21</v>
      </c>
      <c r="F34" s="241">
        <f>ССЫЛКИ!D3</f>
        <v>21</v>
      </c>
      <c r="G34" s="241">
        <f>ССЫЛКИ!E3</f>
        <v>6</v>
      </c>
      <c r="H34" s="241">
        <f>ССЫЛКИ!F3</f>
        <v>400</v>
      </c>
      <c r="I34" s="241">
        <f>ССЫЛКИ!G3</f>
        <v>140</v>
      </c>
      <c r="J34" s="241">
        <f>ССЫЛКИ!H3</f>
        <v>85</v>
      </c>
      <c r="K34" s="241">
        <f>ССЫЛКИ!I3</f>
        <v>21</v>
      </c>
      <c r="L34" s="241">
        <f>ССЫЛКИ!J3</f>
        <v>140</v>
      </c>
      <c r="M34" s="241">
        <f>ССЫЛКИ!K3</f>
        <v>56</v>
      </c>
      <c r="N34" s="241">
        <f>ССЫЛКИ!L3</f>
        <v>10</v>
      </c>
      <c r="O34" s="241">
        <f>ССЫЛКИ!M3</f>
        <v>240</v>
      </c>
      <c r="P34" s="241">
        <f>ССЫЛКИ!N3</f>
        <v>700</v>
      </c>
      <c r="Q34" s="241">
        <f>ССЫЛКИ!O3</f>
        <v>8</v>
      </c>
      <c r="R34" s="241">
        <f>ССЫЛКИ!P3</f>
        <v>160</v>
      </c>
      <c r="S34" s="241">
        <f>ССЫЛКИ!Q3</f>
        <v>10</v>
      </c>
      <c r="T34" s="241">
        <f>ССЫЛКИ!R3</f>
        <v>150</v>
      </c>
      <c r="U34" s="241">
        <f>ССЫЛКИ!S3</f>
        <v>110</v>
      </c>
      <c r="V34" s="241">
        <f>ССЫЛКИ!T3</f>
        <v>130</v>
      </c>
      <c r="W34" s="241">
        <f>ССЫЛКИ!U3</f>
        <v>150</v>
      </c>
      <c r="X34" s="241">
        <f>ССЫЛКИ!V3</f>
        <v>150</v>
      </c>
      <c r="Y34" s="241">
        <f>ССЫЛКИ!W3</f>
        <v>40</v>
      </c>
      <c r="Z34" s="241">
        <f>ССЫЛКИ!X3</f>
        <v>150</v>
      </c>
      <c r="AA34" s="241">
        <f>ССЫЛКИ!Y3</f>
        <v>60</v>
      </c>
      <c r="AB34" s="241">
        <f>ССЫЛКИ!Z3</f>
        <v>70</v>
      </c>
      <c r="AC34" s="241">
        <f>ССЫЛКИ!AA3</f>
        <v>165</v>
      </c>
      <c r="AD34" s="241">
        <f>ССЫЛКИ!AB3</f>
        <v>21</v>
      </c>
      <c r="AE34" s="241">
        <f>ССЫЛКИ!AC3</f>
        <v>10.5</v>
      </c>
      <c r="AF34" s="241">
        <f>ССЫЛКИ!AD3</f>
        <v>55</v>
      </c>
      <c r="AG34" s="241">
        <f>ССЫЛКИ!AE3</f>
        <v>90</v>
      </c>
      <c r="AH34" s="241">
        <f>ССЫЛКИ!AF3</f>
        <v>45</v>
      </c>
      <c r="AI34" s="241">
        <f>ССЫЛКИ!AG3</f>
        <v>45</v>
      </c>
      <c r="AJ34" s="241">
        <f>ССЫЛКИ!AH3</f>
        <v>52</v>
      </c>
      <c r="AK34" s="241">
        <f>ССЫЛКИ!AI3</f>
        <v>50</v>
      </c>
      <c r="AL34" s="241">
        <f>ССЫЛКИ!AJ3</f>
        <v>55</v>
      </c>
      <c r="AM34" s="241">
        <f>ССЫЛКИ!AK3</f>
        <v>60</v>
      </c>
      <c r="AN34" s="241">
        <f>ССЫЛКИ!AL3</f>
        <v>60</v>
      </c>
      <c r="AO34" s="241">
        <f>ССЫЛКИ!AM3</f>
        <v>50</v>
      </c>
      <c r="AP34" s="241">
        <f>ССЫЛКИ!AN3</f>
        <v>110</v>
      </c>
      <c r="AQ34" s="241">
        <f>ССЫЛКИ!AO3</f>
        <v>270</v>
      </c>
      <c r="AR34" s="241">
        <f>ССЫЛКИ!AP3</f>
        <v>200</v>
      </c>
      <c r="AS34" s="241">
        <f>ССЫЛКИ!AQ3</f>
        <v>80</v>
      </c>
      <c r="AT34" s="241">
        <f>ССЫЛКИ!AR3</f>
        <v>600</v>
      </c>
      <c r="AU34" s="241">
        <f>ССЫЛКИ!AS3</f>
        <v>60</v>
      </c>
      <c r="AV34" s="241">
        <f>ССЫЛКИ!AT3</f>
        <v>75</v>
      </c>
      <c r="AW34" s="241">
        <f>ССЫЛКИ!AU3</f>
        <v>250</v>
      </c>
      <c r="AX34" s="241">
        <f>ССЫЛКИ!AV3</f>
        <v>274</v>
      </c>
      <c r="AY34" s="241">
        <f>ССЫЛКИ!AW3</f>
        <v>450</v>
      </c>
      <c r="AZ34" s="241">
        <f>ССЫЛКИ!AX3</f>
        <v>325</v>
      </c>
      <c r="BA34" s="241">
        <f>ССЫЛКИ!AY3</f>
        <v>180</v>
      </c>
      <c r="BB34" s="241">
        <f>ССЫЛКИ!AZ3</f>
        <v>320</v>
      </c>
      <c r="BC34" s="241">
        <f>ССЫЛКИ!BA3</f>
        <v>350</v>
      </c>
      <c r="BD34" s="241">
        <f>ССЫЛКИ!BB3</f>
        <v>300</v>
      </c>
      <c r="BE34" s="241">
        <f>ССЫЛКИ!BC3</f>
        <v>120</v>
      </c>
      <c r="BF34" s="241">
        <f>ССЫЛКИ!BD3</f>
        <v>220</v>
      </c>
      <c r="BG34" s="241">
        <f>ССЫЛКИ!BE3</f>
        <v>300</v>
      </c>
      <c r="BH34" s="241">
        <f>ССЫЛКИ!BF3</f>
        <v>21</v>
      </c>
      <c r="BI34" s="241">
        <f>ССЫЛКИ!BG3</f>
        <v>21</v>
      </c>
      <c r="BJ34" s="241">
        <f>ССЫЛКИ!BH3</f>
        <v>35</v>
      </c>
      <c r="BK34" s="241">
        <f>ССЫЛКИ!BI3</f>
        <v>22</v>
      </c>
      <c r="BL34" s="241">
        <f>ССЫЛКИ!BJ3</f>
        <v>32</v>
      </c>
      <c r="BM34" s="241">
        <f>ССЫЛКИ!BK3</f>
        <v>140</v>
      </c>
      <c r="BN34" s="241">
        <f>ССЫЛКИ!BL3</f>
        <v>140</v>
      </c>
      <c r="BO34" s="241">
        <f>ССЫЛКИ!BM3</f>
        <v>30</v>
      </c>
      <c r="BP34" s="241">
        <f>ССЫЛКИ!BN3</f>
        <v>4.2</v>
      </c>
      <c r="BQ34" s="241">
        <f>ССЫЛКИ!BO3</f>
        <v>160</v>
      </c>
      <c r="BR34" s="241">
        <f>ССЫЛКИ!BP3</f>
        <v>100</v>
      </c>
      <c r="BS34" s="241">
        <f>ССЫЛКИ!BQ3</f>
        <v>150</v>
      </c>
      <c r="BT34" s="241">
        <f>ССЫЛКИ!BR3</f>
        <v>160</v>
      </c>
      <c r="BU34" s="241">
        <f>ССЫЛКИ!BS3</f>
        <v>100</v>
      </c>
      <c r="BV34" s="241">
        <f>ССЫЛКИ!BT3</f>
        <v>90</v>
      </c>
      <c r="BW34" s="241">
        <f>ССЫЛКИ!BU3</f>
        <v>21</v>
      </c>
      <c r="BX34" s="241">
        <f>ССЫЛКИ!BV3</f>
        <v>40</v>
      </c>
      <c r="BY34" s="241">
        <f>ССЫЛКИ!BW3</f>
        <v>210</v>
      </c>
      <c r="BZ34" s="241">
        <f>ССЫЛКИ!BX3</f>
        <v>8</v>
      </c>
      <c r="CA34" s="230"/>
    </row>
    <row r="35" spans="1:79" s="256" customFormat="1">
      <c r="A35" s="414" t="s">
        <v>76</v>
      </c>
      <c r="B35" s="415"/>
      <c r="C35" s="242">
        <f>SUM(D35:BZ35)</f>
        <v>1952</v>
      </c>
      <c r="D35" s="243">
        <f t="shared" ref="D35:BZ35" si="12">D33*D34</f>
        <v>0</v>
      </c>
      <c r="E35" s="243">
        <f t="shared" si="12"/>
        <v>0</v>
      </c>
      <c r="F35" s="239">
        <f t="shared" si="12"/>
        <v>0</v>
      </c>
      <c r="G35" s="240">
        <f t="shared" si="12"/>
        <v>0</v>
      </c>
      <c r="H35" s="240">
        <f t="shared" si="12"/>
        <v>0</v>
      </c>
      <c r="I35" s="240">
        <f t="shared" si="12"/>
        <v>0</v>
      </c>
      <c r="J35" s="240">
        <f t="shared" si="12"/>
        <v>0</v>
      </c>
      <c r="K35" s="240">
        <f t="shared" si="12"/>
        <v>0</v>
      </c>
      <c r="L35" s="240">
        <f t="shared" si="12"/>
        <v>21.503999999999998</v>
      </c>
      <c r="M35" s="240">
        <f t="shared" si="12"/>
        <v>0</v>
      </c>
      <c r="N35" s="240">
        <f t="shared" si="12"/>
        <v>2.0959999999999996</v>
      </c>
      <c r="O35" s="240">
        <f t="shared" si="12"/>
        <v>0</v>
      </c>
      <c r="P35" s="240">
        <f t="shared" si="12"/>
        <v>0</v>
      </c>
      <c r="Q35" s="240">
        <f t="shared" si="12"/>
        <v>0</v>
      </c>
      <c r="R35" s="240">
        <f t="shared" si="12"/>
        <v>0</v>
      </c>
      <c r="S35" s="240">
        <f t="shared" si="12"/>
        <v>0</v>
      </c>
      <c r="T35" s="240">
        <f t="shared" si="12"/>
        <v>0</v>
      </c>
      <c r="U35" s="240">
        <f t="shared" si="12"/>
        <v>0</v>
      </c>
      <c r="V35" s="240">
        <f t="shared" si="12"/>
        <v>29.12</v>
      </c>
      <c r="W35" s="240">
        <f t="shared" si="12"/>
        <v>0</v>
      </c>
      <c r="X35" s="240">
        <f t="shared" si="12"/>
        <v>0</v>
      </c>
      <c r="Y35" s="240">
        <f t="shared" si="12"/>
        <v>1.28</v>
      </c>
      <c r="Z35" s="240">
        <f t="shared" si="12"/>
        <v>0</v>
      </c>
      <c r="AA35" s="240">
        <f t="shared" si="12"/>
        <v>0</v>
      </c>
      <c r="AB35" s="240">
        <f t="shared" si="12"/>
        <v>448</v>
      </c>
      <c r="AC35" s="240">
        <f t="shared" si="12"/>
        <v>34.32</v>
      </c>
      <c r="AD35" s="240">
        <f t="shared" si="12"/>
        <v>0</v>
      </c>
      <c r="AE35" s="240">
        <f t="shared" si="12"/>
        <v>0</v>
      </c>
      <c r="AF35" s="240">
        <f t="shared" si="12"/>
        <v>0</v>
      </c>
      <c r="AG35" s="240">
        <f t="shared" si="12"/>
        <v>0</v>
      </c>
      <c r="AH35" s="240">
        <f t="shared" si="12"/>
        <v>0</v>
      </c>
      <c r="AI35" s="240">
        <f t="shared" si="12"/>
        <v>0</v>
      </c>
      <c r="AJ35" s="240">
        <f t="shared" si="12"/>
        <v>0</v>
      </c>
      <c r="AK35" s="240">
        <f t="shared" si="12"/>
        <v>0</v>
      </c>
      <c r="AL35" s="240">
        <f t="shared" si="12"/>
        <v>52.8</v>
      </c>
      <c r="AM35" s="240">
        <f t="shared" si="12"/>
        <v>0</v>
      </c>
      <c r="AN35" s="240">
        <f t="shared" si="12"/>
        <v>0</v>
      </c>
      <c r="AO35" s="240">
        <f t="shared" si="12"/>
        <v>0</v>
      </c>
      <c r="AP35" s="240">
        <f t="shared" si="12"/>
        <v>0</v>
      </c>
      <c r="AQ35" s="240">
        <f t="shared" si="12"/>
        <v>0</v>
      </c>
      <c r="AR35" s="240">
        <f t="shared" si="12"/>
        <v>0</v>
      </c>
      <c r="AS35" s="240">
        <f t="shared" si="12"/>
        <v>0</v>
      </c>
      <c r="AT35" s="240">
        <f t="shared" si="12"/>
        <v>76.8</v>
      </c>
      <c r="AU35" s="240">
        <f t="shared" si="12"/>
        <v>0</v>
      </c>
      <c r="AV35" s="240">
        <f t="shared" si="12"/>
        <v>0</v>
      </c>
      <c r="AW35" s="240">
        <f t="shared" si="12"/>
        <v>0</v>
      </c>
      <c r="AX35" s="240">
        <f t="shared" si="12"/>
        <v>43.84</v>
      </c>
      <c r="AY35" s="240">
        <f t="shared" si="12"/>
        <v>0</v>
      </c>
      <c r="AZ35" s="240">
        <f t="shared" si="12"/>
        <v>0</v>
      </c>
      <c r="BA35" s="240">
        <f t="shared" si="12"/>
        <v>241.92000000000002</v>
      </c>
      <c r="BB35" s="240">
        <f t="shared" si="12"/>
        <v>0</v>
      </c>
      <c r="BC35" s="240">
        <f t="shared" si="12"/>
        <v>0</v>
      </c>
      <c r="BD35" s="240">
        <f t="shared" si="12"/>
        <v>508.8</v>
      </c>
      <c r="BE35" s="240">
        <f t="shared" si="12"/>
        <v>0</v>
      </c>
      <c r="BF35" s="240">
        <f t="shared" si="12"/>
        <v>0</v>
      </c>
      <c r="BG35" s="240">
        <f t="shared" si="12"/>
        <v>9.6</v>
      </c>
      <c r="BH35" s="240">
        <f t="shared" si="12"/>
        <v>0</v>
      </c>
      <c r="BI35" s="240">
        <f t="shared" si="12"/>
        <v>20.16</v>
      </c>
      <c r="BJ35" s="240">
        <f t="shared" si="12"/>
        <v>56</v>
      </c>
      <c r="BK35" s="240">
        <f t="shared" si="12"/>
        <v>5.6319999999999997</v>
      </c>
      <c r="BL35" s="240">
        <f t="shared" si="12"/>
        <v>22.527999999999999</v>
      </c>
      <c r="BM35" s="240">
        <f t="shared" si="12"/>
        <v>44.800000000000004</v>
      </c>
      <c r="BN35" s="240">
        <f t="shared" si="12"/>
        <v>0</v>
      </c>
      <c r="BO35" s="240">
        <f t="shared" si="12"/>
        <v>0</v>
      </c>
      <c r="BP35" s="240">
        <f t="shared" si="12"/>
        <v>0</v>
      </c>
      <c r="BQ35" s="240">
        <f t="shared" si="12"/>
        <v>0</v>
      </c>
      <c r="BR35" s="240">
        <f t="shared" si="12"/>
        <v>0</v>
      </c>
      <c r="BS35" s="240">
        <f t="shared" si="12"/>
        <v>0</v>
      </c>
      <c r="BT35" s="240">
        <f t="shared" si="12"/>
        <v>0</v>
      </c>
      <c r="BU35" s="240">
        <f t="shared" si="12"/>
        <v>0</v>
      </c>
      <c r="BV35" s="240">
        <f t="shared" si="12"/>
        <v>0</v>
      </c>
      <c r="BW35" s="240">
        <f t="shared" si="12"/>
        <v>0</v>
      </c>
      <c r="BX35" s="240">
        <f t="shared" si="12"/>
        <v>76.8</v>
      </c>
      <c r="BY35" s="243">
        <f t="shared" si="12"/>
        <v>0</v>
      </c>
      <c r="BZ35" s="243">
        <f t="shared" si="12"/>
        <v>256</v>
      </c>
      <c r="CA35" s="230"/>
    </row>
    <row r="36" spans="1:79" s="256" customFormat="1" ht="15.75" customHeight="1">
      <c r="A36" s="414" t="s">
        <v>77</v>
      </c>
      <c r="B36" s="415"/>
      <c r="C36" s="244">
        <f>C35/C32</f>
        <v>61</v>
      </c>
      <c r="D36" s="230"/>
      <c r="E36" s="230"/>
      <c r="F36" s="230"/>
      <c r="G36" s="230"/>
      <c r="H36" s="230"/>
      <c r="I36" s="230"/>
      <c r="J36" s="230"/>
      <c r="K36" s="230"/>
      <c r="L36" s="230"/>
      <c r="M36" s="230"/>
      <c r="N36" s="230"/>
      <c r="O36" s="230"/>
      <c r="P36" s="230"/>
      <c r="Q36" s="230"/>
      <c r="R36" s="230"/>
      <c r="S36" s="230"/>
      <c r="T36" s="230"/>
      <c r="U36" s="230"/>
      <c r="V36" s="230"/>
      <c r="W36" s="230"/>
      <c r="X36" s="230"/>
      <c r="Y36" s="230"/>
      <c r="Z36" s="230"/>
      <c r="AA36" s="230"/>
      <c r="AB36" s="230"/>
      <c r="AC36" s="230"/>
      <c r="AD36" s="230"/>
      <c r="AE36" s="230"/>
      <c r="AF36" s="230"/>
      <c r="AG36" s="230"/>
      <c r="AH36" s="230"/>
      <c r="AI36" s="230"/>
      <c r="AJ36" s="230"/>
      <c r="AK36" s="230"/>
      <c r="AL36" s="230"/>
      <c r="AM36" s="230"/>
      <c r="AN36" s="230"/>
      <c r="AO36" s="230"/>
      <c r="AP36" s="230"/>
      <c r="AQ36" s="230"/>
      <c r="AR36" s="230"/>
      <c r="AS36" s="230"/>
      <c r="AT36" s="230"/>
      <c r="AU36" s="230"/>
      <c r="AV36" s="230"/>
      <c r="AW36" s="230"/>
      <c r="AX36" s="230"/>
      <c r="AY36" s="230"/>
      <c r="AZ36" s="230"/>
      <c r="BA36" s="230"/>
      <c r="BB36" s="230"/>
      <c r="BC36" s="230"/>
      <c r="BD36" s="230"/>
      <c r="BE36" s="230"/>
      <c r="BF36" s="230"/>
      <c r="BG36" s="230"/>
      <c r="BH36" s="230"/>
      <c r="BI36" s="230"/>
      <c r="BJ36" s="230"/>
      <c r="BK36" s="230"/>
      <c r="BL36" s="230"/>
      <c r="BM36" s="230"/>
      <c r="BN36" s="230"/>
      <c r="BO36" s="230"/>
      <c r="BP36" s="230"/>
      <c r="BQ36" s="230"/>
      <c r="BR36" s="230"/>
      <c r="BS36" s="230"/>
      <c r="BT36" s="230"/>
      <c r="BU36" s="230"/>
      <c r="BV36" s="230"/>
      <c r="BW36" s="230"/>
      <c r="BX36" s="230"/>
      <c r="BY36" s="230"/>
      <c r="BZ36" s="230"/>
      <c r="CA36" s="230"/>
    </row>
    <row r="37" spans="1:79" ht="13.9" hidden="1" customHeight="1">
      <c r="A37" s="1"/>
      <c r="B37" s="233" t="s">
        <v>399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</row>
    <row r="38" spans="1:79" s="256" customFormat="1" hidden="1">
      <c r="A38" s="408"/>
      <c r="B38" s="407"/>
      <c r="C38" s="236"/>
      <c r="D38" s="236">
        <f t="shared" ref="D38:K38" si="13">SUM(D22:D28)</f>
        <v>0</v>
      </c>
      <c r="E38" s="236">
        <f t="shared" si="13"/>
        <v>0</v>
      </c>
      <c r="F38" s="236">
        <f t="shared" si="13"/>
        <v>0</v>
      </c>
      <c r="G38" s="236">
        <f t="shared" si="13"/>
        <v>0</v>
      </c>
      <c r="H38" s="236">
        <f t="shared" si="13"/>
        <v>0</v>
      </c>
      <c r="I38" s="236">
        <f t="shared" si="13"/>
        <v>0</v>
      </c>
      <c r="J38" s="236">
        <f t="shared" si="13"/>
        <v>0</v>
      </c>
      <c r="K38" s="236">
        <f t="shared" si="13"/>
        <v>0</v>
      </c>
      <c r="L38" s="236">
        <f>SUM(L22:L28)</f>
        <v>4.8</v>
      </c>
      <c r="M38" s="236">
        <f t="shared" ref="M38:BW38" si="14">SUM(M22:M28)</f>
        <v>0</v>
      </c>
      <c r="N38" s="236">
        <f t="shared" si="14"/>
        <v>6.55</v>
      </c>
      <c r="O38" s="236">
        <f t="shared" si="14"/>
        <v>0</v>
      </c>
      <c r="P38" s="236">
        <f t="shared" si="14"/>
        <v>0</v>
      </c>
      <c r="Q38" s="236">
        <f t="shared" si="14"/>
        <v>0</v>
      </c>
      <c r="R38" s="236">
        <f t="shared" si="14"/>
        <v>0</v>
      </c>
      <c r="S38" s="236">
        <f t="shared" si="14"/>
        <v>0</v>
      </c>
      <c r="T38" s="236">
        <f t="shared" si="14"/>
        <v>0</v>
      </c>
      <c r="U38" s="236">
        <f t="shared" si="14"/>
        <v>0</v>
      </c>
      <c r="V38" s="236">
        <f t="shared" si="14"/>
        <v>7</v>
      </c>
      <c r="W38" s="236">
        <f t="shared" si="14"/>
        <v>0</v>
      </c>
      <c r="X38" s="236">
        <f t="shared" si="14"/>
        <v>0</v>
      </c>
      <c r="Y38" s="236">
        <f t="shared" si="14"/>
        <v>1</v>
      </c>
      <c r="Z38" s="236">
        <f t="shared" si="14"/>
        <v>0</v>
      </c>
      <c r="AA38" s="236">
        <f t="shared" si="14"/>
        <v>0</v>
      </c>
      <c r="AB38" s="236">
        <f t="shared" si="14"/>
        <v>200</v>
      </c>
      <c r="AC38" s="236">
        <f t="shared" si="14"/>
        <v>6.5</v>
      </c>
      <c r="AD38" s="236">
        <f>SUM(AD22:AD28)</f>
        <v>0</v>
      </c>
      <c r="AE38" s="236">
        <f t="shared" si="14"/>
        <v>0</v>
      </c>
      <c r="AF38" s="236">
        <f t="shared" si="14"/>
        <v>0</v>
      </c>
      <c r="AG38" s="236">
        <f t="shared" si="14"/>
        <v>0</v>
      </c>
      <c r="AH38" s="236">
        <f t="shared" si="14"/>
        <v>0</v>
      </c>
      <c r="AI38" s="236">
        <f t="shared" si="14"/>
        <v>0</v>
      </c>
      <c r="AJ38" s="236">
        <f t="shared" si="14"/>
        <v>0</v>
      </c>
      <c r="AK38" s="236">
        <f t="shared" si="14"/>
        <v>0</v>
      </c>
      <c r="AL38" s="236">
        <f t="shared" si="14"/>
        <v>30</v>
      </c>
      <c r="AM38" s="236">
        <f t="shared" si="14"/>
        <v>0</v>
      </c>
      <c r="AN38" s="236">
        <f t="shared" si="14"/>
        <v>0</v>
      </c>
      <c r="AO38" s="236">
        <f t="shared" si="14"/>
        <v>0</v>
      </c>
      <c r="AP38" s="236">
        <f t="shared" si="14"/>
        <v>0</v>
      </c>
      <c r="AQ38" s="236">
        <f t="shared" si="14"/>
        <v>0</v>
      </c>
      <c r="AR38" s="236">
        <f t="shared" si="14"/>
        <v>0</v>
      </c>
      <c r="AS38" s="236">
        <f t="shared" si="14"/>
        <v>0</v>
      </c>
      <c r="AT38" s="236">
        <f t="shared" si="14"/>
        <v>4</v>
      </c>
      <c r="AU38" s="236">
        <f t="shared" si="14"/>
        <v>0</v>
      </c>
      <c r="AV38" s="236">
        <f t="shared" si="14"/>
        <v>0</v>
      </c>
      <c r="AW38" s="236">
        <f t="shared" si="14"/>
        <v>0</v>
      </c>
      <c r="AX38" s="236">
        <f t="shared" si="14"/>
        <v>5</v>
      </c>
      <c r="AY38" s="236">
        <f t="shared" si="14"/>
        <v>0</v>
      </c>
      <c r="AZ38" s="236">
        <f t="shared" si="14"/>
        <v>0</v>
      </c>
      <c r="BA38" s="236">
        <f t="shared" si="14"/>
        <v>42</v>
      </c>
      <c r="BB38" s="236">
        <f t="shared" si="14"/>
        <v>0</v>
      </c>
      <c r="BC38" s="236">
        <f t="shared" si="14"/>
        <v>0</v>
      </c>
      <c r="BD38" s="236">
        <f t="shared" si="14"/>
        <v>53</v>
      </c>
      <c r="BE38" s="236">
        <f t="shared" si="14"/>
        <v>0</v>
      </c>
      <c r="BF38" s="236">
        <f t="shared" si="14"/>
        <v>0</v>
      </c>
      <c r="BG38" s="236">
        <f t="shared" si="14"/>
        <v>1</v>
      </c>
      <c r="BH38" s="236">
        <f t="shared" si="14"/>
        <v>0</v>
      </c>
      <c r="BI38" s="236">
        <f t="shared" si="14"/>
        <v>30</v>
      </c>
      <c r="BJ38" s="236">
        <f t="shared" si="14"/>
        <v>50</v>
      </c>
      <c r="BK38" s="236">
        <f t="shared" si="14"/>
        <v>8</v>
      </c>
      <c r="BL38" s="236">
        <f t="shared" si="14"/>
        <v>22</v>
      </c>
      <c r="BM38" s="236">
        <f t="shared" si="14"/>
        <v>10</v>
      </c>
      <c r="BN38" s="236">
        <f t="shared" si="14"/>
        <v>0</v>
      </c>
      <c r="BO38" s="236">
        <f t="shared" si="14"/>
        <v>0</v>
      </c>
      <c r="BP38" s="236">
        <f t="shared" si="14"/>
        <v>0</v>
      </c>
      <c r="BQ38" s="236">
        <f t="shared" si="14"/>
        <v>0</v>
      </c>
      <c r="BR38" s="236">
        <f t="shared" si="14"/>
        <v>0</v>
      </c>
      <c r="BS38" s="236">
        <f t="shared" si="14"/>
        <v>0</v>
      </c>
      <c r="BT38" s="236">
        <f t="shared" si="14"/>
        <v>0</v>
      </c>
      <c r="BU38" s="236">
        <f t="shared" si="14"/>
        <v>0</v>
      </c>
      <c r="BV38" s="236">
        <f t="shared" si="14"/>
        <v>0</v>
      </c>
      <c r="BW38" s="236">
        <f t="shared" si="14"/>
        <v>0</v>
      </c>
      <c r="BX38" s="236">
        <f>SUM(BX22:BX28)</f>
        <v>60</v>
      </c>
      <c r="BY38" s="257">
        <f>SUM(BY18:BY26)</f>
        <v>0</v>
      </c>
      <c r="BZ38" s="257">
        <f>SUM(BZ22:BZ28)</f>
        <v>1</v>
      </c>
      <c r="CA38" s="230"/>
    </row>
    <row r="39" spans="1:79" s="256" customFormat="1" hidden="1">
      <c r="A39" s="412" t="s">
        <v>74</v>
      </c>
      <c r="B39" s="413"/>
      <c r="C39" s="236">
        <f>C40</f>
        <v>32</v>
      </c>
      <c r="D39" s="246">
        <f>C39</f>
        <v>32</v>
      </c>
      <c r="E39" s="246">
        <f t="shared" ref="E39:BP39" si="15">D39</f>
        <v>32</v>
      </c>
      <c r="F39" s="246">
        <f t="shared" si="15"/>
        <v>32</v>
      </c>
      <c r="G39" s="246">
        <f t="shared" si="15"/>
        <v>32</v>
      </c>
      <c r="H39" s="246">
        <f t="shared" si="15"/>
        <v>32</v>
      </c>
      <c r="I39" s="246">
        <f t="shared" si="15"/>
        <v>32</v>
      </c>
      <c r="J39" s="246">
        <f t="shared" si="15"/>
        <v>32</v>
      </c>
      <c r="K39" s="246">
        <f t="shared" si="15"/>
        <v>32</v>
      </c>
      <c r="L39" s="246">
        <f t="shared" si="15"/>
        <v>32</v>
      </c>
      <c r="M39" s="246">
        <f t="shared" si="15"/>
        <v>32</v>
      </c>
      <c r="N39" s="246">
        <f t="shared" si="15"/>
        <v>32</v>
      </c>
      <c r="O39" s="246">
        <f t="shared" si="15"/>
        <v>32</v>
      </c>
      <c r="P39" s="246">
        <f t="shared" si="15"/>
        <v>32</v>
      </c>
      <c r="Q39" s="246">
        <f t="shared" si="15"/>
        <v>32</v>
      </c>
      <c r="R39" s="246">
        <f t="shared" si="15"/>
        <v>32</v>
      </c>
      <c r="S39" s="246">
        <f t="shared" si="15"/>
        <v>32</v>
      </c>
      <c r="T39" s="246">
        <f t="shared" si="15"/>
        <v>32</v>
      </c>
      <c r="U39" s="246">
        <f t="shared" si="15"/>
        <v>32</v>
      </c>
      <c r="V39" s="246">
        <f t="shared" si="15"/>
        <v>32</v>
      </c>
      <c r="W39" s="246">
        <f t="shared" si="15"/>
        <v>32</v>
      </c>
      <c r="X39" s="246">
        <f t="shared" si="15"/>
        <v>32</v>
      </c>
      <c r="Y39" s="246">
        <f t="shared" si="15"/>
        <v>32</v>
      </c>
      <c r="Z39" s="246">
        <f t="shared" si="15"/>
        <v>32</v>
      </c>
      <c r="AA39" s="246">
        <f t="shared" si="15"/>
        <v>32</v>
      </c>
      <c r="AB39" s="246">
        <f t="shared" si="15"/>
        <v>32</v>
      </c>
      <c r="AC39" s="246">
        <f t="shared" si="15"/>
        <v>32</v>
      </c>
      <c r="AD39" s="246">
        <f t="shared" si="15"/>
        <v>32</v>
      </c>
      <c r="AE39" s="246">
        <f t="shared" si="15"/>
        <v>32</v>
      </c>
      <c r="AF39" s="246">
        <f t="shared" si="15"/>
        <v>32</v>
      </c>
      <c r="AG39" s="246">
        <f t="shared" si="15"/>
        <v>32</v>
      </c>
      <c r="AH39" s="246">
        <f t="shared" si="15"/>
        <v>32</v>
      </c>
      <c r="AI39" s="246">
        <f t="shared" si="15"/>
        <v>32</v>
      </c>
      <c r="AJ39" s="246">
        <f t="shared" si="15"/>
        <v>32</v>
      </c>
      <c r="AK39" s="246">
        <f t="shared" si="15"/>
        <v>32</v>
      </c>
      <c r="AL39" s="246">
        <f t="shared" si="15"/>
        <v>32</v>
      </c>
      <c r="AM39" s="246">
        <f t="shared" si="15"/>
        <v>32</v>
      </c>
      <c r="AN39" s="246">
        <f t="shared" si="15"/>
        <v>32</v>
      </c>
      <c r="AO39" s="246">
        <f t="shared" si="15"/>
        <v>32</v>
      </c>
      <c r="AP39" s="246">
        <f t="shared" si="15"/>
        <v>32</v>
      </c>
      <c r="AQ39" s="246">
        <f t="shared" si="15"/>
        <v>32</v>
      </c>
      <c r="AR39" s="246">
        <f t="shared" si="15"/>
        <v>32</v>
      </c>
      <c r="AS39" s="246">
        <f t="shared" si="15"/>
        <v>32</v>
      </c>
      <c r="AT39" s="246">
        <f t="shared" si="15"/>
        <v>32</v>
      </c>
      <c r="AU39" s="246">
        <f t="shared" si="15"/>
        <v>32</v>
      </c>
      <c r="AV39" s="246">
        <f t="shared" si="15"/>
        <v>32</v>
      </c>
      <c r="AW39" s="246">
        <f t="shared" si="15"/>
        <v>32</v>
      </c>
      <c r="AX39" s="246">
        <f t="shared" si="15"/>
        <v>32</v>
      </c>
      <c r="AY39" s="246">
        <f t="shared" si="15"/>
        <v>32</v>
      </c>
      <c r="AZ39" s="246">
        <f t="shared" si="15"/>
        <v>32</v>
      </c>
      <c r="BA39" s="246">
        <f t="shared" si="15"/>
        <v>32</v>
      </c>
      <c r="BB39" s="246">
        <f t="shared" si="15"/>
        <v>32</v>
      </c>
      <c r="BC39" s="246">
        <f t="shared" si="15"/>
        <v>32</v>
      </c>
      <c r="BD39" s="246">
        <f t="shared" si="15"/>
        <v>32</v>
      </c>
      <c r="BE39" s="246">
        <f t="shared" si="15"/>
        <v>32</v>
      </c>
      <c r="BF39" s="246">
        <f t="shared" si="15"/>
        <v>32</v>
      </c>
      <c r="BG39" s="246">
        <f t="shared" si="15"/>
        <v>32</v>
      </c>
      <c r="BH39" s="246">
        <f t="shared" si="15"/>
        <v>32</v>
      </c>
      <c r="BI39" s="246">
        <f t="shared" si="15"/>
        <v>32</v>
      </c>
      <c r="BJ39" s="246">
        <f t="shared" si="15"/>
        <v>32</v>
      </c>
      <c r="BK39" s="246">
        <f t="shared" si="15"/>
        <v>32</v>
      </c>
      <c r="BL39" s="246">
        <f t="shared" si="15"/>
        <v>32</v>
      </c>
      <c r="BM39" s="246">
        <f t="shared" si="15"/>
        <v>32</v>
      </c>
      <c r="BN39" s="246">
        <f t="shared" si="15"/>
        <v>32</v>
      </c>
      <c r="BO39" s="246">
        <f t="shared" si="15"/>
        <v>32</v>
      </c>
      <c r="BP39" s="246">
        <f t="shared" si="15"/>
        <v>32</v>
      </c>
      <c r="BQ39" s="246">
        <f t="shared" ref="BQ39:BZ39" si="16">BP39</f>
        <v>32</v>
      </c>
      <c r="BR39" s="246">
        <f t="shared" si="16"/>
        <v>32</v>
      </c>
      <c r="BS39" s="246">
        <f t="shared" si="16"/>
        <v>32</v>
      </c>
      <c r="BT39" s="246">
        <f t="shared" si="16"/>
        <v>32</v>
      </c>
      <c r="BU39" s="246">
        <f t="shared" si="16"/>
        <v>32</v>
      </c>
      <c r="BV39" s="246">
        <f t="shared" si="16"/>
        <v>32</v>
      </c>
      <c r="BW39" s="246">
        <f t="shared" si="16"/>
        <v>32</v>
      </c>
      <c r="BX39" s="246">
        <f t="shared" si="16"/>
        <v>32</v>
      </c>
      <c r="BY39" s="258">
        <f t="shared" si="16"/>
        <v>32</v>
      </c>
      <c r="BZ39" s="258">
        <f t="shared" si="16"/>
        <v>32</v>
      </c>
      <c r="CA39" s="230"/>
    </row>
    <row r="40" spans="1:79" s="256" customFormat="1" ht="21" hidden="1" thickBot="1">
      <c r="A40" s="410" t="s">
        <v>138</v>
      </c>
      <c r="B40" s="411"/>
      <c r="C40" s="99">
        <f>VLOOKUP(B4,Общее_количество_учащихся,3,FALSE)</f>
        <v>32</v>
      </c>
      <c r="D40" s="247"/>
      <c r="E40" s="247"/>
      <c r="F40" s="247"/>
      <c r="G40" s="247"/>
      <c r="H40" s="247"/>
      <c r="I40" s="247"/>
      <c r="J40" s="247"/>
      <c r="K40" s="247"/>
      <c r="L40" s="247"/>
      <c r="M40" s="247"/>
      <c r="N40" s="247"/>
      <c r="O40" s="247"/>
      <c r="P40" s="247"/>
      <c r="Q40" s="247"/>
      <c r="R40" s="247"/>
      <c r="S40" s="247"/>
      <c r="T40" s="247"/>
      <c r="U40" s="247"/>
      <c r="V40" s="247"/>
      <c r="W40" s="247"/>
      <c r="X40" s="247"/>
      <c r="Y40" s="247"/>
      <c r="Z40" s="247"/>
      <c r="AA40" s="247"/>
      <c r="AB40" s="247"/>
      <c r="AC40" s="247"/>
      <c r="AD40" s="247"/>
      <c r="AE40" s="247"/>
      <c r="AF40" s="247"/>
      <c r="AG40" s="247"/>
      <c r="AH40" s="247"/>
      <c r="AI40" s="247"/>
      <c r="AJ40" s="247"/>
      <c r="AK40" s="247"/>
      <c r="AL40" s="247"/>
      <c r="AM40" s="247"/>
      <c r="AN40" s="247"/>
      <c r="AO40" s="247"/>
      <c r="AP40" s="247"/>
      <c r="AQ40" s="247"/>
      <c r="AR40" s="247"/>
      <c r="AS40" s="247"/>
      <c r="AT40" s="247"/>
      <c r="AU40" s="247"/>
      <c r="AV40" s="247"/>
      <c r="AW40" s="247"/>
      <c r="AX40" s="247"/>
      <c r="AY40" s="247"/>
      <c r="AZ40" s="247"/>
      <c r="BA40" s="247"/>
      <c r="BB40" s="247"/>
      <c r="BC40" s="247"/>
      <c r="BD40" s="247"/>
      <c r="BE40" s="247"/>
      <c r="BF40" s="247"/>
      <c r="BG40" s="247"/>
      <c r="BH40" s="247"/>
      <c r="BI40" s="247"/>
      <c r="BJ40" s="247"/>
      <c r="BK40" s="247"/>
      <c r="BL40" s="247"/>
      <c r="BM40" s="247"/>
      <c r="BN40" s="247"/>
      <c r="BO40" s="247"/>
      <c r="BP40" s="247"/>
      <c r="BQ40" s="247"/>
      <c r="BR40" s="247"/>
      <c r="BS40" s="247"/>
      <c r="BT40" s="247"/>
      <c r="BU40" s="247"/>
      <c r="BV40" s="247"/>
      <c r="BW40" s="247"/>
      <c r="BX40" s="247"/>
      <c r="BY40" s="259"/>
      <c r="BZ40" s="257"/>
      <c r="CA40" s="230"/>
    </row>
    <row r="41" spans="1:79" s="256" customFormat="1" hidden="1">
      <c r="A41" s="414" t="s">
        <v>75</v>
      </c>
      <c r="B41" s="415"/>
      <c r="C41" s="237"/>
      <c r="D41" s="248">
        <f>D38*D39/1000</f>
        <v>0</v>
      </c>
      <c r="E41" s="248">
        <f>E38*E39</f>
        <v>0</v>
      </c>
      <c r="F41" s="248">
        <f>F38*F39</f>
        <v>0</v>
      </c>
      <c r="G41" s="248">
        <f>G38*G39</f>
        <v>0</v>
      </c>
      <c r="H41" s="248">
        <f t="shared" ref="H41:BS41" si="17">H38*H39/1000</f>
        <v>0</v>
      </c>
      <c r="I41" s="248">
        <f t="shared" si="17"/>
        <v>0</v>
      </c>
      <c r="J41" s="249">
        <f t="shared" si="17"/>
        <v>0</v>
      </c>
      <c r="K41" s="249">
        <f>K38*K39</f>
        <v>0</v>
      </c>
      <c r="L41" s="249">
        <f>L38*L39/1000</f>
        <v>0.15359999999999999</v>
      </c>
      <c r="M41" s="249">
        <f t="shared" si="17"/>
        <v>0</v>
      </c>
      <c r="N41" s="249">
        <f t="shared" si="17"/>
        <v>0.20959999999999998</v>
      </c>
      <c r="O41" s="249">
        <f t="shared" si="17"/>
        <v>0</v>
      </c>
      <c r="P41" s="249">
        <f t="shared" si="17"/>
        <v>0</v>
      </c>
      <c r="Q41" s="249">
        <f>Q38*Q39</f>
        <v>0</v>
      </c>
      <c r="R41" s="249">
        <f t="shared" si="17"/>
        <v>0</v>
      </c>
      <c r="S41" s="249">
        <f>S38*S39</f>
        <v>0</v>
      </c>
      <c r="T41" s="249">
        <f t="shared" si="17"/>
        <v>0</v>
      </c>
      <c r="U41" s="249">
        <f t="shared" si="17"/>
        <v>0</v>
      </c>
      <c r="V41" s="249">
        <f t="shared" si="17"/>
        <v>0.224</v>
      </c>
      <c r="W41" s="249">
        <f t="shared" si="17"/>
        <v>0</v>
      </c>
      <c r="X41" s="249">
        <f t="shared" si="17"/>
        <v>0</v>
      </c>
      <c r="Y41" s="249">
        <f t="shared" si="17"/>
        <v>3.2000000000000001E-2</v>
      </c>
      <c r="Z41" s="249">
        <f t="shared" si="17"/>
        <v>0</v>
      </c>
      <c r="AA41" s="249">
        <f t="shared" si="17"/>
        <v>0</v>
      </c>
      <c r="AB41" s="249">
        <f t="shared" si="17"/>
        <v>6.4</v>
      </c>
      <c r="AC41" s="249">
        <f t="shared" si="17"/>
        <v>0.20799999999999999</v>
      </c>
      <c r="AD41" s="249">
        <f>AD38*AD39</f>
        <v>0</v>
      </c>
      <c r="AE41" s="249">
        <f t="shared" si="17"/>
        <v>0</v>
      </c>
      <c r="AF41" s="249">
        <f t="shared" si="17"/>
        <v>0</v>
      </c>
      <c r="AG41" s="249">
        <f t="shared" si="17"/>
        <v>0</v>
      </c>
      <c r="AH41" s="249">
        <f t="shared" si="17"/>
        <v>0</v>
      </c>
      <c r="AI41" s="249">
        <f t="shared" si="17"/>
        <v>0</v>
      </c>
      <c r="AJ41" s="249">
        <f t="shared" si="17"/>
        <v>0</v>
      </c>
      <c r="AK41" s="249">
        <f t="shared" si="17"/>
        <v>0</v>
      </c>
      <c r="AL41" s="249">
        <f t="shared" si="17"/>
        <v>0.96</v>
      </c>
      <c r="AM41" s="249">
        <f t="shared" si="17"/>
        <v>0</v>
      </c>
      <c r="AN41" s="249">
        <f t="shared" si="17"/>
        <v>0</v>
      </c>
      <c r="AO41" s="249">
        <f t="shared" si="17"/>
        <v>0</v>
      </c>
      <c r="AP41" s="249">
        <f t="shared" si="17"/>
        <v>0</v>
      </c>
      <c r="AQ41" s="249">
        <f t="shared" si="17"/>
        <v>0</v>
      </c>
      <c r="AR41" s="249">
        <f t="shared" si="17"/>
        <v>0</v>
      </c>
      <c r="AS41" s="249">
        <f t="shared" si="17"/>
        <v>0</v>
      </c>
      <c r="AT41" s="249">
        <f t="shared" si="17"/>
        <v>0.128</v>
      </c>
      <c r="AU41" s="249">
        <f t="shared" si="17"/>
        <v>0</v>
      </c>
      <c r="AV41" s="249">
        <f t="shared" si="17"/>
        <v>0</v>
      </c>
      <c r="AW41" s="249">
        <f t="shared" si="17"/>
        <v>0</v>
      </c>
      <c r="AX41" s="249">
        <f t="shared" si="17"/>
        <v>0.16</v>
      </c>
      <c r="AY41" s="249">
        <f t="shared" si="17"/>
        <v>0</v>
      </c>
      <c r="AZ41" s="249">
        <f t="shared" si="17"/>
        <v>0</v>
      </c>
      <c r="BA41" s="249">
        <f t="shared" si="17"/>
        <v>1.3440000000000001</v>
      </c>
      <c r="BB41" s="249">
        <f t="shared" si="17"/>
        <v>0</v>
      </c>
      <c r="BC41" s="249">
        <f t="shared" si="17"/>
        <v>0</v>
      </c>
      <c r="BD41" s="249">
        <f t="shared" si="17"/>
        <v>1.696</v>
      </c>
      <c r="BE41" s="249">
        <f t="shared" si="17"/>
        <v>0</v>
      </c>
      <c r="BF41" s="249">
        <f t="shared" si="17"/>
        <v>0</v>
      </c>
      <c r="BG41" s="249">
        <f t="shared" si="17"/>
        <v>3.2000000000000001E-2</v>
      </c>
      <c r="BH41" s="249">
        <f>BH38*BH39</f>
        <v>0</v>
      </c>
      <c r="BI41" s="249">
        <f t="shared" si="17"/>
        <v>0.96</v>
      </c>
      <c r="BJ41" s="249">
        <f t="shared" si="17"/>
        <v>1.6</v>
      </c>
      <c r="BK41" s="249">
        <f t="shared" si="17"/>
        <v>0.25600000000000001</v>
      </c>
      <c r="BL41" s="249">
        <f t="shared" si="17"/>
        <v>0.70399999999999996</v>
      </c>
      <c r="BM41" s="249">
        <f t="shared" si="17"/>
        <v>0.32</v>
      </c>
      <c r="BN41" s="249">
        <f t="shared" si="17"/>
        <v>0</v>
      </c>
      <c r="BO41" s="249">
        <f t="shared" si="17"/>
        <v>0</v>
      </c>
      <c r="BP41" s="249">
        <f t="shared" si="17"/>
        <v>0</v>
      </c>
      <c r="BQ41" s="249">
        <f t="shared" si="17"/>
        <v>0</v>
      </c>
      <c r="BR41" s="249">
        <f t="shared" si="17"/>
        <v>0</v>
      </c>
      <c r="BS41" s="249">
        <f t="shared" si="17"/>
        <v>0</v>
      </c>
      <c r="BT41" s="249">
        <f t="shared" ref="BT41:BY41" si="18">BT38*BT39/1000</f>
        <v>0</v>
      </c>
      <c r="BU41" s="249">
        <f t="shared" si="18"/>
        <v>0</v>
      </c>
      <c r="BV41" s="249">
        <f t="shared" si="18"/>
        <v>0</v>
      </c>
      <c r="BW41" s="249">
        <f t="shared" si="18"/>
        <v>0</v>
      </c>
      <c r="BX41" s="249">
        <f t="shared" si="18"/>
        <v>1.92</v>
      </c>
      <c r="BY41" s="249">
        <f t="shared" si="18"/>
        <v>0</v>
      </c>
      <c r="BZ41" s="249">
        <f>BZ38*BZ39</f>
        <v>32</v>
      </c>
      <c r="CA41" s="230"/>
    </row>
    <row r="42" spans="1:79" s="256" customFormat="1" hidden="1">
      <c r="A42" s="414" t="s">
        <v>64</v>
      </c>
      <c r="B42" s="415"/>
      <c r="C42" s="237"/>
      <c r="D42" s="241">
        <f>ССЫЛКИ!B3</f>
        <v>85</v>
      </c>
      <c r="E42" s="241">
        <f>ССЫЛКИ!C3</f>
        <v>21</v>
      </c>
      <c r="F42" s="241">
        <f>ССЫЛКИ!D3</f>
        <v>21</v>
      </c>
      <c r="G42" s="241">
        <f>ССЫЛКИ!E3</f>
        <v>6</v>
      </c>
      <c r="H42" s="241">
        <f>ССЫЛКИ!F3</f>
        <v>400</v>
      </c>
      <c r="I42" s="241">
        <f>ССЫЛКИ!G3</f>
        <v>140</v>
      </c>
      <c r="J42" s="241">
        <f>ССЫЛКИ!H3</f>
        <v>85</v>
      </c>
      <c r="K42" s="241">
        <f>ССЫЛКИ!I3</f>
        <v>21</v>
      </c>
      <c r="L42" s="241">
        <f>ССЫЛКИ!J3</f>
        <v>140</v>
      </c>
      <c r="M42" s="241">
        <f>ССЫЛКИ!K3</f>
        <v>56</v>
      </c>
      <c r="N42" s="241">
        <f>ССЫЛКИ!L3</f>
        <v>10</v>
      </c>
      <c r="O42" s="241">
        <f>ССЫЛКИ!M3</f>
        <v>240</v>
      </c>
      <c r="P42" s="241">
        <f>ССЫЛКИ!N3</f>
        <v>700</v>
      </c>
      <c r="Q42" s="241">
        <f>ССЫЛКИ!O3</f>
        <v>8</v>
      </c>
      <c r="R42" s="241">
        <f>ССЫЛКИ!P3</f>
        <v>160</v>
      </c>
      <c r="S42" s="241">
        <f>ССЫЛКИ!Q3</f>
        <v>10</v>
      </c>
      <c r="T42" s="241">
        <f>ССЫЛКИ!R3</f>
        <v>150</v>
      </c>
      <c r="U42" s="241">
        <f>ССЫЛКИ!S3</f>
        <v>110</v>
      </c>
      <c r="V42" s="241">
        <f>ССЫЛКИ!T3</f>
        <v>130</v>
      </c>
      <c r="W42" s="241">
        <f>ССЫЛКИ!U3</f>
        <v>150</v>
      </c>
      <c r="X42" s="241">
        <f>ССЫЛКИ!V3</f>
        <v>150</v>
      </c>
      <c r="Y42" s="241">
        <f>ССЫЛКИ!W3</f>
        <v>40</v>
      </c>
      <c r="Z42" s="241">
        <f>ССЫЛКИ!X3</f>
        <v>150</v>
      </c>
      <c r="AA42" s="241">
        <f>ССЫЛКИ!Y3</f>
        <v>60</v>
      </c>
      <c r="AB42" s="241">
        <f>ССЫЛКИ!Z3</f>
        <v>70</v>
      </c>
      <c r="AC42" s="241">
        <f>ССЫЛКИ!AA3</f>
        <v>165</v>
      </c>
      <c r="AD42" s="241">
        <f>ССЫЛКИ!AB3</f>
        <v>21</v>
      </c>
      <c r="AE42" s="241">
        <f>ССЫЛКИ!AC3</f>
        <v>10.5</v>
      </c>
      <c r="AF42" s="241">
        <f>ССЫЛКИ!AD3</f>
        <v>55</v>
      </c>
      <c r="AG42" s="241">
        <f>ССЫЛКИ!AE3</f>
        <v>90</v>
      </c>
      <c r="AH42" s="241">
        <f>ССЫЛКИ!AF3</f>
        <v>45</v>
      </c>
      <c r="AI42" s="241">
        <f>ССЫЛКИ!AG3</f>
        <v>45</v>
      </c>
      <c r="AJ42" s="241">
        <f>ССЫЛКИ!AH3</f>
        <v>52</v>
      </c>
      <c r="AK42" s="241">
        <f>ССЫЛКИ!AI3</f>
        <v>50</v>
      </c>
      <c r="AL42" s="241">
        <f>ССЫЛКИ!AJ3</f>
        <v>55</v>
      </c>
      <c r="AM42" s="241">
        <f>ССЫЛКИ!AK3</f>
        <v>60</v>
      </c>
      <c r="AN42" s="241">
        <f>ССЫЛКИ!AL3</f>
        <v>60</v>
      </c>
      <c r="AO42" s="241">
        <f>ССЫЛКИ!AM3</f>
        <v>50</v>
      </c>
      <c r="AP42" s="241">
        <f>ССЫЛКИ!AN3</f>
        <v>110</v>
      </c>
      <c r="AQ42" s="241">
        <f>ССЫЛКИ!AO3</f>
        <v>270</v>
      </c>
      <c r="AR42" s="241">
        <f>ССЫЛКИ!AP3</f>
        <v>200</v>
      </c>
      <c r="AS42" s="241">
        <f>ССЫЛКИ!AQ3</f>
        <v>80</v>
      </c>
      <c r="AT42" s="241">
        <f>ССЫЛКИ!AR3</f>
        <v>600</v>
      </c>
      <c r="AU42" s="241">
        <f>ССЫЛКИ!AS3</f>
        <v>60</v>
      </c>
      <c r="AV42" s="241">
        <f>ССЫЛКИ!AT3</f>
        <v>75</v>
      </c>
      <c r="AW42" s="241">
        <f>ССЫЛКИ!AU3</f>
        <v>250</v>
      </c>
      <c r="AX42" s="241">
        <f>ССЫЛКИ!AV3</f>
        <v>274</v>
      </c>
      <c r="AY42" s="241">
        <f>ССЫЛКИ!AW3</f>
        <v>450</v>
      </c>
      <c r="AZ42" s="241">
        <f>ССЫЛКИ!AX3</f>
        <v>325</v>
      </c>
      <c r="BA42" s="241">
        <f>ССЫЛКИ!AY3</f>
        <v>180</v>
      </c>
      <c r="BB42" s="241">
        <f>ССЫЛКИ!AZ3</f>
        <v>320</v>
      </c>
      <c r="BC42" s="241">
        <f>ССЫЛКИ!BA3</f>
        <v>350</v>
      </c>
      <c r="BD42" s="241">
        <f>ССЫЛКИ!BB3</f>
        <v>300</v>
      </c>
      <c r="BE42" s="241">
        <f>ССЫЛКИ!BC3</f>
        <v>120</v>
      </c>
      <c r="BF42" s="241">
        <f>ССЫЛКИ!BD3</f>
        <v>220</v>
      </c>
      <c r="BG42" s="241">
        <f>ССЫЛКИ!BE3</f>
        <v>300</v>
      </c>
      <c r="BH42" s="241">
        <f>ССЫЛКИ!BF3</f>
        <v>21</v>
      </c>
      <c r="BI42" s="241">
        <f>ССЫЛКИ!BG3</f>
        <v>21</v>
      </c>
      <c r="BJ42" s="241">
        <f>ССЫЛКИ!BH3</f>
        <v>35</v>
      </c>
      <c r="BK42" s="241">
        <f>ССЫЛКИ!BI3</f>
        <v>22</v>
      </c>
      <c r="BL42" s="241">
        <f>ССЫЛКИ!BJ3</f>
        <v>32</v>
      </c>
      <c r="BM42" s="241">
        <f>ССЫЛКИ!BK3</f>
        <v>140</v>
      </c>
      <c r="BN42" s="241">
        <f>ССЫЛКИ!BL3</f>
        <v>140</v>
      </c>
      <c r="BO42" s="241">
        <f>ССЫЛКИ!BM3</f>
        <v>30</v>
      </c>
      <c r="BP42" s="241">
        <f>ССЫЛКИ!BN3</f>
        <v>4.2</v>
      </c>
      <c r="BQ42" s="241">
        <f>ССЫЛКИ!BO3</f>
        <v>160</v>
      </c>
      <c r="BR42" s="241">
        <f>ССЫЛКИ!BP3</f>
        <v>100</v>
      </c>
      <c r="BS42" s="241">
        <f>ССЫЛКИ!BQ3</f>
        <v>150</v>
      </c>
      <c r="BT42" s="241">
        <f>ССЫЛКИ!BR3</f>
        <v>160</v>
      </c>
      <c r="BU42" s="241">
        <f>ССЫЛКИ!BS3</f>
        <v>100</v>
      </c>
      <c r="BV42" s="241">
        <f>ССЫЛКИ!BT3</f>
        <v>90</v>
      </c>
      <c r="BW42" s="241">
        <f>ССЫЛКИ!BU3</f>
        <v>21</v>
      </c>
      <c r="BX42" s="241">
        <f>ССЫЛКИ!BV3</f>
        <v>40</v>
      </c>
      <c r="BY42" s="241">
        <f>ССЫЛКИ!BW3</f>
        <v>210</v>
      </c>
      <c r="BZ42" s="241">
        <f>ССЫЛКИ!BX3</f>
        <v>8</v>
      </c>
      <c r="CA42" s="230"/>
    </row>
    <row r="43" spans="1:79" s="256" customFormat="1" hidden="1">
      <c r="A43" s="414" t="s">
        <v>76</v>
      </c>
      <c r="B43" s="415"/>
      <c r="C43" s="250">
        <f>SUM(D43:BZ43)</f>
        <v>1952</v>
      </c>
      <c r="D43" s="243">
        <f>D41*D42</f>
        <v>0</v>
      </c>
      <c r="E43" s="243">
        <f t="shared" ref="E43:BP43" si="19">E41*E42</f>
        <v>0</v>
      </c>
      <c r="F43" s="239">
        <f>F41*F42</f>
        <v>0</v>
      </c>
      <c r="G43" s="239">
        <f t="shared" si="19"/>
        <v>0</v>
      </c>
      <c r="H43" s="239">
        <f t="shared" si="19"/>
        <v>0</v>
      </c>
      <c r="I43" s="239">
        <f t="shared" si="19"/>
        <v>0</v>
      </c>
      <c r="J43" s="239">
        <f t="shared" si="19"/>
        <v>0</v>
      </c>
      <c r="K43" s="252">
        <f t="shared" si="19"/>
        <v>0</v>
      </c>
      <c r="L43" s="252">
        <f t="shared" si="19"/>
        <v>21.503999999999998</v>
      </c>
      <c r="M43" s="252">
        <f t="shared" si="19"/>
        <v>0</v>
      </c>
      <c r="N43" s="252">
        <f t="shared" si="19"/>
        <v>2.0959999999999996</v>
      </c>
      <c r="O43" s="252">
        <f t="shared" si="19"/>
        <v>0</v>
      </c>
      <c r="P43" s="252">
        <f t="shared" si="19"/>
        <v>0</v>
      </c>
      <c r="Q43" s="252">
        <f t="shared" si="19"/>
        <v>0</v>
      </c>
      <c r="R43" s="252">
        <f t="shared" si="19"/>
        <v>0</v>
      </c>
      <c r="S43" s="252">
        <f t="shared" si="19"/>
        <v>0</v>
      </c>
      <c r="T43" s="252">
        <f t="shared" si="19"/>
        <v>0</v>
      </c>
      <c r="U43" s="252">
        <f t="shared" si="19"/>
        <v>0</v>
      </c>
      <c r="V43" s="252">
        <f t="shared" si="19"/>
        <v>29.12</v>
      </c>
      <c r="W43" s="252">
        <f t="shared" si="19"/>
        <v>0</v>
      </c>
      <c r="X43" s="252">
        <f t="shared" si="19"/>
        <v>0</v>
      </c>
      <c r="Y43" s="252">
        <f t="shared" si="19"/>
        <v>1.28</v>
      </c>
      <c r="Z43" s="252">
        <f t="shared" si="19"/>
        <v>0</v>
      </c>
      <c r="AA43" s="252">
        <f t="shared" si="19"/>
        <v>0</v>
      </c>
      <c r="AB43" s="252">
        <f t="shared" si="19"/>
        <v>448</v>
      </c>
      <c r="AC43" s="252">
        <f t="shared" si="19"/>
        <v>34.32</v>
      </c>
      <c r="AD43" s="252">
        <f t="shared" si="19"/>
        <v>0</v>
      </c>
      <c r="AE43" s="252">
        <f t="shared" si="19"/>
        <v>0</v>
      </c>
      <c r="AF43" s="252">
        <f t="shared" si="19"/>
        <v>0</v>
      </c>
      <c r="AG43" s="252">
        <f t="shared" si="19"/>
        <v>0</v>
      </c>
      <c r="AH43" s="252">
        <f t="shared" si="19"/>
        <v>0</v>
      </c>
      <c r="AI43" s="252">
        <f t="shared" si="19"/>
        <v>0</v>
      </c>
      <c r="AJ43" s="252">
        <f t="shared" si="19"/>
        <v>0</v>
      </c>
      <c r="AK43" s="252">
        <f t="shared" si="19"/>
        <v>0</v>
      </c>
      <c r="AL43" s="252">
        <f t="shared" si="19"/>
        <v>52.8</v>
      </c>
      <c r="AM43" s="252">
        <f t="shared" si="19"/>
        <v>0</v>
      </c>
      <c r="AN43" s="252">
        <f t="shared" si="19"/>
        <v>0</v>
      </c>
      <c r="AO43" s="252">
        <f t="shared" si="19"/>
        <v>0</v>
      </c>
      <c r="AP43" s="252">
        <f t="shared" si="19"/>
        <v>0</v>
      </c>
      <c r="AQ43" s="252">
        <f t="shared" si="19"/>
        <v>0</v>
      </c>
      <c r="AR43" s="252">
        <f t="shared" si="19"/>
        <v>0</v>
      </c>
      <c r="AS43" s="252">
        <f t="shared" si="19"/>
        <v>0</v>
      </c>
      <c r="AT43" s="252">
        <f t="shared" si="19"/>
        <v>76.8</v>
      </c>
      <c r="AU43" s="252">
        <f t="shared" si="19"/>
        <v>0</v>
      </c>
      <c r="AV43" s="252">
        <f t="shared" si="19"/>
        <v>0</v>
      </c>
      <c r="AW43" s="252">
        <f t="shared" si="19"/>
        <v>0</v>
      </c>
      <c r="AX43" s="252">
        <f t="shared" si="19"/>
        <v>43.84</v>
      </c>
      <c r="AY43" s="252">
        <f t="shared" si="19"/>
        <v>0</v>
      </c>
      <c r="AZ43" s="252">
        <f t="shared" si="19"/>
        <v>0</v>
      </c>
      <c r="BA43" s="252">
        <f t="shared" si="19"/>
        <v>241.92000000000002</v>
      </c>
      <c r="BB43" s="252">
        <f t="shared" si="19"/>
        <v>0</v>
      </c>
      <c r="BC43" s="252">
        <f t="shared" si="19"/>
        <v>0</v>
      </c>
      <c r="BD43" s="252">
        <f t="shared" si="19"/>
        <v>508.8</v>
      </c>
      <c r="BE43" s="252">
        <f t="shared" si="19"/>
        <v>0</v>
      </c>
      <c r="BF43" s="252">
        <f t="shared" si="19"/>
        <v>0</v>
      </c>
      <c r="BG43" s="252">
        <f t="shared" si="19"/>
        <v>9.6</v>
      </c>
      <c r="BH43" s="252">
        <f t="shared" si="19"/>
        <v>0</v>
      </c>
      <c r="BI43" s="252">
        <f t="shared" si="19"/>
        <v>20.16</v>
      </c>
      <c r="BJ43" s="252">
        <f t="shared" si="19"/>
        <v>56</v>
      </c>
      <c r="BK43" s="252">
        <f t="shared" si="19"/>
        <v>5.6319999999999997</v>
      </c>
      <c r="BL43" s="252">
        <f t="shared" si="19"/>
        <v>22.527999999999999</v>
      </c>
      <c r="BM43" s="252">
        <f t="shared" si="19"/>
        <v>44.800000000000004</v>
      </c>
      <c r="BN43" s="252">
        <f t="shared" si="19"/>
        <v>0</v>
      </c>
      <c r="BO43" s="252">
        <f t="shared" si="19"/>
        <v>0</v>
      </c>
      <c r="BP43" s="252">
        <f t="shared" si="19"/>
        <v>0</v>
      </c>
      <c r="BQ43" s="252">
        <f t="shared" ref="BQ43:BW43" si="20">BQ41*BQ42</f>
        <v>0</v>
      </c>
      <c r="BR43" s="252">
        <f t="shared" si="20"/>
        <v>0</v>
      </c>
      <c r="BS43" s="252">
        <f t="shared" si="20"/>
        <v>0</v>
      </c>
      <c r="BT43" s="252">
        <f t="shared" si="20"/>
        <v>0</v>
      </c>
      <c r="BU43" s="252">
        <f t="shared" si="20"/>
        <v>0</v>
      </c>
      <c r="BV43" s="252">
        <f>BV41*BV42</f>
        <v>0</v>
      </c>
      <c r="BW43" s="252">
        <f t="shared" si="20"/>
        <v>0</v>
      </c>
      <c r="BX43" s="252">
        <f>BX41*BX42</f>
        <v>76.8</v>
      </c>
      <c r="BY43" s="252">
        <f>BY41*BY42</f>
        <v>0</v>
      </c>
      <c r="BZ43" s="252">
        <f>BZ41*BZ42</f>
        <v>256</v>
      </c>
      <c r="CA43" s="230"/>
    </row>
    <row r="44" spans="1:79" s="256" customFormat="1" hidden="1">
      <c r="A44" s="414" t="s">
        <v>77</v>
      </c>
      <c r="B44" s="416"/>
      <c r="C44" s="251">
        <f>C43/C40</f>
        <v>61</v>
      </c>
      <c r="D44" s="230"/>
      <c r="E44" s="230"/>
      <c r="F44" s="230"/>
      <c r="G44" s="230"/>
      <c r="H44" s="230"/>
      <c r="I44" s="230"/>
      <c r="J44" s="230"/>
      <c r="K44" s="230"/>
      <c r="L44" s="230"/>
      <c r="M44" s="230"/>
      <c r="N44" s="230"/>
      <c r="O44" s="230"/>
      <c r="P44" s="230"/>
      <c r="Q44" s="230"/>
      <c r="R44" s="230"/>
      <c r="S44" s="230"/>
      <c r="T44" s="230"/>
      <c r="U44" s="230"/>
      <c r="V44" s="230"/>
      <c r="W44" s="230"/>
      <c r="X44" s="230"/>
      <c r="Y44" s="230"/>
      <c r="Z44" s="230"/>
      <c r="AA44" s="230"/>
      <c r="AB44" s="230"/>
      <c r="AC44" s="230"/>
      <c r="AD44" s="230"/>
      <c r="AE44" s="230"/>
      <c r="AF44" s="230"/>
      <c r="AG44" s="230"/>
      <c r="AH44" s="230"/>
      <c r="AI44" s="230"/>
      <c r="AJ44" s="230"/>
      <c r="AK44" s="230"/>
      <c r="AL44" s="230"/>
      <c r="AM44" s="230"/>
      <c r="AN44" s="230"/>
      <c r="AO44" s="230"/>
      <c r="AP44" s="230"/>
      <c r="AQ44" s="230"/>
      <c r="AR44" s="230"/>
      <c r="AS44" s="230"/>
      <c r="AT44" s="230"/>
      <c r="AU44" s="230"/>
      <c r="AV44" s="230"/>
      <c r="AW44" s="230"/>
      <c r="AX44" s="230"/>
      <c r="AY44" s="230"/>
      <c r="AZ44" s="230"/>
      <c r="BA44" s="230"/>
      <c r="BB44" s="230"/>
      <c r="BC44" s="230"/>
      <c r="BD44" s="230"/>
      <c r="BE44" s="230"/>
      <c r="BF44" s="230"/>
      <c r="BG44" s="230"/>
      <c r="BH44" s="230"/>
      <c r="BI44" s="230"/>
      <c r="BJ44" s="230"/>
      <c r="BK44" s="230"/>
      <c r="BL44" s="230"/>
      <c r="BM44" s="230"/>
      <c r="BN44" s="230"/>
      <c r="BO44" s="230"/>
      <c r="BP44" s="230"/>
      <c r="BQ44" s="230"/>
      <c r="BR44" s="230"/>
      <c r="BS44" s="230"/>
      <c r="BT44" s="230"/>
      <c r="BU44" s="230"/>
      <c r="BV44" s="230"/>
      <c r="BW44" s="230"/>
      <c r="BX44" s="230"/>
      <c r="BY44" s="230"/>
      <c r="BZ44" s="230"/>
      <c r="CA44" s="230"/>
    </row>
    <row r="45" spans="1:79" ht="13.9" hidden="1" customHeight="1">
      <c r="A45" s="1"/>
      <c r="B45" s="1">
        <f ca="1">SUMPRODUCT(SIGN(CELL("width",OFFSET(D35,,N(INDEX(COLUMN(D35:BZ35)-COLUMN(D35),))))),D35:BZ35)</f>
        <v>1952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</row>
    <row r="46" spans="1:79" ht="15.75" customHeight="1">
      <c r="A46" s="23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</row>
    <row r="47" spans="1:79" ht="15.75" customHeight="1">
      <c r="A47" s="1"/>
      <c r="B47" s="29" t="s">
        <v>78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</row>
    <row r="48" spans="1:7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</row>
    <row r="49" spans="2:22" ht="15.75" customHeight="1">
      <c r="B49" s="29" t="s">
        <v>79</v>
      </c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</row>
    <row r="50" spans="2:22" ht="15.75" customHeight="1"/>
    <row r="51" spans="2:22" ht="15.75" customHeight="1"/>
    <row r="52" spans="2:22" ht="15.75" customHeight="1"/>
    <row r="53" spans="2:22" ht="15.75" customHeight="1"/>
    <row r="54" spans="2:22" ht="15.75" customHeight="1"/>
    <row r="55" spans="2:22" ht="15.75" customHeight="1"/>
    <row r="56" spans="2:22" ht="15.75" customHeight="1"/>
    <row r="57" spans="2:22" ht="15.75" customHeight="1"/>
    <row r="58" spans="2:22" ht="15.75" customHeight="1"/>
    <row r="59" spans="2:22" ht="15.75" customHeight="1"/>
    <row r="60" spans="2:22" ht="15.75" customHeight="1"/>
    <row r="61" spans="2:22" ht="15.75" customHeight="1"/>
    <row r="62" spans="2:22" ht="15.75" customHeight="1"/>
    <row r="63" spans="2:22" ht="15.75" customHeight="1"/>
    <row r="64" spans="2:2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</sheetData>
  <mergeCells count="36">
    <mergeCell ref="A42:B42"/>
    <mergeCell ref="A43:B43"/>
    <mergeCell ref="A44:B44"/>
    <mergeCell ref="A36:B36"/>
    <mergeCell ref="A38:B38"/>
    <mergeCell ref="A39:B39"/>
    <mergeCell ref="A40:B40"/>
    <mergeCell ref="A41:B41"/>
    <mergeCell ref="A31:B31"/>
    <mergeCell ref="A32:B32"/>
    <mergeCell ref="A33:B33"/>
    <mergeCell ref="A34:B34"/>
    <mergeCell ref="A35:B35"/>
    <mergeCell ref="A25:B25"/>
    <mergeCell ref="A26:B26"/>
    <mergeCell ref="A27:B27"/>
    <mergeCell ref="A28:B28"/>
    <mergeCell ref="A30:B30"/>
    <mergeCell ref="A20:B21"/>
    <mergeCell ref="D20:BX20"/>
    <mergeCell ref="A22:B22"/>
    <mergeCell ref="A23:B23"/>
    <mergeCell ref="A24:B24"/>
    <mergeCell ref="A16:B16"/>
    <mergeCell ref="A17:B17"/>
    <mergeCell ref="A11:B11"/>
    <mergeCell ref="A12:B12"/>
    <mergeCell ref="A13:B13"/>
    <mergeCell ref="A14:B14"/>
    <mergeCell ref="A15:B15"/>
    <mergeCell ref="A1:BK1"/>
    <mergeCell ref="A2:BK2"/>
    <mergeCell ref="B3:BK3"/>
    <mergeCell ref="C4:BX4"/>
    <mergeCell ref="L5:AB5"/>
    <mergeCell ref="A5:B5"/>
  </mergeCells>
  <pageMargins left="0.70866141732283472" right="0.70866141732283472" top="0.74803149606299213" bottom="0.74803149606299213" header="0" footer="0"/>
  <pageSetup paperSize="9" scale="50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CA981"/>
  <sheetViews>
    <sheetView zoomScale="80" zoomScaleNormal="80" workbookViewId="0">
      <selection activeCell="A5" sqref="A5:XFD23"/>
    </sheetView>
  </sheetViews>
  <sheetFormatPr defaultColWidth="12.625" defaultRowHeight="15" customHeight="1"/>
  <cols>
    <col min="1" max="1" width="3.25" style="285" customWidth="1"/>
    <col min="2" max="2" width="22.5" style="285" customWidth="1"/>
    <col min="3" max="3" width="7.375" style="285" bestFit="1" customWidth="1"/>
    <col min="4" max="6" width="7.375" style="285" hidden="1" customWidth="1"/>
    <col min="7" max="7" width="6.375" style="285" hidden="1" customWidth="1"/>
    <col min="8" max="9" width="8.375" style="285" hidden="1" customWidth="1"/>
    <col min="10" max="10" width="7.75" style="285" bestFit="1" customWidth="1"/>
    <col min="11" max="11" width="7.375" style="285" hidden="1" customWidth="1"/>
    <col min="12" max="12" width="8.375" style="285" bestFit="1" customWidth="1"/>
    <col min="13" max="14" width="7.375" style="285" customWidth="1"/>
    <col min="15" max="15" width="8.375" style="285" bestFit="1" customWidth="1"/>
    <col min="16" max="16" width="8.375" style="285" customWidth="1"/>
    <col min="17" max="17" width="6.375" style="285" hidden="1" customWidth="1"/>
    <col min="18" max="18" width="8.375" style="285" hidden="1" customWidth="1"/>
    <col min="19" max="19" width="8.625" style="285" bestFit="1" customWidth="1"/>
    <col min="20" max="23" width="8.375" style="285" hidden="1" customWidth="1"/>
    <col min="24" max="24" width="8.375" style="285" bestFit="1" customWidth="1"/>
    <col min="25" max="25" width="7.375" style="285" hidden="1" customWidth="1"/>
    <col min="26" max="26" width="8.375" style="285" hidden="1" customWidth="1"/>
    <col min="27" max="28" width="7.375" style="285" hidden="1" customWidth="1"/>
    <col min="29" max="29" width="8.375" style="285" bestFit="1" customWidth="1"/>
    <col min="30" max="36" width="7.375" style="285" hidden="1" customWidth="1"/>
    <col min="37" max="37" width="7.375" style="285" bestFit="1" customWidth="1"/>
    <col min="38" max="39" width="7.375" style="285" hidden="1" customWidth="1"/>
    <col min="40" max="40" width="7.75" style="285" bestFit="1" customWidth="1"/>
    <col min="41" max="41" width="7.375" style="285" hidden="1" customWidth="1"/>
    <col min="42" max="44" width="8.375" style="285" hidden="1" customWidth="1"/>
    <col min="45" max="45" width="7.375" style="285" hidden="1" customWidth="1"/>
    <col min="46" max="46" width="8.375" style="285" bestFit="1" customWidth="1"/>
    <col min="47" max="48" width="7.375" style="285" hidden="1" customWidth="1"/>
    <col min="49" max="49" width="8.375" style="285" customWidth="1"/>
    <col min="50" max="51" width="8.375" style="285" bestFit="1" customWidth="1"/>
    <col min="52" max="52" width="8.375" style="285" hidden="1" customWidth="1"/>
    <col min="53" max="53" width="8.625" style="285" bestFit="1" customWidth="1"/>
    <col min="54" max="58" width="8.375" style="285" hidden="1" customWidth="1"/>
    <col min="59" max="59" width="8.375" style="285" bestFit="1" customWidth="1"/>
    <col min="60" max="61" width="7.375" style="285" hidden="1" customWidth="1"/>
    <col min="62" max="62" width="7.75" style="285" bestFit="1" customWidth="1"/>
    <col min="63" max="63" width="7.375" style="285" bestFit="1" customWidth="1"/>
    <col min="64" max="64" width="7.75" style="285" bestFit="1" customWidth="1"/>
    <col min="65" max="66" width="8.375" style="285" hidden="1" customWidth="1"/>
    <col min="67" max="67" width="7.375" style="285" hidden="1" customWidth="1"/>
    <col min="68" max="68" width="6.375" style="285" hidden="1" customWidth="1"/>
    <col min="69" max="69" width="8.375" style="285" hidden="1" customWidth="1"/>
    <col min="70" max="70" width="8.625" style="285" bestFit="1" customWidth="1"/>
    <col min="71" max="71" width="8.375" style="285" bestFit="1" customWidth="1"/>
    <col min="72" max="73" width="8.375" style="285" hidden="1" customWidth="1"/>
    <col min="74" max="74" width="7.75" style="285" bestFit="1" customWidth="1"/>
    <col min="75" max="75" width="8.625" style="285" bestFit="1" customWidth="1"/>
    <col min="76" max="76" width="7.75" style="285" bestFit="1" customWidth="1"/>
    <col min="77" max="77" width="8.375" style="285" hidden="1" customWidth="1"/>
    <col min="78" max="78" width="6.375" style="285" hidden="1" customWidth="1"/>
    <col min="79" max="79" width="7.625" style="285" customWidth="1"/>
    <col min="80" max="16384" width="12.625" style="285"/>
  </cols>
  <sheetData>
    <row r="1" spans="1:79" ht="18.75">
      <c r="A1" s="423" t="str">
        <f>'Автомат. ввод'!N10</f>
        <v>МКОУ " Новокрестьяновская  СОШ"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  <c r="R1" s="418"/>
      <c r="S1" s="418"/>
      <c r="T1" s="418"/>
      <c r="U1" s="418"/>
      <c r="V1" s="418"/>
      <c r="W1" s="418"/>
      <c r="X1" s="418"/>
      <c r="Y1" s="418"/>
      <c r="Z1" s="418"/>
      <c r="AA1" s="418"/>
      <c r="AB1" s="418"/>
      <c r="AC1" s="418"/>
      <c r="AD1" s="418"/>
      <c r="AE1" s="418"/>
      <c r="AF1" s="418"/>
      <c r="AG1" s="418"/>
      <c r="AH1" s="418"/>
      <c r="AI1" s="418"/>
      <c r="AJ1" s="418"/>
      <c r="AK1" s="418"/>
      <c r="AL1" s="418"/>
      <c r="AM1" s="418"/>
      <c r="AN1" s="418"/>
      <c r="AO1" s="418"/>
      <c r="AP1" s="418"/>
      <c r="AQ1" s="418"/>
      <c r="AR1" s="418"/>
      <c r="AS1" s="418"/>
      <c r="AT1" s="418"/>
      <c r="AU1" s="418"/>
      <c r="AV1" s="418"/>
      <c r="AW1" s="418"/>
      <c r="AX1" s="418"/>
      <c r="AY1" s="418"/>
      <c r="AZ1" s="418"/>
      <c r="BA1" s="418"/>
      <c r="BB1" s="418"/>
      <c r="BC1" s="418"/>
      <c r="BD1" s="418"/>
      <c r="BE1" s="418"/>
      <c r="BF1" s="418"/>
      <c r="BG1" s="418"/>
      <c r="BH1" s="418"/>
      <c r="BI1" s="418"/>
      <c r="BJ1" s="418"/>
      <c r="BK1" s="418"/>
    </row>
    <row r="2" spans="1:79" ht="15.75">
      <c r="A2" s="424" t="s">
        <v>65</v>
      </c>
      <c r="B2" s="418"/>
      <c r="C2" s="418"/>
      <c r="D2" s="418"/>
      <c r="E2" s="418"/>
      <c r="F2" s="418"/>
      <c r="G2" s="418"/>
      <c r="H2" s="418"/>
      <c r="I2" s="418"/>
      <c r="J2" s="418"/>
      <c r="K2" s="418"/>
      <c r="L2" s="418"/>
      <c r="M2" s="418"/>
      <c r="N2" s="418"/>
      <c r="O2" s="418"/>
      <c r="P2" s="418"/>
      <c r="Q2" s="418"/>
      <c r="R2" s="418"/>
      <c r="S2" s="418"/>
      <c r="T2" s="418"/>
      <c r="U2" s="418"/>
      <c r="V2" s="418"/>
      <c r="W2" s="418"/>
      <c r="X2" s="418"/>
      <c r="Y2" s="418"/>
      <c r="Z2" s="418"/>
      <c r="AA2" s="418"/>
      <c r="AB2" s="418"/>
      <c r="AC2" s="418"/>
      <c r="AD2" s="418"/>
      <c r="AE2" s="418"/>
      <c r="AF2" s="418"/>
      <c r="AG2" s="418"/>
      <c r="AH2" s="418"/>
      <c r="AI2" s="418"/>
      <c r="AJ2" s="418"/>
      <c r="AK2" s="418"/>
      <c r="AL2" s="418"/>
      <c r="AM2" s="418"/>
      <c r="AN2" s="418"/>
      <c r="AO2" s="418"/>
      <c r="AP2" s="418"/>
      <c r="AQ2" s="418"/>
      <c r="AR2" s="418"/>
      <c r="AS2" s="418"/>
      <c r="AT2" s="418"/>
      <c r="AU2" s="418"/>
      <c r="AV2" s="418"/>
      <c r="AW2" s="418"/>
      <c r="AX2" s="418"/>
      <c r="AY2" s="418"/>
      <c r="AZ2" s="418"/>
      <c r="BA2" s="418"/>
      <c r="BB2" s="418"/>
      <c r="BC2" s="418"/>
      <c r="BD2" s="418"/>
      <c r="BE2" s="418"/>
      <c r="BF2" s="418"/>
      <c r="BG2" s="418"/>
      <c r="BH2" s="418"/>
      <c r="BI2" s="418"/>
      <c r="BJ2" s="418"/>
      <c r="BK2" s="418"/>
      <c r="BQ2" s="36"/>
      <c r="BR2" s="36"/>
      <c r="BS2" s="36"/>
      <c r="BT2" s="36"/>
      <c r="BU2" s="36"/>
      <c r="BV2" s="36"/>
      <c r="BW2" s="36"/>
    </row>
    <row r="3" spans="1:79" ht="15.75">
      <c r="B3" s="424" t="s">
        <v>66</v>
      </c>
      <c r="C3" s="418"/>
      <c r="D3" s="418"/>
      <c r="E3" s="418"/>
      <c r="F3" s="418"/>
      <c r="G3" s="418"/>
      <c r="H3" s="418"/>
      <c r="I3" s="418"/>
      <c r="J3" s="418"/>
      <c r="K3" s="418"/>
      <c r="L3" s="418"/>
      <c r="M3" s="418"/>
      <c r="N3" s="418"/>
      <c r="O3" s="418"/>
      <c r="P3" s="418"/>
      <c r="Q3" s="418"/>
      <c r="R3" s="418"/>
      <c r="S3" s="418"/>
      <c r="T3" s="418"/>
      <c r="U3" s="418"/>
      <c r="V3" s="418"/>
      <c r="W3" s="418"/>
      <c r="X3" s="418"/>
      <c r="Y3" s="418"/>
      <c r="Z3" s="418"/>
      <c r="AA3" s="418"/>
      <c r="AB3" s="418"/>
      <c r="AC3" s="418"/>
      <c r="AD3" s="418"/>
      <c r="AE3" s="418"/>
      <c r="AF3" s="418"/>
      <c r="AG3" s="418"/>
      <c r="AH3" s="418"/>
      <c r="AI3" s="418"/>
      <c r="AJ3" s="418"/>
      <c r="AK3" s="418"/>
      <c r="AL3" s="418"/>
      <c r="AM3" s="418"/>
      <c r="AN3" s="418"/>
      <c r="AO3" s="418"/>
      <c r="AP3" s="418"/>
      <c r="AQ3" s="418"/>
      <c r="AR3" s="418"/>
      <c r="AS3" s="418"/>
      <c r="AT3" s="418"/>
      <c r="AU3" s="418"/>
      <c r="AV3" s="418"/>
      <c r="AW3" s="418"/>
      <c r="AX3" s="418"/>
      <c r="AY3" s="418"/>
      <c r="AZ3" s="418"/>
      <c r="BA3" s="418"/>
      <c r="BB3" s="418"/>
      <c r="BC3" s="418"/>
      <c r="BD3" s="418"/>
      <c r="BE3" s="418"/>
      <c r="BF3" s="418"/>
      <c r="BG3" s="418"/>
      <c r="BH3" s="418"/>
      <c r="BI3" s="418"/>
      <c r="BJ3" s="418"/>
      <c r="BK3" s="418"/>
      <c r="BQ3" s="36"/>
      <c r="BR3" s="36"/>
      <c r="BS3" s="36"/>
      <c r="BT3" s="36"/>
      <c r="BU3" s="36"/>
      <c r="BV3" s="36"/>
      <c r="BW3" s="36"/>
    </row>
    <row r="4" spans="1:79" ht="25.5" customHeight="1">
      <c r="B4" s="37">
        <v>4</v>
      </c>
      <c r="C4" s="425" t="str">
        <f>ССЫЛКИ!A5</f>
        <v>Март 2021 г.</v>
      </c>
      <c r="D4" s="418"/>
      <c r="E4" s="418"/>
      <c r="F4" s="418"/>
      <c r="G4" s="418"/>
      <c r="H4" s="418"/>
      <c r="I4" s="418"/>
      <c r="J4" s="418"/>
      <c r="K4" s="418"/>
      <c r="L4" s="418"/>
      <c r="M4" s="418"/>
      <c r="N4" s="418"/>
      <c r="O4" s="418"/>
      <c r="P4" s="418"/>
      <c r="Q4" s="418"/>
      <c r="R4" s="418"/>
      <c r="S4" s="418"/>
      <c r="T4" s="418"/>
      <c r="U4" s="418"/>
      <c r="V4" s="418"/>
      <c r="W4" s="418"/>
      <c r="X4" s="418"/>
      <c r="Y4" s="418"/>
      <c r="Z4" s="418"/>
      <c r="AA4" s="418"/>
      <c r="AB4" s="418"/>
      <c r="AC4" s="418"/>
      <c r="AD4" s="418"/>
      <c r="AE4" s="418"/>
      <c r="AF4" s="418"/>
      <c r="AG4" s="418"/>
      <c r="AH4" s="418"/>
      <c r="AI4" s="418"/>
      <c r="AJ4" s="418"/>
      <c r="AK4" s="418"/>
      <c r="AL4" s="418"/>
      <c r="AM4" s="418"/>
      <c r="AN4" s="418"/>
      <c r="AO4" s="418"/>
      <c r="AP4" s="418"/>
      <c r="AQ4" s="418"/>
      <c r="AR4" s="418"/>
      <c r="AS4" s="418"/>
      <c r="AT4" s="418"/>
      <c r="AU4" s="418"/>
      <c r="AV4" s="418"/>
      <c r="AW4" s="418"/>
      <c r="AX4" s="418"/>
      <c r="AY4" s="418"/>
      <c r="AZ4" s="418"/>
      <c r="BA4" s="418"/>
      <c r="BB4" s="418"/>
      <c r="BC4" s="418"/>
      <c r="BD4" s="418"/>
      <c r="BE4" s="418"/>
      <c r="BF4" s="418"/>
      <c r="BG4" s="418"/>
      <c r="BH4" s="418"/>
      <c r="BI4" s="418"/>
      <c r="BJ4" s="418"/>
      <c r="BK4" s="418"/>
      <c r="BL4" s="418"/>
      <c r="BM4" s="418"/>
      <c r="BN4" s="418"/>
      <c r="BO4" s="418"/>
      <c r="BP4" s="418"/>
      <c r="BQ4" s="418"/>
      <c r="BR4" s="418"/>
      <c r="BS4" s="418"/>
      <c r="BT4" s="418"/>
      <c r="BU4" s="418"/>
      <c r="BV4" s="418"/>
      <c r="BW4" s="418"/>
      <c r="BX4" s="418"/>
    </row>
    <row r="5" spans="1:79" ht="165" hidden="1" customHeight="1">
      <c r="B5" s="29"/>
    </row>
    <row r="6" spans="1:79" ht="165" hidden="1" customHeight="1"/>
    <row r="7" spans="1:79" ht="165" hidden="1" customHeight="1"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</row>
    <row r="8" spans="1:79" ht="14.25" hidden="1"/>
    <row r="9" spans="1:79" hidden="1">
      <c r="A9" s="386"/>
      <c r="B9" s="430"/>
      <c r="C9" s="15"/>
      <c r="D9" s="15" t="e">
        <f>SUM(#REF!)</f>
        <v>#REF!</v>
      </c>
      <c r="E9" s="15" t="e">
        <f>SUM(#REF!)</f>
        <v>#REF!</v>
      </c>
      <c r="F9" s="15" t="e">
        <f>SUM(#REF!)</f>
        <v>#REF!</v>
      </c>
      <c r="G9" s="15" t="e">
        <f>SUM(#REF!)</f>
        <v>#REF!</v>
      </c>
      <c r="H9" s="15" t="e">
        <f>SUM(#REF!)</f>
        <v>#REF!</v>
      </c>
      <c r="I9" s="15" t="e">
        <f>SUM(#REF!)</f>
        <v>#REF!</v>
      </c>
      <c r="J9" s="15" t="e">
        <f>SUM(#REF!)</f>
        <v>#REF!</v>
      </c>
      <c r="K9" s="15" t="e">
        <f>SUM(#REF!)</f>
        <v>#REF!</v>
      </c>
      <c r="L9" s="15" t="e">
        <f>SUM(#REF!)</f>
        <v>#REF!</v>
      </c>
      <c r="M9" s="15" t="e">
        <f>SUM(#REF!)</f>
        <v>#REF!</v>
      </c>
      <c r="N9" s="15" t="e">
        <f>SUM(#REF!)</f>
        <v>#REF!</v>
      </c>
      <c r="O9" s="15" t="e">
        <f>SUM(#REF!)</f>
        <v>#REF!</v>
      </c>
      <c r="P9" s="15" t="e">
        <f>SUM(#REF!)</f>
        <v>#REF!</v>
      </c>
      <c r="Q9" s="15" t="e">
        <f>SUM(#REF!)</f>
        <v>#REF!</v>
      </c>
      <c r="R9" s="15" t="e">
        <f>SUM(#REF!)</f>
        <v>#REF!</v>
      </c>
      <c r="S9" s="15" t="e">
        <f>SUM(#REF!)</f>
        <v>#REF!</v>
      </c>
      <c r="T9" s="15" t="e">
        <f>SUM(#REF!)</f>
        <v>#REF!</v>
      </c>
      <c r="U9" s="15" t="e">
        <f>SUM(#REF!)</f>
        <v>#REF!</v>
      </c>
      <c r="V9" s="15" t="e">
        <f>SUM(#REF!)</f>
        <v>#REF!</v>
      </c>
      <c r="W9" s="15" t="e">
        <f>SUM(#REF!)</f>
        <v>#REF!</v>
      </c>
      <c r="X9" s="15" t="e">
        <f>SUM(#REF!)</f>
        <v>#REF!</v>
      </c>
      <c r="Y9" s="15" t="e">
        <f>SUM(#REF!)</f>
        <v>#REF!</v>
      </c>
      <c r="Z9" s="15" t="e">
        <f>SUM(#REF!)</f>
        <v>#REF!</v>
      </c>
      <c r="AA9" s="15" t="e">
        <f>SUM(#REF!)</f>
        <v>#REF!</v>
      </c>
      <c r="AB9" s="15" t="e">
        <f>SUM(#REF!)</f>
        <v>#REF!</v>
      </c>
      <c r="AC9" s="15" t="e">
        <f>SUM(#REF!)</f>
        <v>#REF!</v>
      </c>
      <c r="AD9" s="15" t="e">
        <f>SUM(#REF!)</f>
        <v>#REF!</v>
      </c>
      <c r="AE9" s="15" t="e">
        <f>SUM(#REF!)</f>
        <v>#REF!</v>
      </c>
      <c r="AF9" s="15" t="e">
        <f>SUM(#REF!)</f>
        <v>#REF!</v>
      </c>
      <c r="AG9" s="15" t="e">
        <f>SUM(#REF!)</f>
        <v>#REF!</v>
      </c>
      <c r="AH9" s="15" t="e">
        <f>SUM(#REF!)</f>
        <v>#REF!</v>
      </c>
      <c r="AI9" s="15" t="e">
        <f>SUM(#REF!)</f>
        <v>#REF!</v>
      </c>
      <c r="AJ9" s="15" t="e">
        <f>SUM(#REF!)</f>
        <v>#REF!</v>
      </c>
      <c r="AK9" s="15" t="e">
        <f>SUM(#REF!)</f>
        <v>#REF!</v>
      </c>
      <c r="AL9" s="15" t="e">
        <f>SUM(#REF!)</f>
        <v>#REF!</v>
      </c>
      <c r="AM9" s="15" t="e">
        <f>SUM(#REF!)</f>
        <v>#REF!</v>
      </c>
      <c r="AN9" s="15" t="e">
        <f>SUM(#REF!)</f>
        <v>#REF!</v>
      </c>
      <c r="AO9" s="15" t="e">
        <f>SUM(#REF!)</f>
        <v>#REF!</v>
      </c>
      <c r="AP9" s="15" t="e">
        <f>SUM(#REF!)</f>
        <v>#REF!</v>
      </c>
      <c r="AQ9" s="15" t="e">
        <f>SUM(#REF!)</f>
        <v>#REF!</v>
      </c>
      <c r="AR9" s="15" t="e">
        <f>SUM(#REF!)</f>
        <v>#REF!</v>
      </c>
      <c r="AS9" s="15" t="e">
        <f>SUM(#REF!)</f>
        <v>#REF!</v>
      </c>
      <c r="AT9" s="15" t="e">
        <f>SUM(#REF!)</f>
        <v>#REF!</v>
      </c>
      <c r="AU9" s="15" t="e">
        <f>SUM(#REF!)</f>
        <v>#REF!</v>
      </c>
      <c r="AV9" s="15" t="e">
        <f>SUM(#REF!)</f>
        <v>#REF!</v>
      </c>
      <c r="AW9" s="15" t="e">
        <f>SUM(#REF!)</f>
        <v>#REF!</v>
      </c>
      <c r="AX9" s="15" t="e">
        <f>SUM(#REF!)</f>
        <v>#REF!</v>
      </c>
      <c r="AY9" s="15" t="e">
        <f>SUM(#REF!)</f>
        <v>#REF!</v>
      </c>
      <c r="AZ9" s="15" t="e">
        <f>SUM(#REF!)</f>
        <v>#REF!</v>
      </c>
      <c r="BA9" s="15" t="e">
        <f>SUM(#REF!)</f>
        <v>#REF!</v>
      </c>
      <c r="BB9" s="15" t="e">
        <f>SUM(#REF!)</f>
        <v>#REF!</v>
      </c>
      <c r="BC9" s="15" t="e">
        <f>SUM(#REF!)</f>
        <v>#REF!</v>
      </c>
      <c r="BD9" s="15" t="e">
        <f>SUM(#REF!)</f>
        <v>#REF!</v>
      </c>
      <c r="BE9" s="15" t="e">
        <f>SUM(#REF!)</f>
        <v>#REF!</v>
      </c>
      <c r="BF9" s="15" t="e">
        <f>SUM(#REF!)</f>
        <v>#REF!</v>
      </c>
      <c r="BG9" s="15" t="e">
        <f>SUM(#REF!)</f>
        <v>#REF!</v>
      </c>
      <c r="BH9" s="15" t="e">
        <f>SUM(#REF!)</f>
        <v>#REF!</v>
      </c>
      <c r="BI9" s="15" t="e">
        <f>SUM(#REF!)</f>
        <v>#REF!</v>
      </c>
      <c r="BJ9" s="15" t="e">
        <f>SUM(#REF!)</f>
        <v>#REF!</v>
      </c>
      <c r="BK9" s="15" t="e">
        <f>SUM(#REF!)</f>
        <v>#REF!</v>
      </c>
      <c r="BL9" s="15" t="e">
        <f>SUM(#REF!)</f>
        <v>#REF!</v>
      </c>
      <c r="BM9" s="15" t="e">
        <f>SUM(#REF!)</f>
        <v>#REF!</v>
      </c>
      <c r="BN9" s="15" t="e">
        <f>SUM(#REF!)</f>
        <v>#REF!</v>
      </c>
      <c r="BO9" s="15" t="e">
        <f>SUM(#REF!)</f>
        <v>#REF!</v>
      </c>
      <c r="BP9" s="15" t="e">
        <f>SUM(#REF!)</f>
        <v>#REF!</v>
      </c>
      <c r="BQ9" s="15" t="e">
        <f>SUM(#REF!)</f>
        <v>#REF!</v>
      </c>
      <c r="BR9" s="15" t="e">
        <f>SUM(#REF!)</f>
        <v>#REF!</v>
      </c>
      <c r="BS9" s="15" t="e">
        <f>SUM(#REF!)</f>
        <v>#REF!</v>
      </c>
      <c r="BT9" s="15" t="e">
        <f>SUM(#REF!)</f>
        <v>#REF!</v>
      </c>
      <c r="BU9" s="15" t="e">
        <f>SUM(#REF!)</f>
        <v>#REF!</v>
      </c>
      <c r="BV9" s="15" t="e">
        <f>SUM(#REF!)</f>
        <v>#REF!</v>
      </c>
      <c r="BW9" s="15" t="e">
        <f>SUM(#REF!)</f>
        <v>#REF!</v>
      </c>
      <c r="BX9" s="15" t="e">
        <f>SUM(#REF!)</f>
        <v>#REF!</v>
      </c>
      <c r="BY9" s="16" t="e">
        <f>SUM(#REF!)</f>
        <v>#REF!</v>
      </c>
      <c r="BZ9" s="16" t="e">
        <f>SUM(#REF!)</f>
        <v>#REF!</v>
      </c>
      <c r="CA9" s="1"/>
    </row>
    <row r="10" spans="1:79" hidden="1">
      <c r="A10" s="388" t="s">
        <v>74</v>
      </c>
      <c r="B10" s="430"/>
      <c r="C10" s="15">
        <f>C11</f>
        <v>0</v>
      </c>
      <c r="D10" s="97">
        <f>C10</f>
        <v>0</v>
      </c>
      <c r="E10" s="97">
        <f t="shared" ref="E10:BP10" si="0">D10</f>
        <v>0</v>
      </c>
      <c r="F10" s="97">
        <f t="shared" si="0"/>
        <v>0</v>
      </c>
      <c r="G10" s="97">
        <f t="shared" si="0"/>
        <v>0</v>
      </c>
      <c r="H10" s="97">
        <f t="shared" si="0"/>
        <v>0</v>
      </c>
      <c r="I10" s="97">
        <f t="shared" si="0"/>
        <v>0</v>
      </c>
      <c r="J10" s="97">
        <f t="shared" si="0"/>
        <v>0</v>
      </c>
      <c r="K10" s="97">
        <f t="shared" si="0"/>
        <v>0</v>
      </c>
      <c r="L10" s="97">
        <f t="shared" si="0"/>
        <v>0</v>
      </c>
      <c r="M10" s="97">
        <f t="shared" si="0"/>
        <v>0</v>
      </c>
      <c r="N10" s="97">
        <f t="shared" si="0"/>
        <v>0</v>
      </c>
      <c r="O10" s="97">
        <f t="shared" si="0"/>
        <v>0</v>
      </c>
      <c r="P10" s="97">
        <f t="shared" si="0"/>
        <v>0</v>
      </c>
      <c r="Q10" s="97">
        <f t="shared" si="0"/>
        <v>0</v>
      </c>
      <c r="R10" s="97">
        <f t="shared" si="0"/>
        <v>0</v>
      </c>
      <c r="S10" s="97">
        <f t="shared" si="0"/>
        <v>0</v>
      </c>
      <c r="T10" s="97">
        <f t="shared" si="0"/>
        <v>0</v>
      </c>
      <c r="U10" s="97">
        <f t="shared" si="0"/>
        <v>0</v>
      </c>
      <c r="V10" s="97">
        <f t="shared" si="0"/>
        <v>0</v>
      </c>
      <c r="W10" s="97">
        <f t="shared" si="0"/>
        <v>0</v>
      </c>
      <c r="X10" s="97">
        <f t="shared" si="0"/>
        <v>0</v>
      </c>
      <c r="Y10" s="97">
        <f t="shared" si="0"/>
        <v>0</v>
      </c>
      <c r="Z10" s="97">
        <f t="shared" si="0"/>
        <v>0</v>
      </c>
      <c r="AA10" s="97">
        <f t="shared" si="0"/>
        <v>0</v>
      </c>
      <c r="AB10" s="97">
        <f t="shared" si="0"/>
        <v>0</v>
      </c>
      <c r="AC10" s="97">
        <f t="shared" si="0"/>
        <v>0</v>
      </c>
      <c r="AD10" s="97">
        <f t="shared" si="0"/>
        <v>0</v>
      </c>
      <c r="AE10" s="97">
        <f t="shared" si="0"/>
        <v>0</v>
      </c>
      <c r="AF10" s="97">
        <f t="shared" si="0"/>
        <v>0</v>
      </c>
      <c r="AG10" s="97">
        <f t="shared" si="0"/>
        <v>0</v>
      </c>
      <c r="AH10" s="97">
        <f t="shared" si="0"/>
        <v>0</v>
      </c>
      <c r="AI10" s="97">
        <f t="shared" si="0"/>
        <v>0</v>
      </c>
      <c r="AJ10" s="97">
        <f t="shared" si="0"/>
        <v>0</v>
      </c>
      <c r="AK10" s="97">
        <f t="shared" si="0"/>
        <v>0</v>
      </c>
      <c r="AL10" s="97">
        <f t="shared" si="0"/>
        <v>0</v>
      </c>
      <c r="AM10" s="97">
        <f t="shared" si="0"/>
        <v>0</v>
      </c>
      <c r="AN10" s="97">
        <f t="shared" si="0"/>
        <v>0</v>
      </c>
      <c r="AO10" s="97">
        <f t="shared" si="0"/>
        <v>0</v>
      </c>
      <c r="AP10" s="97">
        <f t="shared" si="0"/>
        <v>0</v>
      </c>
      <c r="AQ10" s="97">
        <f t="shared" si="0"/>
        <v>0</v>
      </c>
      <c r="AR10" s="97">
        <f t="shared" si="0"/>
        <v>0</v>
      </c>
      <c r="AS10" s="97">
        <f t="shared" si="0"/>
        <v>0</v>
      </c>
      <c r="AT10" s="97">
        <f t="shared" si="0"/>
        <v>0</v>
      </c>
      <c r="AU10" s="97">
        <f t="shared" si="0"/>
        <v>0</v>
      </c>
      <c r="AV10" s="97">
        <f t="shared" si="0"/>
        <v>0</v>
      </c>
      <c r="AW10" s="97">
        <f t="shared" si="0"/>
        <v>0</v>
      </c>
      <c r="AX10" s="97">
        <f t="shared" si="0"/>
        <v>0</v>
      </c>
      <c r="AY10" s="97">
        <f t="shared" si="0"/>
        <v>0</v>
      </c>
      <c r="AZ10" s="97">
        <f t="shared" si="0"/>
        <v>0</v>
      </c>
      <c r="BA10" s="97">
        <f t="shared" si="0"/>
        <v>0</v>
      </c>
      <c r="BB10" s="97">
        <f t="shared" si="0"/>
        <v>0</v>
      </c>
      <c r="BC10" s="97">
        <f t="shared" si="0"/>
        <v>0</v>
      </c>
      <c r="BD10" s="97">
        <f t="shared" si="0"/>
        <v>0</v>
      </c>
      <c r="BE10" s="97">
        <f t="shared" si="0"/>
        <v>0</v>
      </c>
      <c r="BF10" s="97">
        <f t="shared" si="0"/>
        <v>0</v>
      </c>
      <c r="BG10" s="97">
        <f t="shared" si="0"/>
        <v>0</v>
      </c>
      <c r="BH10" s="97">
        <f t="shared" si="0"/>
        <v>0</v>
      </c>
      <c r="BI10" s="97">
        <f t="shared" si="0"/>
        <v>0</v>
      </c>
      <c r="BJ10" s="97">
        <f t="shared" si="0"/>
        <v>0</v>
      </c>
      <c r="BK10" s="97">
        <f t="shared" si="0"/>
        <v>0</v>
      </c>
      <c r="BL10" s="97">
        <f t="shared" si="0"/>
        <v>0</v>
      </c>
      <c r="BM10" s="97">
        <f t="shared" si="0"/>
        <v>0</v>
      </c>
      <c r="BN10" s="97">
        <f t="shared" si="0"/>
        <v>0</v>
      </c>
      <c r="BO10" s="97">
        <f t="shared" si="0"/>
        <v>0</v>
      </c>
      <c r="BP10" s="97">
        <f t="shared" si="0"/>
        <v>0</v>
      </c>
      <c r="BQ10" s="97">
        <f t="shared" ref="BQ10:BZ10" si="1">BP10</f>
        <v>0</v>
      </c>
      <c r="BR10" s="97">
        <f t="shared" si="1"/>
        <v>0</v>
      </c>
      <c r="BS10" s="97">
        <f t="shared" si="1"/>
        <v>0</v>
      </c>
      <c r="BT10" s="97">
        <f t="shared" si="1"/>
        <v>0</v>
      </c>
      <c r="BU10" s="97">
        <f t="shared" si="1"/>
        <v>0</v>
      </c>
      <c r="BV10" s="97">
        <f t="shared" si="1"/>
        <v>0</v>
      </c>
      <c r="BW10" s="97">
        <f t="shared" si="1"/>
        <v>0</v>
      </c>
      <c r="BX10" s="97">
        <f t="shared" si="1"/>
        <v>0</v>
      </c>
      <c r="BY10" s="18">
        <f t="shared" si="1"/>
        <v>0</v>
      </c>
      <c r="BZ10" s="18">
        <f t="shared" si="1"/>
        <v>0</v>
      </c>
      <c r="CA10" s="1"/>
    </row>
    <row r="11" spans="1:79" ht="21" hidden="1" thickBot="1">
      <c r="A11" s="410" t="s">
        <v>138</v>
      </c>
      <c r="B11" s="432"/>
      <c r="C11" s="99">
        <f>VLOOKUP(B4,завтрак_общ,3,FALSE)</f>
        <v>0</v>
      </c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/>
      <c r="AA11" s="114"/>
      <c r="AB11" s="114"/>
      <c r="AC11" s="114"/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14"/>
      <c r="AO11" s="114"/>
      <c r="AP11" s="114"/>
      <c r="AQ11" s="114"/>
      <c r="AR11" s="114"/>
      <c r="AS11" s="114"/>
      <c r="AT11" s="114"/>
      <c r="AU11" s="114"/>
      <c r="AV11" s="114"/>
      <c r="AW11" s="114"/>
      <c r="AX11" s="114"/>
      <c r="AY11" s="114"/>
      <c r="AZ11" s="114"/>
      <c r="BA11" s="114"/>
      <c r="BB11" s="114"/>
      <c r="BC11" s="114"/>
      <c r="BD11" s="114"/>
      <c r="BE11" s="114"/>
      <c r="BF11" s="114"/>
      <c r="BG11" s="114"/>
      <c r="BH11" s="114"/>
      <c r="BI11" s="114"/>
      <c r="BJ11" s="114"/>
      <c r="BK11" s="114"/>
      <c r="BL11" s="114"/>
      <c r="BM11" s="114"/>
      <c r="BN11" s="114"/>
      <c r="BO11" s="114"/>
      <c r="BP11" s="114"/>
      <c r="BQ11" s="114"/>
      <c r="BR11" s="114"/>
      <c r="BS11" s="114"/>
      <c r="BT11" s="114"/>
      <c r="BU11" s="114"/>
      <c r="BV11" s="114"/>
      <c r="BW11" s="114"/>
      <c r="BX11" s="114"/>
      <c r="BY11" s="113"/>
      <c r="BZ11" s="16"/>
      <c r="CA11" s="1"/>
    </row>
    <row r="12" spans="1:79" hidden="1">
      <c r="A12" s="384" t="s">
        <v>75</v>
      </c>
      <c r="B12" s="430"/>
      <c r="C12" s="20"/>
      <c r="D12" s="98" t="e">
        <f>D9*D10/1000</f>
        <v>#REF!</v>
      </c>
      <c r="E12" s="98" t="e">
        <f t="shared" ref="E12:BP12" si="2">E9*E10/1000</f>
        <v>#REF!</v>
      </c>
      <c r="F12" s="98" t="e">
        <f t="shared" si="2"/>
        <v>#REF!</v>
      </c>
      <c r="G12" s="98" t="e">
        <f t="shared" si="2"/>
        <v>#REF!</v>
      </c>
      <c r="H12" s="98" t="e">
        <f t="shared" si="2"/>
        <v>#REF!</v>
      </c>
      <c r="I12" s="98" t="e">
        <f t="shared" si="2"/>
        <v>#REF!</v>
      </c>
      <c r="J12" s="98" t="e">
        <f t="shared" si="2"/>
        <v>#REF!</v>
      </c>
      <c r="K12" s="111" t="e">
        <f>K9*K10</f>
        <v>#REF!</v>
      </c>
      <c r="L12" s="111" t="e">
        <f t="shared" si="2"/>
        <v>#REF!</v>
      </c>
      <c r="M12" s="111" t="e">
        <f t="shared" si="2"/>
        <v>#REF!</v>
      </c>
      <c r="N12" s="111" t="e">
        <f t="shared" si="2"/>
        <v>#REF!</v>
      </c>
      <c r="O12" s="111" t="e">
        <f t="shared" si="2"/>
        <v>#REF!</v>
      </c>
      <c r="P12" s="111" t="e">
        <f t="shared" si="2"/>
        <v>#REF!</v>
      </c>
      <c r="Q12" s="111" t="e">
        <f>Q9*Q10</f>
        <v>#REF!</v>
      </c>
      <c r="R12" s="111" t="e">
        <f t="shared" si="2"/>
        <v>#REF!</v>
      </c>
      <c r="S12" s="111" t="e">
        <f>S9*S10</f>
        <v>#REF!</v>
      </c>
      <c r="T12" s="111" t="e">
        <f t="shared" si="2"/>
        <v>#REF!</v>
      </c>
      <c r="U12" s="111" t="e">
        <f t="shared" si="2"/>
        <v>#REF!</v>
      </c>
      <c r="V12" s="111" t="e">
        <f t="shared" si="2"/>
        <v>#REF!</v>
      </c>
      <c r="W12" s="111" t="e">
        <f t="shared" si="2"/>
        <v>#REF!</v>
      </c>
      <c r="X12" s="111" t="e">
        <f t="shared" si="2"/>
        <v>#REF!</v>
      </c>
      <c r="Y12" s="111" t="e">
        <f t="shared" si="2"/>
        <v>#REF!</v>
      </c>
      <c r="Z12" s="111" t="e">
        <f t="shared" si="2"/>
        <v>#REF!</v>
      </c>
      <c r="AA12" s="111" t="e">
        <f t="shared" si="2"/>
        <v>#REF!</v>
      </c>
      <c r="AB12" s="111" t="e">
        <f t="shared" si="2"/>
        <v>#REF!</v>
      </c>
      <c r="AC12" s="111" t="e">
        <f t="shared" si="2"/>
        <v>#REF!</v>
      </c>
      <c r="AD12" s="111" t="e">
        <f>AD9*AD10</f>
        <v>#REF!</v>
      </c>
      <c r="AE12" s="111" t="e">
        <f t="shared" si="2"/>
        <v>#REF!</v>
      </c>
      <c r="AF12" s="111" t="e">
        <f t="shared" si="2"/>
        <v>#REF!</v>
      </c>
      <c r="AG12" s="111" t="e">
        <f t="shared" si="2"/>
        <v>#REF!</v>
      </c>
      <c r="AH12" s="111" t="e">
        <f t="shared" si="2"/>
        <v>#REF!</v>
      </c>
      <c r="AI12" s="111" t="e">
        <f t="shared" si="2"/>
        <v>#REF!</v>
      </c>
      <c r="AJ12" s="111" t="e">
        <f t="shared" si="2"/>
        <v>#REF!</v>
      </c>
      <c r="AK12" s="111" t="e">
        <f t="shared" si="2"/>
        <v>#REF!</v>
      </c>
      <c r="AL12" s="111" t="e">
        <f t="shared" si="2"/>
        <v>#REF!</v>
      </c>
      <c r="AM12" s="111" t="e">
        <f t="shared" si="2"/>
        <v>#REF!</v>
      </c>
      <c r="AN12" s="111" t="e">
        <f t="shared" si="2"/>
        <v>#REF!</v>
      </c>
      <c r="AO12" s="111" t="e">
        <f t="shared" si="2"/>
        <v>#REF!</v>
      </c>
      <c r="AP12" s="111" t="e">
        <f t="shared" si="2"/>
        <v>#REF!</v>
      </c>
      <c r="AQ12" s="111" t="e">
        <f t="shared" si="2"/>
        <v>#REF!</v>
      </c>
      <c r="AR12" s="111" t="e">
        <f t="shared" si="2"/>
        <v>#REF!</v>
      </c>
      <c r="AS12" s="111" t="e">
        <f t="shared" si="2"/>
        <v>#REF!</v>
      </c>
      <c r="AT12" s="111" t="e">
        <f t="shared" si="2"/>
        <v>#REF!</v>
      </c>
      <c r="AU12" s="111" t="e">
        <f t="shared" si="2"/>
        <v>#REF!</v>
      </c>
      <c r="AV12" s="111" t="e">
        <f t="shared" si="2"/>
        <v>#REF!</v>
      </c>
      <c r="AW12" s="111" t="e">
        <f t="shared" si="2"/>
        <v>#REF!</v>
      </c>
      <c r="AX12" s="111" t="e">
        <f t="shared" si="2"/>
        <v>#REF!</v>
      </c>
      <c r="AY12" s="111" t="e">
        <f t="shared" si="2"/>
        <v>#REF!</v>
      </c>
      <c r="AZ12" s="111" t="e">
        <f t="shared" si="2"/>
        <v>#REF!</v>
      </c>
      <c r="BA12" s="111" t="e">
        <f t="shared" si="2"/>
        <v>#REF!</v>
      </c>
      <c r="BB12" s="111" t="e">
        <f t="shared" si="2"/>
        <v>#REF!</v>
      </c>
      <c r="BC12" s="111" t="e">
        <f t="shared" si="2"/>
        <v>#REF!</v>
      </c>
      <c r="BD12" s="111" t="e">
        <f t="shared" si="2"/>
        <v>#REF!</v>
      </c>
      <c r="BE12" s="111" t="e">
        <f t="shared" si="2"/>
        <v>#REF!</v>
      </c>
      <c r="BF12" s="111" t="e">
        <f t="shared" si="2"/>
        <v>#REF!</v>
      </c>
      <c r="BG12" s="111" t="e">
        <f t="shared" si="2"/>
        <v>#REF!</v>
      </c>
      <c r="BH12" s="111" t="e">
        <f>BH9*BH10</f>
        <v>#REF!</v>
      </c>
      <c r="BI12" s="111" t="e">
        <f t="shared" si="2"/>
        <v>#REF!</v>
      </c>
      <c r="BJ12" s="111" t="e">
        <f t="shared" si="2"/>
        <v>#REF!</v>
      </c>
      <c r="BK12" s="111" t="e">
        <f t="shared" si="2"/>
        <v>#REF!</v>
      </c>
      <c r="BL12" s="111" t="e">
        <f t="shared" si="2"/>
        <v>#REF!</v>
      </c>
      <c r="BM12" s="111" t="e">
        <f t="shared" si="2"/>
        <v>#REF!</v>
      </c>
      <c r="BN12" s="111" t="e">
        <f t="shared" si="2"/>
        <v>#REF!</v>
      </c>
      <c r="BO12" s="111" t="e">
        <f t="shared" si="2"/>
        <v>#REF!</v>
      </c>
      <c r="BP12" s="111" t="e">
        <f t="shared" si="2"/>
        <v>#REF!</v>
      </c>
      <c r="BQ12" s="111" t="e">
        <f t="shared" ref="BQ12:BY12" si="3">BQ9*BQ10/1000</f>
        <v>#REF!</v>
      </c>
      <c r="BR12" s="111" t="e">
        <f t="shared" si="3"/>
        <v>#REF!</v>
      </c>
      <c r="BS12" s="111" t="e">
        <f t="shared" si="3"/>
        <v>#REF!</v>
      </c>
      <c r="BT12" s="111" t="e">
        <f t="shared" si="3"/>
        <v>#REF!</v>
      </c>
      <c r="BU12" s="111" t="e">
        <f t="shared" si="3"/>
        <v>#REF!</v>
      </c>
      <c r="BV12" s="111" t="e">
        <f t="shared" si="3"/>
        <v>#REF!</v>
      </c>
      <c r="BW12" s="111" t="e">
        <f>BW9*BW10</f>
        <v>#REF!</v>
      </c>
      <c r="BX12" s="111" t="e">
        <f t="shared" si="3"/>
        <v>#REF!</v>
      </c>
      <c r="BY12" s="111" t="e">
        <f t="shared" si="3"/>
        <v>#REF!</v>
      </c>
      <c r="BZ12" s="111" t="e">
        <f>BZ9*BZ10</f>
        <v>#REF!</v>
      </c>
      <c r="CA12" s="1"/>
    </row>
    <row r="13" spans="1:79" hidden="1">
      <c r="A13" s="384" t="s">
        <v>64</v>
      </c>
      <c r="B13" s="430"/>
      <c r="C13" s="20"/>
      <c r="D13" s="24">
        <f>ССЫЛКИ!B3</f>
        <v>85</v>
      </c>
      <c r="E13" s="24">
        <f>ССЫЛКИ!C3</f>
        <v>21</v>
      </c>
      <c r="F13" s="24">
        <f>ССЫЛКИ!D3</f>
        <v>21</v>
      </c>
      <c r="G13" s="24">
        <f>ССЫЛКИ!E3</f>
        <v>6</v>
      </c>
      <c r="H13" s="24">
        <f>ССЫЛКИ!F3</f>
        <v>400</v>
      </c>
      <c r="I13" s="24">
        <f>ССЫЛКИ!G3</f>
        <v>140</v>
      </c>
      <c r="J13" s="24">
        <f>ССЫЛКИ!H3</f>
        <v>85</v>
      </c>
      <c r="K13" s="24">
        <f>ССЫЛКИ!I3</f>
        <v>21</v>
      </c>
      <c r="L13" s="24">
        <f>ССЫЛКИ!J3</f>
        <v>140</v>
      </c>
      <c r="M13" s="24">
        <f>ССЫЛКИ!K3</f>
        <v>56</v>
      </c>
      <c r="N13" s="24">
        <f>ССЫЛКИ!L3</f>
        <v>10</v>
      </c>
      <c r="O13" s="24">
        <f>ССЫЛКИ!M3</f>
        <v>240</v>
      </c>
      <c r="P13" s="24">
        <f>ССЫЛКИ!N3</f>
        <v>700</v>
      </c>
      <c r="Q13" s="24">
        <f>ССЫЛКИ!O3</f>
        <v>8</v>
      </c>
      <c r="R13" s="24">
        <f>ССЫЛКИ!P3</f>
        <v>160</v>
      </c>
      <c r="S13" s="24">
        <f>ССЫЛКИ!Q3</f>
        <v>10</v>
      </c>
      <c r="T13" s="24">
        <f>ССЫЛКИ!R3</f>
        <v>150</v>
      </c>
      <c r="U13" s="24">
        <f>ССЫЛКИ!S3</f>
        <v>110</v>
      </c>
      <c r="V13" s="24">
        <f>ССЫЛКИ!T3</f>
        <v>130</v>
      </c>
      <c r="W13" s="24">
        <f>ССЫЛКИ!U3</f>
        <v>150</v>
      </c>
      <c r="X13" s="24">
        <f>ССЫЛКИ!V3</f>
        <v>150</v>
      </c>
      <c r="Y13" s="24">
        <f>ССЫЛКИ!W3</f>
        <v>40</v>
      </c>
      <c r="Z13" s="24">
        <f>ССЫЛКИ!X3</f>
        <v>150</v>
      </c>
      <c r="AA13" s="24">
        <f>ССЫЛКИ!Y3</f>
        <v>60</v>
      </c>
      <c r="AB13" s="24">
        <f>ССЫЛКИ!Z3</f>
        <v>70</v>
      </c>
      <c r="AC13" s="24">
        <f>ССЫЛКИ!AA3</f>
        <v>165</v>
      </c>
      <c r="AD13" s="24">
        <f>ССЫЛКИ!AB3</f>
        <v>21</v>
      </c>
      <c r="AE13" s="24">
        <f>ССЫЛКИ!AC3</f>
        <v>10.5</v>
      </c>
      <c r="AF13" s="24">
        <f>ССЫЛКИ!AD3</f>
        <v>55</v>
      </c>
      <c r="AG13" s="24">
        <f>ССЫЛКИ!AE3</f>
        <v>90</v>
      </c>
      <c r="AH13" s="24">
        <f>ССЫЛКИ!AF3</f>
        <v>45</v>
      </c>
      <c r="AI13" s="24">
        <f>ССЫЛКИ!AG3</f>
        <v>45</v>
      </c>
      <c r="AJ13" s="24">
        <f>ССЫЛКИ!AH3</f>
        <v>52</v>
      </c>
      <c r="AK13" s="24">
        <f>ССЫЛКИ!AI3</f>
        <v>50</v>
      </c>
      <c r="AL13" s="24">
        <f>ССЫЛКИ!AJ3</f>
        <v>55</v>
      </c>
      <c r="AM13" s="24">
        <f>ССЫЛКИ!AK3</f>
        <v>60</v>
      </c>
      <c r="AN13" s="24">
        <f>ССЫЛКИ!AL3</f>
        <v>60</v>
      </c>
      <c r="AO13" s="24">
        <f>ССЫЛКИ!AM3</f>
        <v>50</v>
      </c>
      <c r="AP13" s="24">
        <f>ССЫЛКИ!AN3</f>
        <v>110</v>
      </c>
      <c r="AQ13" s="24">
        <f>ССЫЛКИ!AO3</f>
        <v>270</v>
      </c>
      <c r="AR13" s="24">
        <f>ССЫЛКИ!AP3</f>
        <v>200</v>
      </c>
      <c r="AS13" s="24">
        <f>ССЫЛКИ!AQ3</f>
        <v>80</v>
      </c>
      <c r="AT13" s="24">
        <f>ССЫЛКИ!AR3</f>
        <v>600</v>
      </c>
      <c r="AU13" s="24">
        <f>ССЫЛКИ!AS3</f>
        <v>60</v>
      </c>
      <c r="AV13" s="24">
        <f>ССЫЛКИ!AT3</f>
        <v>75</v>
      </c>
      <c r="AW13" s="24">
        <f>ССЫЛКИ!AU3</f>
        <v>250</v>
      </c>
      <c r="AX13" s="24">
        <f>ССЫЛКИ!AV3</f>
        <v>274</v>
      </c>
      <c r="AY13" s="24">
        <f>ССЫЛКИ!AW3</f>
        <v>450</v>
      </c>
      <c r="AZ13" s="24">
        <f>ССЫЛКИ!AX3</f>
        <v>325</v>
      </c>
      <c r="BA13" s="24">
        <f>ССЫЛКИ!AY3</f>
        <v>180</v>
      </c>
      <c r="BB13" s="24">
        <f>ССЫЛКИ!AZ3</f>
        <v>320</v>
      </c>
      <c r="BC13" s="24">
        <f>ССЫЛКИ!BA3</f>
        <v>350</v>
      </c>
      <c r="BD13" s="24">
        <f>ССЫЛКИ!BB3</f>
        <v>300</v>
      </c>
      <c r="BE13" s="24">
        <f>ССЫЛКИ!BC3</f>
        <v>120</v>
      </c>
      <c r="BF13" s="24">
        <f>ССЫЛКИ!BD3</f>
        <v>220</v>
      </c>
      <c r="BG13" s="24">
        <f>ССЫЛКИ!BE3</f>
        <v>300</v>
      </c>
      <c r="BH13" s="24">
        <f>ССЫЛКИ!BF3</f>
        <v>21</v>
      </c>
      <c r="BI13" s="24">
        <f>ССЫЛКИ!BG3</f>
        <v>21</v>
      </c>
      <c r="BJ13" s="24">
        <f>ССЫЛКИ!BH3</f>
        <v>35</v>
      </c>
      <c r="BK13" s="24">
        <f>ССЫЛКИ!BI3</f>
        <v>22</v>
      </c>
      <c r="BL13" s="24">
        <f>ССЫЛКИ!BJ3</f>
        <v>32</v>
      </c>
      <c r="BM13" s="24">
        <f>ССЫЛКИ!BK3</f>
        <v>140</v>
      </c>
      <c r="BN13" s="24">
        <f>ССЫЛКИ!BL3</f>
        <v>140</v>
      </c>
      <c r="BO13" s="24">
        <f>ССЫЛКИ!BM3</f>
        <v>30</v>
      </c>
      <c r="BP13" s="24">
        <f>ССЫЛКИ!BN3</f>
        <v>4.2</v>
      </c>
      <c r="BQ13" s="24">
        <f>ССЫЛКИ!BO3</f>
        <v>160</v>
      </c>
      <c r="BR13" s="24">
        <f>ССЫЛКИ!BP3</f>
        <v>100</v>
      </c>
      <c r="BS13" s="24">
        <f>ССЫЛКИ!BQ3</f>
        <v>150</v>
      </c>
      <c r="BT13" s="24">
        <f>ССЫЛКИ!BR3</f>
        <v>160</v>
      </c>
      <c r="BU13" s="24">
        <f>ССЫЛКИ!BS3</f>
        <v>100</v>
      </c>
      <c r="BV13" s="24">
        <f>ССЫЛКИ!BT3</f>
        <v>90</v>
      </c>
      <c r="BW13" s="24">
        <f>ССЫЛКИ!BU3</f>
        <v>21</v>
      </c>
      <c r="BX13" s="24">
        <f>ССЫЛКИ!BV3</f>
        <v>40</v>
      </c>
      <c r="BY13" s="24">
        <f>ССЫЛКИ!BW3</f>
        <v>210</v>
      </c>
      <c r="BZ13" s="24">
        <f>ССЫЛКИ!BX3</f>
        <v>8</v>
      </c>
      <c r="CA13" s="1"/>
    </row>
    <row r="14" spans="1:79" hidden="1">
      <c r="A14" s="384" t="s">
        <v>76</v>
      </c>
      <c r="B14" s="430"/>
      <c r="C14" s="95" t="e">
        <f>SUM(D14:BZ14)</f>
        <v>#REF!</v>
      </c>
      <c r="D14" s="26" t="e">
        <f>D12*D13</f>
        <v>#REF!</v>
      </c>
      <c r="E14" s="26" t="e">
        <f t="shared" ref="E14:BP14" si="4">E12*E13</f>
        <v>#REF!</v>
      </c>
      <c r="F14" s="26" t="e">
        <f t="shared" si="4"/>
        <v>#REF!</v>
      </c>
      <c r="G14" s="26" t="e">
        <f t="shared" si="4"/>
        <v>#REF!</v>
      </c>
      <c r="H14" s="26" t="e">
        <f t="shared" si="4"/>
        <v>#REF!</v>
      </c>
      <c r="I14" s="26" t="e">
        <f t="shared" si="4"/>
        <v>#REF!</v>
      </c>
      <c r="J14" s="34" t="e">
        <f t="shared" si="4"/>
        <v>#REF!</v>
      </c>
      <c r="K14" s="112" t="e">
        <f t="shared" si="4"/>
        <v>#REF!</v>
      </c>
      <c r="L14" s="112" t="e">
        <f t="shared" si="4"/>
        <v>#REF!</v>
      </c>
      <c r="M14" s="112" t="e">
        <f t="shared" si="4"/>
        <v>#REF!</v>
      </c>
      <c r="N14" s="112" t="e">
        <f t="shared" si="4"/>
        <v>#REF!</v>
      </c>
      <c r="O14" s="112" t="e">
        <f t="shared" si="4"/>
        <v>#REF!</v>
      </c>
      <c r="P14" s="112" t="e">
        <f t="shared" si="4"/>
        <v>#REF!</v>
      </c>
      <c r="Q14" s="112" t="e">
        <f t="shared" si="4"/>
        <v>#REF!</v>
      </c>
      <c r="R14" s="112" t="e">
        <f t="shared" si="4"/>
        <v>#REF!</v>
      </c>
      <c r="S14" s="112" t="e">
        <f t="shared" si="4"/>
        <v>#REF!</v>
      </c>
      <c r="T14" s="112" t="e">
        <f t="shared" si="4"/>
        <v>#REF!</v>
      </c>
      <c r="U14" s="112" t="e">
        <f t="shared" si="4"/>
        <v>#REF!</v>
      </c>
      <c r="V14" s="112" t="e">
        <f t="shared" si="4"/>
        <v>#REF!</v>
      </c>
      <c r="W14" s="112" t="e">
        <f t="shared" si="4"/>
        <v>#REF!</v>
      </c>
      <c r="X14" s="112" t="e">
        <f t="shared" si="4"/>
        <v>#REF!</v>
      </c>
      <c r="Y14" s="112" t="e">
        <f t="shared" si="4"/>
        <v>#REF!</v>
      </c>
      <c r="Z14" s="112" t="e">
        <f t="shared" si="4"/>
        <v>#REF!</v>
      </c>
      <c r="AA14" s="112" t="e">
        <f t="shared" si="4"/>
        <v>#REF!</v>
      </c>
      <c r="AB14" s="112" t="e">
        <f t="shared" si="4"/>
        <v>#REF!</v>
      </c>
      <c r="AC14" s="112" t="e">
        <f t="shared" si="4"/>
        <v>#REF!</v>
      </c>
      <c r="AD14" s="112" t="e">
        <f t="shared" si="4"/>
        <v>#REF!</v>
      </c>
      <c r="AE14" s="112" t="e">
        <f t="shared" si="4"/>
        <v>#REF!</v>
      </c>
      <c r="AF14" s="112" t="e">
        <f t="shared" si="4"/>
        <v>#REF!</v>
      </c>
      <c r="AG14" s="112" t="e">
        <f t="shared" si="4"/>
        <v>#REF!</v>
      </c>
      <c r="AH14" s="112" t="e">
        <f t="shared" si="4"/>
        <v>#REF!</v>
      </c>
      <c r="AI14" s="112" t="e">
        <f t="shared" si="4"/>
        <v>#REF!</v>
      </c>
      <c r="AJ14" s="112" t="e">
        <f t="shared" si="4"/>
        <v>#REF!</v>
      </c>
      <c r="AK14" s="112" t="e">
        <f t="shared" si="4"/>
        <v>#REF!</v>
      </c>
      <c r="AL14" s="112" t="e">
        <f t="shared" si="4"/>
        <v>#REF!</v>
      </c>
      <c r="AM14" s="112" t="e">
        <f t="shared" si="4"/>
        <v>#REF!</v>
      </c>
      <c r="AN14" s="112" t="e">
        <f t="shared" si="4"/>
        <v>#REF!</v>
      </c>
      <c r="AO14" s="112" t="e">
        <f t="shared" si="4"/>
        <v>#REF!</v>
      </c>
      <c r="AP14" s="112" t="e">
        <f t="shared" si="4"/>
        <v>#REF!</v>
      </c>
      <c r="AQ14" s="112" t="e">
        <f t="shared" si="4"/>
        <v>#REF!</v>
      </c>
      <c r="AR14" s="112" t="e">
        <f t="shared" si="4"/>
        <v>#REF!</v>
      </c>
      <c r="AS14" s="112" t="e">
        <f t="shared" si="4"/>
        <v>#REF!</v>
      </c>
      <c r="AT14" s="112" t="e">
        <f t="shared" si="4"/>
        <v>#REF!</v>
      </c>
      <c r="AU14" s="112" t="e">
        <f t="shared" si="4"/>
        <v>#REF!</v>
      </c>
      <c r="AV14" s="112" t="e">
        <f t="shared" si="4"/>
        <v>#REF!</v>
      </c>
      <c r="AW14" s="112" t="e">
        <f t="shared" si="4"/>
        <v>#REF!</v>
      </c>
      <c r="AX14" s="112" t="e">
        <f t="shared" si="4"/>
        <v>#REF!</v>
      </c>
      <c r="AY14" s="112" t="e">
        <f t="shared" si="4"/>
        <v>#REF!</v>
      </c>
      <c r="AZ14" s="112" t="e">
        <f t="shared" si="4"/>
        <v>#REF!</v>
      </c>
      <c r="BA14" s="112" t="e">
        <f t="shared" si="4"/>
        <v>#REF!</v>
      </c>
      <c r="BB14" s="112" t="e">
        <f t="shared" si="4"/>
        <v>#REF!</v>
      </c>
      <c r="BC14" s="112" t="e">
        <f t="shared" si="4"/>
        <v>#REF!</v>
      </c>
      <c r="BD14" s="112" t="e">
        <f t="shared" si="4"/>
        <v>#REF!</v>
      </c>
      <c r="BE14" s="112" t="e">
        <f t="shared" si="4"/>
        <v>#REF!</v>
      </c>
      <c r="BF14" s="112" t="e">
        <f t="shared" si="4"/>
        <v>#REF!</v>
      </c>
      <c r="BG14" s="112" t="e">
        <f t="shared" si="4"/>
        <v>#REF!</v>
      </c>
      <c r="BH14" s="112" t="e">
        <f t="shared" si="4"/>
        <v>#REF!</v>
      </c>
      <c r="BI14" s="112" t="e">
        <f t="shared" si="4"/>
        <v>#REF!</v>
      </c>
      <c r="BJ14" s="112" t="e">
        <f t="shared" si="4"/>
        <v>#REF!</v>
      </c>
      <c r="BK14" s="112" t="e">
        <f t="shared" si="4"/>
        <v>#REF!</v>
      </c>
      <c r="BL14" s="112" t="e">
        <f t="shared" si="4"/>
        <v>#REF!</v>
      </c>
      <c r="BM14" s="112" t="e">
        <f t="shared" si="4"/>
        <v>#REF!</v>
      </c>
      <c r="BN14" s="112" t="e">
        <f t="shared" si="4"/>
        <v>#REF!</v>
      </c>
      <c r="BO14" s="112" t="e">
        <f t="shared" si="4"/>
        <v>#REF!</v>
      </c>
      <c r="BP14" s="112" t="e">
        <f t="shared" si="4"/>
        <v>#REF!</v>
      </c>
      <c r="BQ14" s="112" t="e">
        <f t="shared" ref="BQ14:BW14" si="5">BQ12*BQ13</f>
        <v>#REF!</v>
      </c>
      <c r="BR14" s="112" t="e">
        <f t="shared" si="5"/>
        <v>#REF!</v>
      </c>
      <c r="BS14" s="112" t="e">
        <f t="shared" si="5"/>
        <v>#REF!</v>
      </c>
      <c r="BT14" s="112" t="e">
        <f t="shared" si="5"/>
        <v>#REF!</v>
      </c>
      <c r="BU14" s="112" t="e">
        <f t="shared" si="5"/>
        <v>#REF!</v>
      </c>
      <c r="BV14" s="112" t="e">
        <f>BV12*BV13</f>
        <v>#REF!</v>
      </c>
      <c r="BW14" s="112" t="e">
        <f t="shared" si="5"/>
        <v>#REF!</v>
      </c>
      <c r="BX14" s="112" t="e">
        <f>BX12*BX13</f>
        <v>#REF!</v>
      </c>
      <c r="BY14" s="112" t="e">
        <f>BY12*BY13</f>
        <v>#REF!</v>
      </c>
      <c r="BZ14" s="112" t="e">
        <f>BZ12*BZ13</f>
        <v>#REF!</v>
      </c>
      <c r="CA14" s="1"/>
    </row>
    <row r="15" spans="1:79" hidden="1">
      <c r="A15" s="384" t="s">
        <v>77</v>
      </c>
      <c r="B15" s="431"/>
      <c r="C15" s="96" t="e">
        <f>C14/C11</f>
        <v>#REF!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</row>
    <row r="16" spans="1:79" ht="14.25"/>
    <row r="17" spans="1:79" ht="15.75" customHeight="1">
      <c r="A17" s="230"/>
      <c r="B17" s="260" t="s">
        <v>399</v>
      </c>
      <c r="C17" s="231"/>
      <c r="D17" s="231" t="e">
        <f>IF(D14=D31,"x")</f>
        <v>#REF!</v>
      </c>
      <c r="E17" s="231" t="e">
        <f t="shared" ref="E17:I17" si="6">IF(E14=E31,"x")</f>
        <v>#REF!</v>
      </c>
      <c r="F17" s="231" t="e">
        <f t="shared" si="6"/>
        <v>#REF!</v>
      </c>
      <c r="G17" s="231" t="e">
        <f t="shared" si="6"/>
        <v>#REF!</v>
      </c>
      <c r="H17" s="231" t="e">
        <f t="shared" si="6"/>
        <v>#REF!</v>
      </c>
      <c r="I17" s="231" t="e">
        <f t="shared" si="6"/>
        <v>#REF!</v>
      </c>
      <c r="J17" s="231"/>
      <c r="K17" s="231"/>
      <c r="L17" s="231"/>
      <c r="M17" s="231"/>
      <c r="N17" s="231"/>
      <c r="O17" s="231"/>
      <c r="P17" s="231"/>
      <c r="Q17" s="231"/>
      <c r="R17" s="231"/>
      <c r="S17" s="231"/>
      <c r="T17" s="231"/>
      <c r="U17" s="231"/>
      <c r="V17" s="231"/>
      <c r="W17" s="231"/>
      <c r="X17" s="231"/>
      <c r="Y17" s="231"/>
      <c r="Z17" s="231"/>
      <c r="AA17" s="231"/>
      <c r="AB17" s="231"/>
      <c r="AC17" s="231"/>
      <c r="AD17" s="231"/>
      <c r="AE17" s="231"/>
      <c r="AF17" s="231"/>
      <c r="AG17" s="231"/>
      <c r="AH17" s="231"/>
      <c r="AI17" s="231"/>
      <c r="AJ17" s="231"/>
      <c r="AK17" s="231"/>
      <c r="AL17" s="231"/>
      <c r="AM17" s="231"/>
      <c r="AN17" s="231"/>
      <c r="AO17" s="231"/>
      <c r="AP17" s="231"/>
      <c r="AQ17" s="231"/>
      <c r="AR17" s="231"/>
      <c r="AS17" s="231"/>
      <c r="AT17" s="231"/>
      <c r="AU17" s="231"/>
      <c r="AV17" s="231"/>
      <c r="AW17" s="231"/>
      <c r="AX17" s="231"/>
      <c r="AY17" s="231"/>
      <c r="AZ17" s="231"/>
      <c r="BA17" s="231"/>
      <c r="BB17" s="231"/>
      <c r="BC17" s="231"/>
      <c r="BD17" s="231"/>
      <c r="BE17" s="231"/>
      <c r="BF17" s="231"/>
      <c r="BG17" s="231"/>
      <c r="BH17" s="231"/>
      <c r="BI17" s="231"/>
      <c r="BJ17" s="231"/>
      <c r="BK17" s="231"/>
      <c r="BL17" s="231"/>
      <c r="BM17" s="231"/>
      <c r="BN17" s="231"/>
      <c r="BO17" s="231"/>
      <c r="BP17" s="231"/>
      <c r="BQ17" s="231"/>
      <c r="BR17" s="231"/>
      <c r="BS17" s="231"/>
      <c r="BT17" s="231"/>
      <c r="BU17" s="231"/>
      <c r="BV17" s="231"/>
      <c r="BW17" s="231"/>
      <c r="BX17" s="231"/>
      <c r="BY17" s="230"/>
      <c r="BZ17" s="230"/>
    </row>
    <row r="18" spans="1:79" ht="15.75" customHeight="1">
      <c r="A18" s="401" t="s">
        <v>68</v>
      </c>
      <c r="B18" s="402"/>
      <c r="C18" s="234"/>
      <c r="D18" s="405" t="s">
        <v>69</v>
      </c>
      <c r="E18" s="406"/>
      <c r="F18" s="406"/>
      <c r="G18" s="406"/>
      <c r="H18" s="406"/>
      <c r="I18" s="406"/>
      <c r="J18" s="406"/>
      <c r="K18" s="406"/>
      <c r="L18" s="406"/>
      <c r="M18" s="406"/>
      <c r="N18" s="406"/>
      <c r="O18" s="406"/>
      <c r="P18" s="406"/>
      <c r="Q18" s="406"/>
      <c r="R18" s="406"/>
      <c r="S18" s="406"/>
      <c r="T18" s="406"/>
      <c r="U18" s="406"/>
      <c r="V18" s="406"/>
      <c r="W18" s="406"/>
      <c r="X18" s="406"/>
      <c r="Y18" s="406"/>
      <c r="Z18" s="406"/>
      <c r="AA18" s="406"/>
      <c r="AB18" s="406"/>
      <c r="AC18" s="406"/>
      <c r="AD18" s="406"/>
      <c r="AE18" s="406"/>
      <c r="AF18" s="406"/>
      <c r="AG18" s="406"/>
      <c r="AH18" s="406"/>
      <c r="AI18" s="406"/>
      <c r="AJ18" s="406"/>
      <c r="AK18" s="406"/>
      <c r="AL18" s="406"/>
      <c r="AM18" s="406"/>
      <c r="AN18" s="406"/>
      <c r="AO18" s="406"/>
      <c r="AP18" s="406"/>
      <c r="AQ18" s="406"/>
      <c r="AR18" s="406"/>
      <c r="AS18" s="406"/>
      <c r="AT18" s="406"/>
      <c r="AU18" s="406"/>
      <c r="AV18" s="406"/>
      <c r="AW18" s="406"/>
      <c r="AX18" s="406"/>
      <c r="AY18" s="406"/>
      <c r="AZ18" s="406"/>
      <c r="BA18" s="406"/>
      <c r="BB18" s="406"/>
      <c r="BC18" s="406"/>
      <c r="BD18" s="406"/>
      <c r="BE18" s="406"/>
      <c r="BF18" s="406"/>
      <c r="BG18" s="406"/>
      <c r="BH18" s="406"/>
      <c r="BI18" s="406"/>
      <c r="BJ18" s="406"/>
      <c r="BK18" s="406"/>
      <c r="BL18" s="406"/>
      <c r="BM18" s="406"/>
      <c r="BN18" s="406"/>
      <c r="BO18" s="406"/>
      <c r="BP18" s="406"/>
      <c r="BQ18" s="406"/>
      <c r="BR18" s="406"/>
      <c r="BS18" s="406"/>
      <c r="BT18" s="406"/>
      <c r="BU18" s="406"/>
      <c r="BV18" s="406"/>
      <c r="BW18" s="406"/>
      <c r="BX18" s="406"/>
      <c r="BY18" s="230"/>
      <c r="BZ18" s="230"/>
    </row>
    <row r="19" spans="1:79" ht="207.75">
      <c r="A19" s="403"/>
      <c r="B19" s="404"/>
      <c r="C19" s="234"/>
      <c r="D19" s="235" t="str">
        <f>ССЫЛКИ!B2</f>
        <v>Вермишель</v>
      </c>
      <c r="E19" s="235" t="str">
        <f>ССЫЛКИ!C2</f>
        <v>Люля полуфаб-т (шт)</v>
      </c>
      <c r="F19" s="235" t="str">
        <f>ССЫЛКИ!D2</f>
        <v>Котлета говяжья полуф-т (шт)</v>
      </c>
      <c r="G19" s="235" t="str">
        <f>ССЫЛКИ!E2</f>
        <v>Какао (Фунтик) (шт)</v>
      </c>
      <c r="H19" s="235" t="str">
        <f>ССЫЛКИ!F2</f>
        <v>Какао порошок</v>
      </c>
      <c r="I19" s="235" t="str">
        <f>ССЫЛКИ!G2</f>
        <v>Кисель фруктовый</v>
      </c>
      <c r="J19" s="235" t="str">
        <f>ССЫЛКИ!H2</f>
        <v>Макароны</v>
      </c>
      <c r="K19" s="235" t="str">
        <f>ССЫЛКИ!I2</f>
        <v>Тефтели полуф-т (шт)</v>
      </c>
      <c r="L19" s="235" t="str">
        <f>ССЫЛКИ!J2</f>
        <v>Масло растительное</v>
      </c>
      <c r="M19" s="235" t="str">
        <f>ССЫЛКИ!K2</f>
        <v>Сахар</v>
      </c>
      <c r="N19" s="235" t="str">
        <f>ССЫЛКИ!L2</f>
        <v>Соль иодир.</v>
      </c>
      <c r="O19" s="235" t="str">
        <f>ССЫЛКИ!M2</f>
        <v>Сухофрукты</v>
      </c>
      <c r="P19" s="235" t="str">
        <f>ССЫЛКИ!N2</f>
        <v>Чай</v>
      </c>
      <c r="Q19" s="235" t="str">
        <f>ССЫЛКИ!O2</f>
        <v>Яйцо куриное (штук)</v>
      </c>
      <c r="R19" s="235" t="str">
        <f>ССЫЛКИ!P2</f>
        <v>Вафли</v>
      </c>
      <c r="S19" s="235" t="str">
        <f>ССЫЛКИ!Q2</f>
        <v>Кексы бездрожжевые (шт)</v>
      </c>
      <c r="T19" s="235" t="str">
        <f>ССЫЛКИ!R2</f>
        <v>Печенье</v>
      </c>
      <c r="U19" s="235" t="str">
        <f>ССЫЛКИ!S2</f>
        <v>Пряники</v>
      </c>
      <c r="V19" s="235" t="str">
        <f>ССЫЛКИ!T2</f>
        <v>Горошек зеленый 0,7 кг.</v>
      </c>
      <c r="W19" s="235" t="str">
        <f>ССЫЛКИ!U2</f>
        <v>Кукуруза консервы</v>
      </c>
      <c r="X19" s="235" t="str">
        <f>ССЫЛКИ!V2</f>
        <v>Огурцы маринованые</v>
      </c>
      <c r="Y19" s="235" t="str">
        <f>ССЫЛКИ!W2</f>
        <v>Мука высшего сорт</v>
      </c>
      <c r="Z19" s="235" t="str">
        <f>ССЫЛКИ!X2</f>
        <v>Повидло</v>
      </c>
      <c r="AA19" s="235" t="str">
        <f>ССЫЛКИ!Y2</f>
        <v>Сок фруктовый светлый</v>
      </c>
      <c r="AB19" s="235" t="str">
        <f>ССЫЛКИ!Z2</f>
        <v>Сок фруктовый с мякотью</v>
      </c>
      <c r="AC19" s="235" t="str">
        <f>ССЫЛКИ!AA2</f>
        <v>Томатная паста</v>
      </c>
      <c r="AD19" s="235" t="str">
        <f>ССЫЛКИ!AB2</f>
        <v>Котлета рыбная полуф-т (шт)</v>
      </c>
      <c r="AE19" s="235" t="str">
        <f>ССЫЛКИ!AC2</f>
        <v>Фрикадельки рыбные  полуф-т (шт)</v>
      </c>
      <c r="AF19" s="235" t="str">
        <f>ССЫЛКИ!AD2</f>
        <v>Крупа гороховая</v>
      </c>
      <c r="AG19" s="235" t="str">
        <f>ССЫЛКИ!AE2</f>
        <v>Крупа гречневая</v>
      </c>
      <c r="AH19" s="235" t="str">
        <f>ССЫЛКИ!AF2</f>
        <v>Крупа кукурузная</v>
      </c>
      <c r="AI19" s="235" t="str">
        <f>ССЫЛКИ!AG2</f>
        <v>Крупа манная</v>
      </c>
      <c r="AJ19" s="235" t="str">
        <f>ССЫЛКИ!AH2</f>
        <v>Крупа овсяная</v>
      </c>
      <c r="AK19" s="235" t="str">
        <f>ССЫЛКИ!AI2</f>
        <v>Крупа перловая</v>
      </c>
      <c r="AL19" s="235" t="str">
        <f>ССЫЛКИ!AJ2</f>
        <v>Крупа пшеничная</v>
      </c>
      <c r="AM19" s="235" t="str">
        <f>ССЫЛКИ!AK2</f>
        <v>Крупа пшено шлифованное</v>
      </c>
      <c r="AN19" s="235" t="str">
        <f>ССЫЛКИ!AL2</f>
        <v>Крупа рисовая</v>
      </c>
      <c r="AO19" s="235" t="str">
        <f>ССЫЛКИ!AM2</f>
        <v>Крупа ячневая</v>
      </c>
      <c r="AP19" s="235" t="str">
        <f>ССЫЛКИ!AN2</f>
        <v>Чечевица</v>
      </c>
      <c r="AQ19" s="235" t="str">
        <f>ССЫЛКИ!AO2</f>
        <v>Курага сушеная</v>
      </c>
      <c r="AR19" s="235" t="str">
        <f>ССЫЛКИ!AP2</f>
        <v>Йогурт</v>
      </c>
      <c r="AS19" s="235" t="str">
        <f>ССЫЛКИ!AQ2</f>
        <v>Кефир</v>
      </c>
      <c r="AT19" s="235" t="str">
        <f>ССЫЛКИ!AR2</f>
        <v>Масло сливочное</v>
      </c>
      <c r="AU19" s="235" t="str">
        <f>ССЫЛКИ!AS2</f>
        <v>Молоко разливное</v>
      </c>
      <c r="AV19" s="235" t="str">
        <f>ССЫЛКИ!AT2</f>
        <v>Молоко вупаковке пастер</v>
      </c>
      <c r="AW19" s="235" t="str">
        <f>ССЫЛКИ!AU2</f>
        <v>Сгущенное молоко</v>
      </c>
      <c r="AX19" s="235" t="str">
        <f>ССЫЛКИ!AV2</f>
        <v>Сметана</v>
      </c>
      <c r="AY19" s="235" t="str">
        <f>ССЫЛКИ!AW2</f>
        <v>Сыр Российский</v>
      </c>
      <c r="AZ19" s="235" t="str">
        <f>ССЫЛКИ!AX2</f>
        <v>Творог</v>
      </c>
      <c r="BA19" s="235" t="str">
        <f>ССЫЛКИ!AY2</f>
        <v>Куры охлажденные</v>
      </c>
      <c r="BB19" s="235" t="str">
        <f>ССЫЛКИ!AZ2</f>
        <v>Мясо говядины в/с</v>
      </c>
      <c r="BC19" s="235" t="str">
        <f>ССЫЛКИ!BA2</f>
        <v>Фарш говяжий</v>
      </c>
      <c r="BD19" s="235" t="str">
        <f>ССЫЛКИ!BB2</f>
        <v>Сосиски</v>
      </c>
      <c r="BE19" s="235" t="str">
        <f>ССЫЛКИ!BC2</f>
        <v>Рыба свежая</v>
      </c>
      <c r="BF19" s="235" t="str">
        <f>ССЫЛКИ!BD2</f>
        <v>Рыба мороженая</v>
      </c>
      <c r="BG19" s="235" t="str">
        <f>ССЫЛКИ!BE2</f>
        <v xml:space="preserve">Зелень разная </v>
      </c>
      <c r="BH19" s="235" t="str">
        <f>ССЫЛКИ!BF2</f>
        <v>Котлета куриная полуфаб-т (шт)</v>
      </c>
      <c r="BI19" s="235" t="str">
        <f>ССЫЛКИ!BG2</f>
        <v>Капуста</v>
      </c>
      <c r="BJ19" s="235" t="str">
        <f>ССЫЛКИ!BH2</f>
        <v>Картофель</v>
      </c>
      <c r="BK19" s="235" t="str">
        <f>ССЫЛКИ!BI2</f>
        <v>Лук репчатый</v>
      </c>
      <c r="BL19" s="235" t="str">
        <f>ССЫЛКИ!BJ2</f>
        <v>Морковь</v>
      </c>
      <c r="BM19" s="235" t="str">
        <f>ССЫЛКИ!BK2</f>
        <v>Огурцы свежие</v>
      </c>
      <c r="BN19" s="235" t="str">
        <f>ССЫЛКИ!BL2</f>
        <v>Помидоры свежие</v>
      </c>
      <c r="BO19" s="235" t="str">
        <f>ССЫЛКИ!BM2</f>
        <v>Свекла столовая</v>
      </c>
      <c r="BP19" s="235" t="str">
        <f>ССЫЛКИ!BN2</f>
        <v>Вареники полуфаб-т (шт)</v>
      </c>
      <c r="BQ19" s="235" t="str">
        <f>ССЫЛКИ!BO2</f>
        <v>Апельсины</v>
      </c>
      <c r="BR19" s="235" t="str">
        <f>ССЫЛКИ!BP2</f>
        <v>Бананы</v>
      </c>
      <c r="BS19" s="235" t="str">
        <f>ССЫЛКИ!BQ2</f>
        <v>Груши</v>
      </c>
      <c r="BT19" s="235" t="str">
        <f>ССЫЛКИ!BR2</f>
        <v>Лимон (кг.)</v>
      </c>
      <c r="BU19" s="235" t="str">
        <f>ССЫЛКИ!BS2</f>
        <v>Мандарины</v>
      </c>
      <c r="BV19" s="235" t="str">
        <f>ССЫЛКИ!BT2</f>
        <v>Яблоки</v>
      </c>
      <c r="BW19" s="235" t="str">
        <f>ССЫЛКИ!BU2</f>
        <v>Сырник полуф-т (шт)</v>
      </c>
      <c r="BX19" s="235" t="str">
        <f>ССЫЛКИ!BV2</f>
        <v>Хлеб</v>
      </c>
      <c r="BY19" s="235" t="str">
        <f>ССЫЛКИ!BW2</f>
        <v>Изюм</v>
      </c>
      <c r="BZ19" s="235" t="str">
        <f>ССЫЛКИ!BX2</f>
        <v>Зефир в шоколаде (шт.)</v>
      </c>
    </row>
    <row r="20" spans="1:79" s="256" customFormat="1">
      <c r="A20" s="408" t="s">
        <v>70</v>
      </c>
      <c r="B20" s="407"/>
      <c r="C20" s="236"/>
      <c r="D20" s="236"/>
      <c r="E20" s="236"/>
      <c r="F20" s="236"/>
      <c r="G20" s="236"/>
      <c r="H20" s="236"/>
      <c r="I20" s="236"/>
      <c r="J20" s="236"/>
      <c r="K20" s="236"/>
      <c r="L20" s="236">
        <v>3</v>
      </c>
      <c r="M20" s="236"/>
      <c r="N20" s="236">
        <v>1.6</v>
      </c>
      <c r="O20" s="236"/>
      <c r="P20" s="236"/>
      <c r="Q20" s="236"/>
      <c r="R20" s="236"/>
      <c r="S20" s="236"/>
      <c r="T20" s="236"/>
      <c r="U20" s="236"/>
      <c r="V20" s="236"/>
      <c r="W20" s="236"/>
      <c r="X20" s="236">
        <v>10</v>
      </c>
      <c r="Y20" s="236"/>
      <c r="Z20" s="236"/>
      <c r="AA20" s="236"/>
      <c r="AB20" s="236"/>
      <c r="AC20" s="236">
        <v>8</v>
      </c>
      <c r="AD20" s="236"/>
      <c r="AE20" s="236"/>
      <c r="AF20" s="236"/>
      <c r="AG20" s="236"/>
      <c r="AH20" s="236"/>
      <c r="AI20" s="236"/>
      <c r="AJ20" s="236"/>
      <c r="AK20" s="236">
        <v>5</v>
      </c>
      <c r="AL20" s="236"/>
      <c r="AM20" s="236"/>
      <c r="AN20" s="236"/>
      <c r="AO20" s="236"/>
      <c r="AP20" s="236"/>
      <c r="AQ20" s="236"/>
      <c r="AR20" s="236"/>
      <c r="AS20" s="236"/>
      <c r="AT20" s="236"/>
      <c r="AU20" s="236"/>
      <c r="AV20" s="236"/>
      <c r="AW20" s="236"/>
      <c r="AX20" s="236"/>
      <c r="AY20" s="236"/>
      <c r="AZ20" s="236"/>
      <c r="BA20" s="236">
        <v>50</v>
      </c>
      <c r="BB20" s="236"/>
      <c r="BC20" s="236"/>
      <c r="BD20" s="236"/>
      <c r="BE20" s="236"/>
      <c r="BF20" s="236"/>
      <c r="BG20" s="236">
        <v>1</v>
      </c>
      <c r="BH20" s="236"/>
      <c r="BI20" s="236"/>
      <c r="BJ20" s="236">
        <v>40</v>
      </c>
      <c r="BK20" s="236">
        <v>5</v>
      </c>
      <c r="BL20" s="236">
        <v>10</v>
      </c>
      <c r="BM20" s="236"/>
      <c r="BN20" s="236"/>
      <c r="BO20" s="236"/>
      <c r="BP20" s="236"/>
      <c r="BQ20" s="236"/>
      <c r="BR20" s="236"/>
      <c r="BS20" s="236"/>
      <c r="BT20" s="236"/>
      <c r="BU20" s="236"/>
      <c r="BV20" s="236"/>
      <c r="BW20" s="236"/>
      <c r="BX20" s="236"/>
      <c r="BY20" s="257"/>
      <c r="BZ20" s="257"/>
      <c r="CA20" s="263"/>
    </row>
    <row r="21" spans="1:79" s="256" customFormat="1">
      <c r="A21" s="408" t="s">
        <v>71</v>
      </c>
      <c r="B21" s="407"/>
      <c r="C21" s="236"/>
      <c r="D21" s="236"/>
      <c r="E21" s="236"/>
      <c r="F21" s="236"/>
      <c r="G21" s="236"/>
      <c r="H21" s="236"/>
      <c r="I21" s="236"/>
      <c r="J21" s="236"/>
      <c r="K21" s="236"/>
      <c r="L21" s="236">
        <v>7.6</v>
      </c>
      <c r="M21" s="236"/>
      <c r="N21" s="236">
        <v>3</v>
      </c>
      <c r="O21" s="236"/>
      <c r="P21" s="236"/>
      <c r="Q21" s="236"/>
      <c r="R21" s="236"/>
      <c r="S21" s="236"/>
      <c r="T21" s="236"/>
      <c r="U21" s="236"/>
      <c r="V21" s="236"/>
      <c r="W21" s="236"/>
      <c r="X21" s="236"/>
      <c r="Y21" s="236"/>
      <c r="Z21" s="236"/>
      <c r="AA21" s="236"/>
      <c r="AB21" s="236"/>
      <c r="AC21" s="236"/>
      <c r="AD21" s="236"/>
      <c r="AE21" s="236"/>
      <c r="AF21" s="236"/>
      <c r="AG21" s="236"/>
      <c r="AH21" s="236"/>
      <c r="AI21" s="236"/>
      <c r="AJ21" s="236"/>
      <c r="AK21" s="236"/>
      <c r="AL21" s="236"/>
      <c r="AM21" s="236"/>
      <c r="AN21" s="236">
        <v>30</v>
      </c>
      <c r="AO21" s="236"/>
      <c r="AP21" s="236"/>
      <c r="AQ21" s="236"/>
      <c r="AR21" s="236"/>
      <c r="AS21" s="236"/>
      <c r="AT21" s="236"/>
      <c r="AU21" s="236"/>
      <c r="AV21" s="236"/>
      <c r="AW21" s="236"/>
      <c r="AX21" s="236"/>
      <c r="AY21" s="236"/>
      <c r="AZ21" s="236"/>
      <c r="BA21" s="236">
        <v>61</v>
      </c>
      <c r="BB21" s="236"/>
      <c r="BC21" s="236"/>
      <c r="BD21" s="236"/>
      <c r="BE21" s="236"/>
      <c r="BF21" s="236"/>
      <c r="BG21" s="236"/>
      <c r="BH21" s="236"/>
      <c r="BI21" s="236"/>
      <c r="BJ21" s="236"/>
      <c r="BK21" s="236">
        <v>10</v>
      </c>
      <c r="BL21" s="236">
        <v>10</v>
      </c>
      <c r="BM21" s="236"/>
      <c r="BN21" s="236"/>
      <c r="BO21" s="236"/>
      <c r="BP21" s="236"/>
      <c r="BQ21" s="236"/>
      <c r="BR21" s="236"/>
      <c r="BS21" s="236"/>
      <c r="BT21" s="236"/>
      <c r="BU21" s="236"/>
      <c r="BV21" s="236"/>
      <c r="BW21" s="236"/>
      <c r="BX21" s="236"/>
      <c r="BY21" s="257"/>
      <c r="BZ21" s="257"/>
      <c r="CA21" s="263"/>
    </row>
    <row r="22" spans="1:79" s="256" customFormat="1">
      <c r="A22" s="408" t="s">
        <v>400</v>
      </c>
      <c r="B22" s="407"/>
      <c r="C22" s="236"/>
      <c r="D22" s="236"/>
      <c r="E22" s="236"/>
      <c r="F22" s="236"/>
      <c r="G22" s="236"/>
      <c r="H22" s="236"/>
      <c r="I22" s="236"/>
      <c r="J22" s="236"/>
      <c r="K22" s="236"/>
      <c r="L22" s="236"/>
      <c r="M22" s="236"/>
      <c r="N22" s="236"/>
      <c r="O22" s="236"/>
      <c r="P22" s="236"/>
      <c r="Q22" s="236"/>
      <c r="R22" s="236"/>
      <c r="S22" s="236"/>
      <c r="T22" s="236"/>
      <c r="U22" s="236"/>
      <c r="V22" s="236"/>
      <c r="W22" s="236"/>
      <c r="X22" s="236"/>
      <c r="Y22" s="236"/>
      <c r="Z22" s="236"/>
      <c r="AA22" s="236"/>
      <c r="AB22" s="236"/>
      <c r="AC22" s="236"/>
      <c r="AD22" s="236"/>
      <c r="AE22" s="236"/>
      <c r="AF22" s="236"/>
      <c r="AG22" s="236"/>
      <c r="AH22" s="236"/>
      <c r="AI22" s="236"/>
      <c r="AJ22" s="236"/>
      <c r="AK22" s="236"/>
      <c r="AL22" s="236"/>
      <c r="AM22" s="236"/>
      <c r="AN22" s="236"/>
      <c r="AO22" s="236"/>
      <c r="AP22" s="236"/>
      <c r="AQ22" s="236"/>
      <c r="AR22" s="236"/>
      <c r="AS22" s="236"/>
      <c r="AT22" s="236"/>
      <c r="AU22" s="236"/>
      <c r="AV22" s="236"/>
      <c r="AW22" s="236"/>
      <c r="AX22" s="236">
        <v>7</v>
      </c>
      <c r="AY22" s="236"/>
      <c r="AZ22" s="236"/>
      <c r="BA22" s="236"/>
      <c r="BB22" s="236"/>
      <c r="BC22" s="236"/>
      <c r="BD22" s="236"/>
      <c r="BE22" s="236"/>
      <c r="BF22" s="236"/>
      <c r="BG22" s="236"/>
      <c r="BH22" s="236"/>
      <c r="BI22" s="236"/>
      <c r="BJ22" s="236"/>
      <c r="BK22" s="236"/>
      <c r="BL22" s="236">
        <v>50</v>
      </c>
      <c r="BM22" s="236"/>
      <c r="BN22" s="236"/>
      <c r="BO22" s="236"/>
      <c r="BP22" s="236"/>
      <c r="BQ22" s="236"/>
      <c r="BR22" s="236"/>
      <c r="BS22" s="236"/>
      <c r="BT22" s="236"/>
      <c r="BU22" s="236"/>
      <c r="BV22" s="264">
        <v>28</v>
      </c>
      <c r="BW22" s="236"/>
      <c r="BX22" s="236"/>
      <c r="BY22" s="257"/>
      <c r="BZ22" s="257"/>
      <c r="CA22" s="263"/>
    </row>
    <row r="23" spans="1:79" s="256" customFormat="1">
      <c r="A23" s="408" t="s">
        <v>72</v>
      </c>
      <c r="B23" s="407"/>
      <c r="C23" s="236"/>
      <c r="D23" s="236"/>
      <c r="E23" s="236"/>
      <c r="F23" s="236"/>
      <c r="G23" s="236"/>
      <c r="H23" s="236"/>
      <c r="I23" s="236"/>
      <c r="J23" s="236"/>
      <c r="K23" s="236"/>
      <c r="L23" s="236"/>
      <c r="M23" s="236">
        <v>7</v>
      </c>
      <c r="N23" s="236"/>
      <c r="O23" s="236">
        <v>13</v>
      </c>
      <c r="P23" s="236"/>
      <c r="Q23" s="236"/>
      <c r="R23" s="236"/>
      <c r="S23" s="236"/>
      <c r="T23" s="236"/>
      <c r="U23" s="236"/>
      <c r="V23" s="236"/>
      <c r="W23" s="236"/>
      <c r="X23" s="236"/>
      <c r="Y23" s="236"/>
      <c r="Z23" s="236"/>
      <c r="AA23" s="236"/>
      <c r="AB23" s="236"/>
      <c r="AC23" s="236"/>
      <c r="AD23" s="236"/>
      <c r="AE23" s="236"/>
      <c r="AF23" s="236"/>
      <c r="AG23" s="236"/>
      <c r="AH23" s="236"/>
      <c r="AI23" s="236"/>
      <c r="AJ23" s="236"/>
      <c r="AK23" s="236"/>
      <c r="AL23" s="236"/>
      <c r="AM23" s="236"/>
      <c r="AN23" s="236"/>
      <c r="AO23" s="236"/>
      <c r="AP23" s="236"/>
      <c r="AQ23" s="236"/>
      <c r="AR23" s="236"/>
      <c r="AS23" s="236"/>
      <c r="AT23" s="236"/>
      <c r="AU23" s="236"/>
      <c r="AV23" s="236"/>
      <c r="AW23" s="236"/>
      <c r="AX23" s="236"/>
      <c r="AY23" s="236"/>
      <c r="AZ23" s="236"/>
      <c r="BA23" s="236"/>
      <c r="BB23" s="236"/>
      <c r="BC23" s="236"/>
      <c r="BD23" s="236"/>
      <c r="BE23" s="236"/>
      <c r="BF23" s="236"/>
      <c r="BG23" s="236"/>
      <c r="BH23" s="236"/>
      <c r="BI23" s="236"/>
      <c r="BJ23" s="236"/>
      <c r="BK23" s="236"/>
      <c r="BL23" s="236"/>
      <c r="BM23" s="236"/>
      <c r="BN23" s="236"/>
      <c r="BO23" s="236"/>
      <c r="BP23" s="236"/>
      <c r="BQ23" s="236"/>
      <c r="BR23" s="236"/>
      <c r="BS23" s="236"/>
      <c r="BT23" s="236"/>
      <c r="BU23" s="236"/>
      <c r="BV23" s="236"/>
      <c r="BW23" s="236"/>
      <c r="BX23" s="236"/>
      <c r="BY23" s="257"/>
      <c r="BZ23" s="257"/>
      <c r="CA23" s="263"/>
    </row>
    <row r="24" spans="1:79" s="256" customFormat="1">
      <c r="A24" s="408" t="s">
        <v>61</v>
      </c>
      <c r="B24" s="407"/>
      <c r="C24" s="236"/>
      <c r="D24" s="236"/>
      <c r="E24" s="236"/>
      <c r="F24" s="236"/>
      <c r="G24" s="236"/>
      <c r="H24" s="236"/>
      <c r="I24" s="236"/>
      <c r="J24" s="236"/>
      <c r="K24" s="236"/>
      <c r="L24" s="236"/>
      <c r="M24" s="236"/>
      <c r="N24" s="236"/>
      <c r="O24" s="236"/>
      <c r="P24" s="236"/>
      <c r="Q24" s="236"/>
      <c r="R24" s="236"/>
      <c r="S24" s="236"/>
      <c r="T24" s="236"/>
      <c r="U24" s="236"/>
      <c r="V24" s="236"/>
      <c r="W24" s="236"/>
      <c r="X24" s="236"/>
      <c r="Y24" s="236"/>
      <c r="Z24" s="236"/>
      <c r="AA24" s="236"/>
      <c r="AB24" s="236"/>
      <c r="AC24" s="236"/>
      <c r="AD24" s="236"/>
      <c r="AE24" s="236"/>
      <c r="AF24" s="236"/>
      <c r="AG24" s="236"/>
      <c r="AH24" s="236"/>
      <c r="AI24" s="236"/>
      <c r="AJ24" s="236"/>
      <c r="AK24" s="236"/>
      <c r="AL24" s="236"/>
      <c r="AM24" s="236"/>
      <c r="AN24" s="236"/>
      <c r="AO24" s="236"/>
      <c r="AP24" s="236"/>
      <c r="AQ24" s="236"/>
      <c r="AR24" s="236"/>
      <c r="AS24" s="236"/>
      <c r="AT24" s="236"/>
      <c r="AU24" s="236"/>
      <c r="AV24" s="236"/>
      <c r="AW24" s="236"/>
      <c r="AX24" s="236"/>
      <c r="AY24" s="236"/>
      <c r="AZ24" s="236"/>
      <c r="BA24" s="236"/>
      <c r="BB24" s="236"/>
      <c r="BC24" s="236"/>
      <c r="BD24" s="236"/>
      <c r="BE24" s="236"/>
      <c r="BF24" s="236"/>
      <c r="BG24" s="236"/>
      <c r="BH24" s="236"/>
      <c r="BI24" s="236"/>
      <c r="BJ24" s="236"/>
      <c r="BK24" s="236"/>
      <c r="BL24" s="236"/>
      <c r="BM24" s="236"/>
      <c r="BN24" s="236"/>
      <c r="BO24" s="236"/>
      <c r="BP24" s="236"/>
      <c r="BQ24" s="236"/>
      <c r="BR24" s="236"/>
      <c r="BS24" s="236"/>
      <c r="BT24" s="236"/>
      <c r="BU24" s="236"/>
      <c r="BV24" s="236"/>
      <c r="BW24" s="236">
        <v>0</v>
      </c>
      <c r="BX24" s="236">
        <v>60</v>
      </c>
      <c r="BY24" s="257"/>
      <c r="BZ24" s="257"/>
      <c r="CA24" s="263"/>
    </row>
    <row r="25" spans="1:79" s="256" customFormat="1">
      <c r="A25" s="408" t="s">
        <v>56</v>
      </c>
      <c r="B25" s="407"/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6"/>
      <c r="W25" s="236"/>
      <c r="X25" s="236"/>
      <c r="Y25" s="236"/>
      <c r="Z25" s="236"/>
      <c r="AA25" s="236"/>
      <c r="AB25" s="236"/>
      <c r="AC25" s="236"/>
      <c r="AD25" s="236"/>
      <c r="AE25" s="236"/>
      <c r="AF25" s="236"/>
      <c r="AG25" s="236"/>
      <c r="AH25" s="236"/>
      <c r="AI25" s="236"/>
      <c r="AJ25" s="236"/>
      <c r="AK25" s="236"/>
      <c r="AL25" s="236"/>
      <c r="AM25" s="236"/>
      <c r="AN25" s="236"/>
      <c r="AO25" s="236"/>
      <c r="AP25" s="236"/>
      <c r="AQ25" s="236"/>
      <c r="AR25" s="236"/>
      <c r="AS25" s="236"/>
      <c r="AT25" s="236"/>
      <c r="AU25" s="236"/>
      <c r="AV25" s="236"/>
      <c r="AW25" s="236"/>
      <c r="AX25" s="236"/>
      <c r="AY25" s="236"/>
      <c r="AZ25" s="236"/>
      <c r="BA25" s="236"/>
      <c r="BB25" s="236"/>
      <c r="BC25" s="236"/>
      <c r="BD25" s="236"/>
      <c r="BE25" s="236"/>
      <c r="BF25" s="236"/>
      <c r="BG25" s="236"/>
      <c r="BH25" s="236"/>
      <c r="BI25" s="236"/>
      <c r="BJ25" s="236"/>
      <c r="BK25" s="236"/>
      <c r="BL25" s="236"/>
      <c r="BM25" s="236"/>
      <c r="BN25" s="236"/>
      <c r="BO25" s="236"/>
      <c r="BP25" s="236"/>
      <c r="BQ25" s="236"/>
      <c r="BR25" s="236">
        <v>100</v>
      </c>
      <c r="BS25" s="236"/>
      <c r="BT25" s="236"/>
      <c r="BU25" s="236"/>
      <c r="BV25" s="236"/>
      <c r="BW25" s="236"/>
      <c r="BX25" s="236"/>
      <c r="BY25" s="257"/>
      <c r="BZ25" s="257"/>
      <c r="CA25" s="263"/>
    </row>
    <row r="26" spans="1:79" s="256" customFormat="1">
      <c r="A26" s="408" t="s">
        <v>73</v>
      </c>
      <c r="B26" s="407"/>
      <c r="C26" s="236"/>
      <c r="D26" s="236"/>
      <c r="E26" s="236"/>
      <c r="F26" s="236"/>
      <c r="G26" s="236"/>
      <c r="H26" s="236"/>
      <c r="I26" s="236"/>
      <c r="J26" s="236"/>
      <c r="K26" s="236"/>
      <c r="L26" s="236"/>
      <c r="M26" s="236"/>
      <c r="N26" s="236"/>
      <c r="O26" s="236"/>
      <c r="P26" s="236"/>
      <c r="Q26" s="236"/>
      <c r="R26" s="236"/>
      <c r="S26" s="236">
        <v>1</v>
      </c>
      <c r="T26" s="236"/>
      <c r="U26" s="236"/>
      <c r="V26" s="236"/>
      <c r="W26" s="236"/>
      <c r="X26" s="236"/>
      <c r="Y26" s="236"/>
      <c r="Z26" s="236"/>
      <c r="AA26" s="236"/>
      <c r="AB26" s="236"/>
      <c r="AC26" s="236"/>
      <c r="AD26" s="236"/>
      <c r="AE26" s="236"/>
      <c r="AF26" s="236"/>
      <c r="AG26" s="236"/>
      <c r="AH26" s="236"/>
      <c r="AI26" s="236"/>
      <c r="AJ26" s="236"/>
      <c r="AK26" s="236"/>
      <c r="AL26" s="236"/>
      <c r="AM26" s="236"/>
      <c r="AN26" s="236"/>
      <c r="AO26" s="236"/>
      <c r="AP26" s="236"/>
      <c r="AQ26" s="236"/>
      <c r="AR26" s="236"/>
      <c r="AS26" s="236"/>
      <c r="AT26" s="236"/>
      <c r="AU26" s="236"/>
      <c r="AV26" s="236"/>
      <c r="AW26" s="236"/>
      <c r="AX26" s="236"/>
      <c r="AY26" s="236"/>
      <c r="AZ26" s="236"/>
      <c r="BA26" s="236"/>
      <c r="BB26" s="236"/>
      <c r="BC26" s="236"/>
      <c r="BD26" s="236"/>
      <c r="BE26" s="236"/>
      <c r="BF26" s="236"/>
      <c r="BG26" s="236"/>
      <c r="BH26" s="236"/>
      <c r="BI26" s="236"/>
      <c r="BJ26" s="236"/>
      <c r="BK26" s="236"/>
      <c r="BL26" s="236"/>
      <c r="BM26" s="236"/>
      <c r="BN26" s="236"/>
      <c r="BO26" s="236"/>
      <c r="BP26" s="236"/>
      <c r="BQ26" s="236"/>
      <c r="BR26" s="236"/>
      <c r="BS26" s="236"/>
      <c r="BT26" s="236"/>
      <c r="BU26" s="236"/>
      <c r="BV26" s="236"/>
      <c r="BW26" s="236"/>
      <c r="BX26" s="236"/>
      <c r="BY26" s="257"/>
      <c r="BZ26" s="257"/>
      <c r="CA26" s="263"/>
    </row>
    <row r="27" spans="1:79" ht="15.75" customHeight="1">
      <c r="A27" s="290"/>
      <c r="B27" s="291"/>
      <c r="C27" s="236"/>
      <c r="D27" s="236"/>
      <c r="E27" s="236"/>
      <c r="F27" s="236"/>
      <c r="G27" s="236"/>
      <c r="H27" s="236"/>
      <c r="I27" s="236"/>
      <c r="J27" s="236"/>
      <c r="K27" s="236"/>
      <c r="L27" s="236"/>
      <c r="M27" s="236"/>
      <c r="N27" s="236"/>
      <c r="O27" s="236"/>
      <c r="P27" s="236"/>
      <c r="Q27" s="236"/>
      <c r="R27" s="236"/>
      <c r="S27" s="236"/>
      <c r="T27" s="236"/>
      <c r="U27" s="236"/>
      <c r="V27" s="236"/>
      <c r="W27" s="236"/>
      <c r="X27" s="236"/>
      <c r="Y27" s="236"/>
      <c r="Z27" s="236"/>
      <c r="AA27" s="236"/>
      <c r="AB27" s="236"/>
      <c r="AC27" s="236"/>
      <c r="AD27" s="236"/>
      <c r="AE27" s="236"/>
      <c r="AF27" s="236"/>
      <c r="AG27" s="236"/>
      <c r="AH27" s="236"/>
      <c r="AI27" s="236"/>
      <c r="AJ27" s="236"/>
      <c r="AK27" s="236"/>
      <c r="AL27" s="236"/>
      <c r="AM27" s="236"/>
      <c r="AN27" s="236"/>
      <c r="AO27" s="236"/>
      <c r="AP27" s="236"/>
      <c r="AQ27" s="236"/>
      <c r="AR27" s="236"/>
      <c r="AS27" s="236"/>
      <c r="AT27" s="236"/>
      <c r="AU27" s="236"/>
      <c r="AV27" s="236"/>
      <c r="AW27" s="236"/>
      <c r="AX27" s="236"/>
      <c r="AY27" s="236"/>
      <c r="AZ27" s="236"/>
      <c r="BA27" s="236"/>
      <c r="BB27" s="236"/>
      <c r="BC27" s="236"/>
      <c r="BD27" s="236"/>
      <c r="BE27" s="236"/>
      <c r="BF27" s="236"/>
      <c r="BG27" s="236"/>
      <c r="BH27" s="236"/>
      <c r="BI27" s="236"/>
      <c r="BJ27" s="236"/>
      <c r="BK27" s="236"/>
      <c r="BL27" s="236"/>
      <c r="BM27" s="236"/>
      <c r="BN27" s="236"/>
      <c r="BO27" s="236"/>
      <c r="BP27" s="236"/>
      <c r="BQ27" s="236"/>
      <c r="BR27" s="236"/>
      <c r="BS27" s="236"/>
      <c r="BT27" s="236"/>
      <c r="BU27" s="236"/>
      <c r="BV27" s="236"/>
      <c r="BW27" s="236"/>
      <c r="BX27" s="236"/>
      <c r="BY27" s="257"/>
      <c r="BZ27" s="257"/>
    </row>
    <row r="28" spans="1:79" ht="165" hidden="1" customHeight="1">
      <c r="A28" s="408"/>
      <c r="B28" s="407"/>
      <c r="C28" s="236"/>
      <c r="D28" s="236">
        <f t="shared" ref="D28:AI28" si="7">SUM(D20:D26)</f>
        <v>0</v>
      </c>
      <c r="E28" s="236">
        <f t="shared" si="7"/>
        <v>0</v>
      </c>
      <c r="F28" s="236">
        <f t="shared" si="7"/>
        <v>0</v>
      </c>
      <c r="G28" s="236">
        <f t="shared" si="7"/>
        <v>0</v>
      </c>
      <c r="H28" s="236">
        <f t="shared" si="7"/>
        <v>0</v>
      </c>
      <c r="I28" s="236">
        <f t="shared" si="7"/>
        <v>0</v>
      </c>
      <c r="J28" s="236">
        <f t="shared" si="7"/>
        <v>0</v>
      </c>
      <c r="K28" s="236">
        <f t="shared" si="7"/>
        <v>0</v>
      </c>
      <c r="L28" s="236">
        <f t="shared" si="7"/>
        <v>10.6</v>
      </c>
      <c r="M28" s="236">
        <f t="shared" si="7"/>
        <v>7</v>
      </c>
      <c r="N28" s="236">
        <f t="shared" si="7"/>
        <v>4.5999999999999996</v>
      </c>
      <c r="O28" s="236">
        <f t="shared" si="7"/>
        <v>13</v>
      </c>
      <c r="P28" s="236">
        <f t="shared" si="7"/>
        <v>0</v>
      </c>
      <c r="Q28" s="236">
        <f t="shared" si="7"/>
        <v>0</v>
      </c>
      <c r="R28" s="236">
        <f t="shared" si="7"/>
        <v>0</v>
      </c>
      <c r="S28" s="236">
        <f t="shared" si="7"/>
        <v>1</v>
      </c>
      <c r="T28" s="236">
        <f t="shared" si="7"/>
        <v>0</v>
      </c>
      <c r="U28" s="236">
        <f t="shared" si="7"/>
        <v>0</v>
      </c>
      <c r="V28" s="236">
        <f t="shared" si="7"/>
        <v>0</v>
      </c>
      <c r="W28" s="236">
        <f t="shared" si="7"/>
        <v>0</v>
      </c>
      <c r="X28" s="236">
        <f t="shared" si="7"/>
        <v>10</v>
      </c>
      <c r="Y28" s="236">
        <f t="shared" si="7"/>
        <v>0</v>
      </c>
      <c r="Z28" s="236">
        <f t="shared" si="7"/>
        <v>0</v>
      </c>
      <c r="AA28" s="236">
        <f t="shared" si="7"/>
        <v>0</v>
      </c>
      <c r="AB28" s="236">
        <f t="shared" si="7"/>
        <v>0</v>
      </c>
      <c r="AC28" s="236">
        <f t="shared" si="7"/>
        <v>8</v>
      </c>
      <c r="AD28" s="236">
        <f t="shared" si="7"/>
        <v>0</v>
      </c>
      <c r="AE28" s="236">
        <f t="shared" si="7"/>
        <v>0</v>
      </c>
      <c r="AF28" s="236">
        <f t="shared" si="7"/>
        <v>0</v>
      </c>
      <c r="AG28" s="236">
        <f t="shared" si="7"/>
        <v>0</v>
      </c>
      <c r="AH28" s="236">
        <f t="shared" si="7"/>
        <v>0</v>
      </c>
      <c r="AI28" s="236">
        <f t="shared" si="7"/>
        <v>0</v>
      </c>
      <c r="AJ28" s="236">
        <f t="shared" ref="AJ28:BZ28" si="8">SUM(AJ20:AJ26)</f>
        <v>0</v>
      </c>
      <c r="AK28" s="236">
        <f t="shared" si="8"/>
        <v>5</v>
      </c>
      <c r="AL28" s="236">
        <f t="shared" si="8"/>
        <v>0</v>
      </c>
      <c r="AM28" s="236">
        <f t="shared" si="8"/>
        <v>0</v>
      </c>
      <c r="AN28" s="236">
        <f t="shared" si="8"/>
        <v>30</v>
      </c>
      <c r="AO28" s="236">
        <f t="shared" si="8"/>
        <v>0</v>
      </c>
      <c r="AP28" s="236">
        <f t="shared" si="8"/>
        <v>0</v>
      </c>
      <c r="AQ28" s="236">
        <f t="shared" si="8"/>
        <v>0</v>
      </c>
      <c r="AR28" s="236">
        <f t="shared" si="8"/>
        <v>0</v>
      </c>
      <c r="AS28" s="236">
        <f t="shared" si="8"/>
        <v>0</v>
      </c>
      <c r="AT28" s="236">
        <f t="shared" si="8"/>
        <v>0</v>
      </c>
      <c r="AU28" s="236">
        <f t="shared" si="8"/>
        <v>0</v>
      </c>
      <c r="AV28" s="236">
        <f t="shared" si="8"/>
        <v>0</v>
      </c>
      <c r="AW28" s="236">
        <f t="shared" si="8"/>
        <v>0</v>
      </c>
      <c r="AX28" s="236">
        <f t="shared" si="8"/>
        <v>7</v>
      </c>
      <c r="AY28" s="236">
        <f t="shared" si="8"/>
        <v>0</v>
      </c>
      <c r="AZ28" s="236">
        <f t="shared" si="8"/>
        <v>0</v>
      </c>
      <c r="BA28" s="236">
        <f t="shared" si="8"/>
        <v>111</v>
      </c>
      <c r="BB28" s="236">
        <f t="shared" si="8"/>
        <v>0</v>
      </c>
      <c r="BC28" s="236">
        <f t="shared" si="8"/>
        <v>0</v>
      </c>
      <c r="BD28" s="236">
        <f t="shared" si="8"/>
        <v>0</v>
      </c>
      <c r="BE28" s="236">
        <f t="shared" si="8"/>
        <v>0</v>
      </c>
      <c r="BF28" s="236">
        <f t="shared" si="8"/>
        <v>0</v>
      </c>
      <c r="BG28" s="236">
        <f t="shared" si="8"/>
        <v>1</v>
      </c>
      <c r="BH28" s="236">
        <f t="shared" si="8"/>
        <v>0</v>
      </c>
      <c r="BI28" s="236">
        <f t="shared" si="8"/>
        <v>0</v>
      </c>
      <c r="BJ28" s="236">
        <f t="shared" si="8"/>
        <v>40</v>
      </c>
      <c r="BK28" s="236">
        <f t="shared" si="8"/>
        <v>15</v>
      </c>
      <c r="BL28" s="236">
        <f t="shared" si="8"/>
        <v>70</v>
      </c>
      <c r="BM28" s="236">
        <f t="shared" si="8"/>
        <v>0</v>
      </c>
      <c r="BN28" s="236">
        <f t="shared" si="8"/>
        <v>0</v>
      </c>
      <c r="BO28" s="236">
        <f t="shared" si="8"/>
        <v>0</v>
      </c>
      <c r="BP28" s="236">
        <f t="shared" si="8"/>
        <v>0</v>
      </c>
      <c r="BQ28" s="236">
        <f t="shared" si="8"/>
        <v>0</v>
      </c>
      <c r="BR28" s="236">
        <f t="shared" si="8"/>
        <v>100</v>
      </c>
      <c r="BS28" s="236">
        <f t="shared" si="8"/>
        <v>0</v>
      </c>
      <c r="BT28" s="236">
        <f t="shared" si="8"/>
        <v>0</v>
      </c>
      <c r="BU28" s="236">
        <f t="shared" si="8"/>
        <v>0</v>
      </c>
      <c r="BV28" s="236">
        <f t="shared" si="8"/>
        <v>28</v>
      </c>
      <c r="BW28" s="236">
        <f t="shared" si="8"/>
        <v>0</v>
      </c>
      <c r="BX28" s="236">
        <f t="shared" si="8"/>
        <v>60</v>
      </c>
      <c r="BY28" s="257">
        <f t="shared" si="8"/>
        <v>0</v>
      </c>
      <c r="BZ28" s="257">
        <f t="shared" si="8"/>
        <v>0</v>
      </c>
    </row>
    <row r="29" spans="1:79" ht="165" hidden="1" customHeight="1">
      <c r="A29" s="412" t="s">
        <v>74</v>
      </c>
      <c r="B29" s="413"/>
      <c r="C29" s="236">
        <f>C30</f>
        <v>32</v>
      </c>
      <c r="D29" s="236">
        <f t="shared" ref="D29:BO29" si="9">C29</f>
        <v>32</v>
      </c>
      <c r="E29" s="236">
        <f t="shared" si="9"/>
        <v>32</v>
      </c>
      <c r="F29" s="236">
        <f t="shared" si="9"/>
        <v>32</v>
      </c>
      <c r="G29" s="236">
        <f t="shared" si="9"/>
        <v>32</v>
      </c>
      <c r="H29" s="236">
        <f t="shared" si="9"/>
        <v>32</v>
      </c>
      <c r="I29" s="236">
        <f t="shared" si="9"/>
        <v>32</v>
      </c>
      <c r="J29" s="236">
        <f t="shared" si="9"/>
        <v>32</v>
      </c>
      <c r="K29" s="236">
        <f t="shared" si="9"/>
        <v>32</v>
      </c>
      <c r="L29" s="236">
        <f t="shared" si="9"/>
        <v>32</v>
      </c>
      <c r="M29" s="236">
        <f t="shared" si="9"/>
        <v>32</v>
      </c>
      <c r="N29" s="236">
        <f t="shared" si="9"/>
        <v>32</v>
      </c>
      <c r="O29" s="236">
        <f t="shared" si="9"/>
        <v>32</v>
      </c>
      <c r="P29" s="236">
        <f t="shared" si="9"/>
        <v>32</v>
      </c>
      <c r="Q29" s="236">
        <f t="shared" si="9"/>
        <v>32</v>
      </c>
      <c r="R29" s="236">
        <f t="shared" si="9"/>
        <v>32</v>
      </c>
      <c r="S29" s="236">
        <f t="shared" si="9"/>
        <v>32</v>
      </c>
      <c r="T29" s="236">
        <f t="shared" si="9"/>
        <v>32</v>
      </c>
      <c r="U29" s="236">
        <f t="shared" si="9"/>
        <v>32</v>
      </c>
      <c r="V29" s="236">
        <f t="shared" si="9"/>
        <v>32</v>
      </c>
      <c r="W29" s="236">
        <f t="shared" si="9"/>
        <v>32</v>
      </c>
      <c r="X29" s="236">
        <f t="shared" si="9"/>
        <v>32</v>
      </c>
      <c r="Y29" s="236">
        <f t="shared" si="9"/>
        <v>32</v>
      </c>
      <c r="Z29" s="236">
        <f t="shared" si="9"/>
        <v>32</v>
      </c>
      <c r="AA29" s="236">
        <f t="shared" si="9"/>
        <v>32</v>
      </c>
      <c r="AB29" s="236">
        <f t="shared" si="9"/>
        <v>32</v>
      </c>
      <c r="AC29" s="236">
        <f t="shared" si="9"/>
        <v>32</v>
      </c>
      <c r="AD29" s="236">
        <f t="shared" si="9"/>
        <v>32</v>
      </c>
      <c r="AE29" s="236">
        <f t="shared" si="9"/>
        <v>32</v>
      </c>
      <c r="AF29" s="236">
        <f t="shared" si="9"/>
        <v>32</v>
      </c>
      <c r="AG29" s="236">
        <f t="shared" si="9"/>
        <v>32</v>
      </c>
      <c r="AH29" s="236">
        <f t="shared" si="9"/>
        <v>32</v>
      </c>
      <c r="AI29" s="236">
        <f t="shared" si="9"/>
        <v>32</v>
      </c>
      <c r="AJ29" s="236">
        <f t="shared" si="9"/>
        <v>32</v>
      </c>
      <c r="AK29" s="236">
        <f t="shared" si="9"/>
        <v>32</v>
      </c>
      <c r="AL29" s="236">
        <f t="shared" si="9"/>
        <v>32</v>
      </c>
      <c r="AM29" s="236">
        <f t="shared" si="9"/>
        <v>32</v>
      </c>
      <c r="AN29" s="236">
        <f t="shared" si="9"/>
        <v>32</v>
      </c>
      <c r="AO29" s="236">
        <f t="shared" si="9"/>
        <v>32</v>
      </c>
      <c r="AP29" s="236">
        <f t="shared" si="9"/>
        <v>32</v>
      </c>
      <c r="AQ29" s="236">
        <f t="shared" si="9"/>
        <v>32</v>
      </c>
      <c r="AR29" s="236">
        <f t="shared" si="9"/>
        <v>32</v>
      </c>
      <c r="AS29" s="236">
        <f t="shared" si="9"/>
        <v>32</v>
      </c>
      <c r="AT29" s="236">
        <f t="shared" si="9"/>
        <v>32</v>
      </c>
      <c r="AU29" s="236">
        <f t="shared" si="9"/>
        <v>32</v>
      </c>
      <c r="AV29" s="236">
        <f t="shared" si="9"/>
        <v>32</v>
      </c>
      <c r="AW29" s="236">
        <f t="shared" si="9"/>
        <v>32</v>
      </c>
      <c r="AX29" s="236">
        <f t="shared" si="9"/>
        <v>32</v>
      </c>
      <c r="AY29" s="236">
        <f t="shared" si="9"/>
        <v>32</v>
      </c>
      <c r="AZ29" s="236">
        <f t="shared" si="9"/>
        <v>32</v>
      </c>
      <c r="BA29" s="236">
        <f t="shared" si="9"/>
        <v>32</v>
      </c>
      <c r="BB29" s="236">
        <f t="shared" si="9"/>
        <v>32</v>
      </c>
      <c r="BC29" s="236">
        <f t="shared" si="9"/>
        <v>32</v>
      </c>
      <c r="BD29" s="236">
        <f t="shared" si="9"/>
        <v>32</v>
      </c>
      <c r="BE29" s="236">
        <f t="shared" si="9"/>
        <v>32</v>
      </c>
      <c r="BF29" s="236">
        <f t="shared" si="9"/>
        <v>32</v>
      </c>
      <c r="BG29" s="236">
        <f t="shared" si="9"/>
        <v>32</v>
      </c>
      <c r="BH29" s="236">
        <f t="shared" si="9"/>
        <v>32</v>
      </c>
      <c r="BI29" s="236">
        <f t="shared" si="9"/>
        <v>32</v>
      </c>
      <c r="BJ29" s="236">
        <f t="shared" si="9"/>
        <v>32</v>
      </c>
      <c r="BK29" s="236">
        <f t="shared" si="9"/>
        <v>32</v>
      </c>
      <c r="BL29" s="236">
        <f t="shared" si="9"/>
        <v>32</v>
      </c>
      <c r="BM29" s="236">
        <f t="shared" si="9"/>
        <v>32</v>
      </c>
      <c r="BN29" s="236">
        <f t="shared" si="9"/>
        <v>32</v>
      </c>
      <c r="BO29" s="236">
        <f t="shared" si="9"/>
        <v>32</v>
      </c>
      <c r="BP29" s="236">
        <f t="shared" ref="BP29:BZ29" si="10">BO29</f>
        <v>32</v>
      </c>
      <c r="BQ29" s="236">
        <f t="shared" si="10"/>
        <v>32</v>
      </c>
      <c r="BR29" s="236">
        <f t="shared" si="10"/>
        <v>32</v>
      </c>
      <c r="BS29" s="236">
        <f t="shared" si="10"/>
        <v>32</v>
      </c>
      <c r="BT29" s="236">
        <f t="shared" si="10"/>
        <v>32</v>
      </c>
      <c r="BU29" s="236">
        <f t="shared" si="10"/>
        <v>32</v>
      </c>
      <c r="BV29" s="236">
        <f t="shared" si="10"/>
        <v>32</v>
      </c>
      <c r="BW29" s="236">
        <f t="shared" si="10"/>
        <v>32</v>
      </c>
      <c r="BX29" s="236">
        <f t="shared" si="10"/>
        <v>32</v>
      </c>
      <c r="BY29" s="258">
        <f t="shared" si="10"/>
        <v>32</v>
      </c>
      <c r="BZ29" s="258">
        <f t="shared" si="10"/>
        <v>32</v>
      </c>
    </row>
    <row r="30" spans="1:79" ht="15.75" customHeight="1" thickBot="1">
      <c r="A30" s="414" t="s">
        <v>74</v>
      </c>
      <c r="B30" s="415"/>
      <c r="C30" s="255">
        <f>VLOOKUP(B4,Фактически_присутствующих,3,FALSE)</f>
        <v>32</v>
      </c>
      <c r="D30" s="236"/>
      <c r="E30" s="236"/>
      <c r="F30" s="236"/>
      <c r="G30" s="236"/>
      <c r="H30" s="236"/>
      <c r="I30" s="236"/>
      <c r="J30" s="236"/>
      <c r="K30" s="236"/>
      <c r="L30" s="236"/>
      <c r="M30" s="236"/>
      <c r="N30" s="236"/>
      <c r="O30" s="236"/>
      <c r="P30" s="236"/>
      <c r="Q30" s="236"/>
      <c r="R30" s="236"/>
      <c r="S30" s="236"/>
      <c r="T30" s="236"/>
      <c r="U30" s="236"/>
      <c r="V30" s="236"/>
      <c r="W30" s="236"/>
      <c r="X30" s="236"/>
      <c r="Y30" s="236"/>
      <c r="Z30" s="236"/>
      <c r="AA30" s="236"/>
      <c r="AB30" s="236"/>
      <c r="AC30" s="236"/>
      <c r="AD30" s="236"/>
      <c r="AE30" s="236"/>
      <c r="AF30" s="236"/>
      <c r="AG30" s="236"/>
      <c r="AH30" s="236"/>
      <c r="AI30" s="236"/>
      <c r="AJ30" s="236"/>
      <c r="AK30" s="236"/>
      <c r="AL30" s="236"/>
      <c r="AM30" s="236"/>
      <c r="AN30" s="236"/>
      <c r="AO30" s="236"/>
      <c r="AP30" s="236"/>
      <c r="AQ30" s="236"/>
      <c r="AR30" s="236"/>
      <c r="AS30" s="236"/>
      <c r="AT30" s="236"/>
      <c r="AU30" s="236"/>
      <c r="AV30" s="236"/>
      <c r="AW30" s="236"/>
      <c r="AX30" s="236"/>
      <c r="AY30" s="236"/>
      <c r="AZ30" s="236"/>
      <c r="BA30" s="236"/>
      <c r="BB30" s="236"/>
      <c r="BC30" s="236"/>
      <c r="BD30" s="236"/>
      <c r="BE30" s="236"/>
      <c r="BF30" s="236"/>
      <c r="BG30" s="236"/>
      <c r="BH30" s="236"/>
      <c r="BI30" s="236"/>
      <c r="BJ30" s="236"/>
      <c r="BK30" s="236"/>
      <c r="BL30" s="236"/>
      <c r="BM30" s="236"/>
      <c r="BN30" s="236"/>
      <c r="BO30" s="236"/>
      <c r="BP30" s="236"/>
      <c r="BQ30" s="236"/>
      <c r="BR30" s="236"/>
      <c r="BS30" s="236"/>
      <c r="BT30" s="236"/>
      <c r="BU30" s="236"/>
      <c r="BV30" s="236"/>
      <c r="BW30" s="236"/>
      <c r="BX30" s="236"/>
      <c r="BY30" s="257"/>
      <c r="BZ30" s="257"/>
    </row>
    <row r="31" spans="1:79" ht="15.75" customHeight="1" thickTop="1">
      <c r="A31" s="414" t="s">
        <v>75</v>
      </c>
      <c r="B31" s="415"/>
      <c r="C31" s="237"/>
      <c r="D31" s="238">
        <f>D28*D29/1000</f>
        <v>0</v>
      </c>
      <c r="E31" s="238">
        <f>E28*E29</f>
        <v>0</v>
      </c>
      <c r="F31" s="239">
        <f>F28*F29</f>
        <v>0</v>
      </c>
      <c r="G31" s="240">
        <f>G28*G29</f>
        <v>0</v>
      </c>
      <c r="H31" s="240">
        <f>H28*H29/1000</f>
        <v>0</v>
      </c>
      <c r="I31" s="240">
        <f>I28*I29/1000</f>
        <v>0</v>
      </c>
      <c r="J31" s="240">
        <f>J28*J29/1000</f>
        <v>0</v>
      </c>
      <c r="K31" s="240">
        <f>K28*K29</f>
        <v>0</v>
      </c>
      <c r="L31" s="240">
        <f t="shared" ref="L31:BW31" si="11">L28*L29/1000</f>
        <v>0.3392</v>
      </c>
      <c r="M31" s="240">
        <f t="shared" si="11"/>
        <v>0.224</v>
      </c>
      <c r="N31" s="240">
        <f t="shared" si="11"/>
        <v>0.1472</v>
      </c>
      <c r="O31" s="240">
        <f t="shared" si="11"/>
        <v>0.41599999999999998</v>
      </c>
      <c r="P31" s="240">
        <f t="shared" si="11"/>
        <v>0</v>
      </c>
      <c r="Q31" s="240">
        <f t="shared" si="11"/>
        <v>0</v>
      </c>
      <c r="R31" s="240">
        <f t="shared" si="11"/>
        <v>0</v>
      </c>
      <c r="S31" s="240">
        <f>S28*S29</f>
        <v>32</v>
      </c>
      <c r="T31" s="240">
        <f t="shared" si="11"/>
        <v>0</v>
      </c>
      <c r="U31" s="240">
        <f t="shared" si="11"/>
        <v>0</v>
      </c>
      <c r="V31" s="240">
        <f t="shared" si="11"/>
        <v>0</v>
      </c>
      <c r="W31" s="240">
        <f t="shared" si="11"/>
        <v>0</v>
      </c>
      <c r="X31" s="240">
        <f t="shared" si="11"/>
        <v>0.32</v>
      </c>
      <c r="Y31" s="240">
        <f t="shared" si="11"/>
        <v>0</v>
      </c>
      <c r="Z31" s="240">
        <f t="shared" si="11"/>
        <v>0</v>
      </c>
      <c r="AA31" s="240">
        <f t="shared" si="11"/>
        <v>0</v>
      </c>
      <c r="AB31" s="240">
        <f t="shared" si="11"/>
        <v>0</v>
      </c>
      <c r="AC31" s="240">
        <f t="shared" si="11"/>
        <v>0.25600000000000001</v>
      </c>
      <c r="AD31" s="240">
        <f t="shared" si="11"/>
        <v>0</v>
      </c>
      <c r="AE31" s="240">
        <f t="shared" si="11"/>
        <v>0</v>
      </c>
      <c r="AF31" s="240">
        <f t="shared" si="11"/>
        <v>0</v>
      </c>
      <c r="AG31" s="240">
        <f t="shared" si="11"/>
        <v>0</v>
      </c>
      <c r="AH31" s="240">
        <f t="shared" si="11"/>
        <v>0</v>
      </c>
      <c r="AI31" s="240">
        <f t="shared" si="11"/>
        <v>0</v>
      </c>
      <c r="AJ31" s="240">
        <f t="shared" si="11"/>
        <v>0</v>
      </c>
      <c r="AK31" s="240">
        <f t="shared" si="11"/>
        <v>0.16</v>
      </c>
      <c r="AL31" s="240">
        <f t="shared" si="11"/>
        <v>0</v>
      </c>
      <c r="AM31" s="240">
        <f t="shared" si="11"/>
        <v>0</v>
      </c>
      <c r="AN31" s="240">
        <f t="shared" si="11"/>
        <v>0.96</v>
      </c>
      <c r="AO31" s="240">
        <f t="shared" si="11"/>
        <v>0</v>
      </c>
      <c r="AP31" s="240">
        <f t="shared" si="11"/>
        <v>0</v>
      </c>
      <c r="AQ31" s="240">
        <f t="shared" si="11"/>
        <v>0</v>
      </c>
      <c r="AR31" s="240">
        <f t="shared" si="11"/>
        <v>0</v>
      </c>
      <c r="AS31" s="240">
        <f t="shared" si="11"/>
        <v>0</v>
      </c>
      <c r="AT31" s="240">
        <f t="shared" si="11"/>
        <v>0</v>
      </c>
      <c r="AU31" s="240">
        <f t="shared" si="11"/>
        <v>0</v>
      </c>
      <c r="AV31" s="240">
        <f t="shared" si="11"/>
        <v>0</v>
      </c>
      <c r="AW31" s="240">
        <f t="shared" si="11"/>
        <v>0</v>
      </c>
      <c r="AX31" s="240">
        <f t="shared" si="11"/>
        <v>0.224</v>
      </c>
      <c r="AY31" s="240">
        <f t="shared" si="11"/>
        <v>0</v>
      </c>
      <c r="AZ31" s="240">
        <f t="shared" si="11"/>
        <v>0</v>
      </c>
      <c r="BA31" s="240">
        <f t="shared" si="11"/>
        <v>3.552</v>
      </c>
      <c r="BB31" s="240">
        <f t="shared" si="11"/>
        <v>0</v>
      </c>
      <c r="BC31" s="240">
        <f t="shared" si="11"/>
        <v>0</v>
      </c>
      <c r="BD31" s="240">
        <f t="shared" si="11"/>
        <v>0</v>
      </c>
      <c r="BE31" s="240">
        <f t="shared" si="11"/>
        <v>0</v>
      </c>
      <c r="BF31" s="240">
        <f t="shared" si="11"/>
        <v>0</v>
      </c>
      <c r="BG31" s="240">
        <f t="shared" si="11"/>
        <v>3.2000000000000001E-2</v>
      </c>
      <c r="BH31" s="240">
        <f t="shared" si="11"/>
        <v>0</v>
      </c>
      <c r="BI31" s="240">
        <f t="shared" si="11"/>
        <v>0</v>
      </c>
      <c r="BJ31" s="240">
        <f t="shared" si="11"/>
        <v>1.28</v>
      </c>
      <c r="BK31" s="240">
        <f t="shared" si="11"/>
        <v>0.48</v>
      </c>
      <c r="BL31" s="240">
        <f t="shared" si="11"/>
        <v>2.2400000000000002</v>
      </c>
      <c r="BM31" s="240">
        <f t="shared" si="11"/>
        <v>0</v>
      </c>
      <c r="BN31" s="240">
        <f t="shared" si="11"/>
        <v>0</v>
      </c>
      <c r="BO31" s="240">
        <f t="shared" si="11"/>
        <v>0</v>
      </c>
      <c r="BP31" s="240">
        <f t="shared" si="11"/>
        <v>0</v>
      </c>
      <c r="BQ31" s="240">
        <f t="shared" si="11"/>
        <v>0</v>
      </c>
      <c r="BR31" s="240">
        <f t="shared" si="11"/>
        <v>3.2</v>
      </c>
      <c r="BS31" s="240">
        <f t="shared" si="11"/>
        <v>0</v>
      </c>
      <c r="BT31" s="240">
        <f t="shared" si="11"/>
        <v>0</v>
      </c>
      <c r="BU31" s="240">
        <f t="shared" si="11"/>
        <v>0</v>
      </c>
      <c r="BV31" s="240">
        <f t="shared" si="11"/>
        <v>0.89600000000000002</v>
      </c>
      <c r="BW31" s="240">
        <f t="shared" si="11"/>
        <v>0</v>
      </c>
      <c r="BX31" s="240">
        <f t="shared" ref="BX31:BZ31" si="12">BX28*BX29/1000</f>
        <v>1.92</v>
      </c>
      <c r="BY31" s="238">
        <f t="shared" si="12"/>
        <v>0</v>
      </c>
      <c r="BZ31" s="238">
        <f t="shared" si="12"/>
        <v>0</v>
      </c>
    </row>
    <row r="32" spans="1:79" ht="15.75" customHeight="1">
      <c r="A32" s="414" t="s">
        <v>64</v>
      </c>
      <c r="B32" s="415"/>
      <c r="C32" s="237"/>
      <c r="D32" s="241">
        <f>ССЫЛКИ!B3</f>
        <v>85</v>
      </c>
      <c r="E32" s="241">
        <f>ССЫЛКИ!C3</f>
        <v>21</v>
      </c>
      <c r="F32" s="241">
        <f>ССЫЛКИ!D3</f>
        <v>21</v>
      </c>
      <c r="G32" s="241">
        <f>ССЫЛКИ!E3</f>
        <v>6</v>
      </c>
      <c r="H32" s="241">
        <f>ССЫЛКИ!F3</f>
        <v>400</v>
      </c>
      <c r="I32" s="241">
        <f>ССЫЛКИ!G3</f>
        <v>140</v>
      </c>
      <c r="J32" s="241">
        <f>ССЫЛКИ!H3</f>
        <v>85</v>
      </c>
      <c r="K32" s="241">
        <f>ССЫЛКИ!I3</f>
        <v>21</v>
      </c>
      <c r="L32" s="241">
        <f>ССЫЛКИ!J3</f>
        <v>140</v>
      </c>
      <c r="M32" s="241">
        <f>ССЫЛКИ!K3</f>
        <v>56</v>
      </c>
      <c r="N32" s="241">
        <f>ССЫЛКИ!L3</f>
        <v>10</v>
      </c>
      <c r="O32" s="241">
        <f>ССЫЛКИ!M3</f>
        <v>240</v>
      </c>
      <c r="P32" s="241">
        <f>ССЫЛКИ!N3</f>
        <v>700</v>
      </c>
      <c r="Q32" s="241">
        <f>ССЫЛКИ!O3</f>
        <v>8</v>
      </c>
      <c r="R32" s="241">
        <f>ССЫЛКИ!P3</f>
        <v>160</v>
      </c>
      <c r="S32" s="241">
        <f>ССЫЛКИ!Q3</f>
        <v>10</v>
      </c>
      <c r="T32" s="241">
        <f>ССЫЛКИ!R3</f>
        <v>150</v>
      </c>
      <c r="U32" s="241">
        <f>ССЫЛКИ!S3</f>
        <v>110</v>
      </c>
      <c r="V32" s="241">
        <f>ССЫЛКИ!T3</f>
        <v>130</v>
      </c>
      <c r="W32" s="241">
        <f>ССЫЛКИ!U3</f>
        <v>150</v>
      </c>
      <c r="X32" s="241">
        <f>ССЫЛКИ!V3</f>
        <v>150</v>
      </c>
      <c r="Y32" s="241">
        <f>ССЫЛКИ!W3</f>
        <v>40</v>
      </c>
      <c r="Z32" s="241">
        <f>ССЫЛКИ!X3</f>
        <v>150</v>
      </c>
      <c r="AA32" s="241">
        <f>ССЫЛКИ!Y3</f>
        <v>60</v>
      </c>
      <c r="AB32" s="241">
        <f>ССЫЛКИ!Z3</f>
        <v>70</v>
      </c>
      <c r="AC32" s="241">
        <f>ССЫЛКИ!AA3</f>
        <v>165</v>
      </c>
      <c r="AD32" s="241">
        <f>ССЫЛКИ!AB3</f>
        <v>21</v>
      </c>
      <c r="AE32" s="241">
        <f>ССЫЛКИ!AC3</f>
        <v>10.5</v>
      </c>
      <c r="AF32" s="241">
        <f>ССЫЛКИ!AD3</f>
        <v>55</v>
      </c>
      <c r="AG32" s="241">
        <f>ССЫЛКИ!AE3</f>
        <v>90</v>
      </c>
      <c r="AH32" s="241">
        <f>ССЫЛКИ!AF3</f>
        <v>45</v>
      </c>
      <c r="AI32" s="241">
        <f>ССЫЛКИ!AG3</f>
        <v>45</v>
      </c>
      <c r="AJ32" s="241">
        <f>ССЫЛКИ!AH3</f>
        <v>52</v>
      </c>
      <c r="AK32" s="241">
        <f>ССЫЛКИ!AI3</f>
        <v>50</v>
      </c>
      <c r="AL32" s="241">
        <f>ССЫЛКИ!AJ3</f>
        <v>55</v>
      </c>
      <c r="AM32" s="241">
        <f>ССЫЛКИ!AK3</f>
        <v>60</v>
      </c>
      <c r="AN32" s="241">
        <f>ССЫЛКИ!AL3</f>
        <v>60</v>
      </c>
      <c r="AO32" s="241">
        <f>ССЫЛКИ!AM3</f>
        <v>50</v>
      </c>
      <c r="AP32" s="241">
        <f>ССЫЛКИ!AN3</f>
        <v>110</v>
      </c>
      <c r="AQ32" s="241">
        <f>ССЫЛКИ!AO3</f>
        <v>270</v>
      </c>
      <c r="AR32" s="241">
        <f>ССЫЛКИ!AP3</f>
        <v>200</v>
      </c>
      <c r="AS32" s="241">
        <f>ССЫЛКИ!AQ3</f>
        <v>80</v>
      </c>
      <c r="AT32" s="241">
        <f>ССЫЛКИ!AR3</f>
        <v>600</v>
      </c>
      <c r="AU32" s="241">
        <f>ССЫЛКИ!AS3</f>
        <v>60</v>
      </c>
      <c r="AV32" s="241">
        <f>ССЫЛКИ!AT3</f>
        <v>75</v>
      </c>
      <c r="AW32" s="241">
        <f>ССЫЛКИ!AU3</f>
        <v>250</v>
      </c>
      <c r="AX32" s="241">
        <f>ССЫЛКИ!AV3</f>
        <v>274</v>
      </c>
      <c r="AY32" s="241">
        <f>ССЫЛКИ!AW3</f>
        <v>450</v>
      </c>
      <c r="AZ32" s="241">
        <f>ССЫЛКИ!AX3</f>
        <v>325</v>
      </c>
      <c r="BA32" s="241">
        <f>ССЫЛКИ!AY3</f>
        <v>180</v>
      </c>
      <c r="BB32" s="241">
        <f>ССЫЛКИ!AZ3</f>
        <v>320</v>
      </c>
      <c r="BC32" s="241">
        <f>ССЫЛКИ!BA3</f>
        <v>350</v>
      </c>
      <c r="BD32" s="241">
        <f>ССЫЛКИ!BB3</f>
        <v>300</v>
      </c>
      <c r="BE32" s="241">
        <f>ССЫЛКИ!BC3</f>
        <v>120</v>
      </c>
      <c r="BF32" s="241">
        <f>ССЫЛКИ!BD3</f>
        <v>220</v>
      </c>
      <c r="BG32" s="241">
        <f>ССЫЛКИ!BE3</f>
        <v>300</v>
      </c>
      <c r="BH32" s="241">
        <f>ССЫЛКИ!BF3</f>
        <v>21</v>
      </c>
      <c r="BI32" s="241">
        <f>ССЫЛКИ!BG3</f>
        <v>21</v>
      </c>
      <c r="BJ32" s="241">
        <f>ССЫЛКИ!BH3</f>
        <v>35</v>
      </c>
      <c r="BK32" s="241">
        <f>ССЫЛКИ!BI3</f>
        <v>22</v>
      </c>
      <c r="BL32" s="241">
        <f>ССЫЛКИ!BJ3</f>
        <v>32</v>
      </c>
      <c r="BM32" s="241">
        <f>ССЫЛКИ!BK3</f>
        <v>140</v>
      </c>
      <c r="BN32" s="241">
        <f>ССЫЛКИ!BL3</f>
        <v>140</v>
      </c>
      <c r="BO32" s="241">
        <f>ССЫЛКИ!BM3</f>
        <v>30</v>
      </c>
      <c r="BP32" s="241">
        <f>ССЫЛКИ!BN3</f>
        <v>4.2</v>
      </c>
      <c r="BQ32" s="241">
        <f>ССЫЛКИ!BO3</f>
        <v>160</v>
      </c>
      <c r="BR32" s="241">
        <f>ССЫЛКИ!BP3</f>
        <v>100</v>
      </c>
      <c r="BS32" s="241">
        <f>ССЫЛКИ!BQ3</f>
        <v>150</v>
      </c>
      <c r="BT32" s="241">
        <f>ССЫЛКИ!BR3</f>
        <v>160</v>
      </c>
      <c r="BU32" s="241">
        <f>ССЫЛКИ!BS3</f>
        <v>100</v>
      </c>
      <c r="BV32" s="241">
        <f>ССЫЛКИ!BT3</f>
        <v>90</v>
      </c>
      <c r="BW32" s="241">
        <f>ССЫЛКИ!BU3</f>
        <v>21</v>
      </c>
      <c r="BX32" s="241">
        <f>ССЫЛКИ!BV3</f>
        <v>40</v>
      </c>
      <c r="BY32" s="241">
        <f>ССЫЛКИ!BW3</f>
        <v>210</v>
      </c>
      <c r="BZ32" s="241">
        <f>ССЫЛКИ!BX3</f>
        <v>8</v>
      </c>
    </row>
    <row r="33" spans="1:78" ht="15.75" customHeight="1">
      <c r="A33" s="414" t="s">
        <v>76</v>
      </c>
      <c r="B33" s="415"/>
      <c r="C33" s="242">
        <f>SUM(D33:BZ33)</f>
        <v>1952</v>
      </c>
      <c r="D33" s="243">
        <f t="shared" ref="D33:BZ33" si="13">D31*D32</f>
        <v>0</v>
      </c>
      <c r="E33" s="243">
        <f t="shared" si="13"/>
        <v>0</v>
      </c>
      <c r="F33" s="239">
        <f t="shared" si="13"/>
        <v>0</v>
      </c>
      <c r="G33" s="240">
        <f t="shared" si="13"/>
        <v>0</v>
      </c>
      <c r="H33" s="240">
        <f t="shared" si="13"/>
        <v>0</v>
      </c>
      <c r="I33" s="240">
        <f t="shared" si="13"/>
        <v>0</v>
      </c>
      <c r="J33" s="240">
        <f t="shared" si="13"/>
        <v>0</v>
      </c>
      <c r="K33" s="240">
        <f t="shared" si="13"/>
        <v>0</v>
      </c>
      <c r="L33" s="240">
        <f t="shared" si="13"/>
        <v>47.488</v>
      </c>
      <c r="M33" s="240">
        <f t="shared" si="13"/>
        <v>12.544</v>
      </c>
      <c r="N33" s="240">
        <f t="shared" si="13"/>
        <v>1.472</v>
      </c>
      <c r="O33" s="240">
        <f t="shared" si="13"/>
        <v>99.839999999999989</v>
      </c>
      <c r="P33" s="240">
        <f t="shared" si="13"/>
        <v>0</v>
      </c>
      <c r="Q33" s="240">
        <f t="shared" si="13"/>
        <v>0</v>
      </c>
      <c r="R33" s="240">
        <f t="shared" si="13"/>
        <v>0</v>
      </c>
      <c r="S33" s="240">
        <f t="shared" si="13"/>
        <v>320</v>
      </c>
      <c r="T33" s="240">
        <f t="shared" si="13"/>
        <v>0</v>
      </c>
      <c r="U33" s="240">
        <f t="shared" si="13"/>
        <v>0</v>
      </c>
      <c r="V33" s="240">
        <f t="shared" si="13"/>
        <v>0</v>
      </c>
      <c r="W33" s="240">
        <f t="shared" si="13"/>
        <v>0</v>
      </c>
      <c r="X33" s="240">
        <f t="shared" si="13"/>
        <v>48</v>
      </c>
      <c r="Y33" s="240">
        <f t="shared" si="13"/>
        <v>0</v>
      </c>
      <c r="Z33" s="240">
        <f t="shared" si="13"/>
        <v>0</v>
      </c>
      <c r="AA33" s="240">
        <f t="shared" si="13"/>
        <v>0</v>
      </c>
      <c r="AB33" s="240">
        <f t="shared" si="13"/>
        <v>0</v>
      </c>
      <c r="AC33" s="240">
        <f t="shared" si="13"/>
        <v>42.24</v>
      </c>
      <c r="AD33" s="240">
        <f t="shared" si="13"/>
        <v>0</v>
      </c>
      <c r="AE33" s="240">
        <f t="shared" si="13"/>
        <v>0</v>
      </c>
      <c r="AF33" s="240">
        <f t="shared" si="13"/>
        <v>0</v>
      </c>
      <c r="AG33" s="240">
        <f t="shared" si="13"/>
        <v>0</v>
      </c>
      <c r="AH33" s="240">
        <f t="shared" si="13"/>
        <v>0</v>
      </c>
      <c r="AI33" s="240">
        <f t="shared" si="13"/>
        <v>0</v>
      </c>
      <c r="AJ33" s="240">
        <f t="shared" si="13"/>
        <v>0</v>
      </c>
      <c r="AK33" s="240">
        <f t="shared" si="13"/>
        <v>8</v>
      </c>
      <c r="AL33" s="240">
        <f t="shared" si="13"/>
        <v>0</v>
      </c>
      <c r="AM33" s="240">
        <f t="shared" si="13"/>
        <v>0</v>
      </c>
      <c r="AN33" s="240">
        <f t="shared" si="13"/>
        <v>57.599999999999994</v>
      </c>
      <c r="AO33" s="240">
        <f t="shared" si="13"/>
        <v>0</v>
      </c>
      <c r="AP33" s="240">
        <f t="shared" si="13"/>
        <v>0</v>
      </c>
      <c r="AQ33" s="240">
        <f t="shared" si="13"/>
        <v>0</v>
      </c>
      <c r="AR33" s="240">
        <f t="shared" si="13"/>
        <v>0</v>
      </c>
      <c r="AS33" s="240">
        <f t="shared" si="13"/>
        <v>0</v>
      </c>
      <c r="AT33" s="240">
        <f t="shared" si="13"/>
        <v>0</v>
      </c>
      <c r="AU33" s="240">
        <f t="shared" si="13"/>
        <v>0</v>
      </c>
      <c r="AV33" s="240">
        <f t="shared" si="13"/>
        <v>0</v>
      </c>
      <c r="AW33" s="240">
        <f t="shared" si="13"/>
        <v>0</v>
      </c>
      <c r="AX33" s="240">
        <f t="shared" si="13"/>
        <v>61.376000000000005</v>
      </c>
      <c r="AY33" s="240">
        <f t="shared" si="13"/>
        <v>0</v>
      </c>
      <c r="AZ33" s="240">
        <f t="shared" si="13"/>
        <v>0</v>
      </c>
      <c r="BA33" s="240">
        <f t="shared" si="13"/>
        <v>639.36</v>
      </c>
      <c r="BB33" s="240">
        <f t="shared" si="13"/>
        <v>0</v>
      </c>
      <c r="BC33" s="240">
        <f t="shared" si="13"/>
        <v>0</v>
      </c>
      <c r="BD33" s="240">
        <f t="shared" si="13"/>
        <v>0</v>
      </c>
      <c r="BE33" s="240">
        <f t="shared" si="13"/>
        <v>0</v>
      </c>
      <c r="BF33" s="240">
        <f t="shared" si="13"/>
        <v>0</v>
      </c>
      <c r="BG33" s="240">
        <f t="shared" si="13"/>
        <v>9.6</v>
      </c>
      <c r="BH33" s="240">
        <f t="shared" si="13"/>
        <v>0</v>
      </c>
      <c r="BI33" s="240">
        <f t="shared" si="13"/>
        <v>0</v>
      </c>
      <c r="BJ33" s="240">
        <f t="shared" si="13"/>
        <v>44.800000000000004</v>
      </c>
      <c r="BK33" s="240">
        <f t="shared" si="13"/>
        <v>10.559999999999999</v>
      </c>
      <c r="BL33" s="240">
        <f t="shared" si="13"/>
        <v>71.680000000000007</v>
      </c>
      <c r="BM33" s="240">
        <f t="shared" si="13"/>
        <v>0</v>
      </c>
      <c r="BN33" s="240">
        <f t="shared" si="13"/>
        <v>0</v>
      </c>
      <c r="BO33" s="240">
        <f t="shared" si="13"/>
        <v>0</v>
      </c>
      <c r="BP33" s="240">
        <f t="shared" si="13"/>
        <v>0</v>
      </c>
      <c r="BQ33" s="240">
        <f t="shared" si="13"/>
        <v>0</v>
      </c>
      <c r="BR33" s="240">
        <f t="shared" si="13"/>
        <v>320</v>
      </c>
      <c r="BS33" s="240">
        <f t="shared" si="13"/>
        <v>0</v>
      </c>
      <c r="BT33" s="240">
        <f t="shared" si="13"/>
        <v>0</v>
      </c>
      <c r="BU33" s="240">
        <f t="shared" si="13"/>
        <v>0</v>
      </c>
      <c r="BV33" s="240">
        <f t="shared" si="13"/>
        <v>80.64</v>
      </c>
      <c r="BW33" s="240">
        <f t="shared" si="13"/>
        <v>0</v>
      </c>
      <c r="BX33" s="240">
        <f t="shared" si="13"/>
        <v>76.8</v>
      </c>
      <c r="BY33" s="243">
        <f t="shared" si="13"/>
        <v>0</v>
      </c>
      <c r="BZ33" s="243">
        <f t="shared" si="13"/>
        <v>0</v>
      </c>
    </row>
    <row r="34" spans="1:78" ht="15.75" customHeight="1">
      <c r="A34" s="414" t="s">
        <v>77</v>
      </c>
      <c r="B34" s="415"/>
      <c r="C34" s="244">
        <f>C33/C30</f>
        <v>61</v>
      </c>
      <c r="D34" s="230"/>
      <c r="E34" s="230"/>
      <c r="F34" s="230"/>
      <c r="G34" s="230"/>
      <c r="H34" s="230"/>
      <c r="I34" s="230"/>
      <c r="J34" s="230"/>
      <c r="K34" s="230"/>
      <c r="L34" s="230"/>
      <c r="M34" s="230"/>
      <c r="N34" s="230"/>
      <c r="O34" s="230"/>
      <c r="P34" s="230"/>
      <c r="Q34" s="230"/>
      <c r="R34" s="230"/>
      <c r="S34" s="230"/>
      <c r="T34" s="230"/>
      <c r="U34" s="230"/>
      <c r="V34" s="230"/>
      <c r="W34" s="230"/>
      <c r="X34" s="230"/>
      <c r="Y34" s="230"/>
      <c r="Z34" s="230"/>
      <c r="AA34" s="230"/>
      <c r="AB34" s="230"/>
      <c r="AC34" s="230"/>
      <c r="AD34" s="230"/>
      <c r="AE34" s="230"/>
      <c r="AF34" s="230"/>
      <c r="AG34" s="230"/>
      <c r="AH34" s="230"/>
      <c r="AI34" s="230"/>
      <c r="AJ34" s="230"/>
      <c r="AK34" s="230"/>
      <c r="AL34" s="230"/>
      <c r="AM34" s="230"/>
      <c r="AN34" s="230"/>
      <c r="AO34" s="230"/>
      <c r="AP34" s="230"/>
      <c r="AQ34" s="230"/>
      <c r="AR34" s="230"/>
      <c r="AS34" s="230"/>
      <c r="AT34" s="230"/>
      <c r="AU34" s="230"/>
      <c r="AV34" s="230"/>
      <c r="AW34" s="230"/>
      <c r="AX34" s="230"/>
      <c r="AY34" s="230"/>
      <c r="AZ34" s="230"/>
      <c r="BA34" s="230"/>
      <c r="BB34" s="230"/>
      <c r="BC34" s="230"/>
      <c r="BD34" s="230"/>
      <c r="BE34" s="230"/>
      <c r="BF34" s="230"/>
      <c r="BG34" s="230"/>
      <c r="BH34" s="230"/>
      <c r="BI34" s="230"/>
      <c r="BJ34" s="230"/>
      <c r="BK34" s="230"/>
      <c r="BL34" s="230"/>
      <c r="BM34" s="230"/>
      <c r="BN34" s="230"/>
      <c r="BO34" s="230"/>
      <c r="BP34" s="230"/>
      <c r="BQ34" s="230"/>
      <c r="BR34" s="230"/>
      <c r="BS34" s="230"/>
      <c r="BT34" s="230"/>
      <c r="BU34" s="230"/>
      <c r="BV34" s="230"/>
      <c r="BW34" s="230"/>
      <c r="BX34" s="230"/>
      <c r="BY34" s="230"/>
      <c r="BZ34" s="230"/>
    </row>
    <row r="35" spans="1:78" ht="165" hidden="1" customHeight="1">
      <c r="A35" s="1"/>
      <c r="B35" s="233" t="s">
        <v>399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</row>
    <row r="36" spans="1:78" ht="165" hidden="1" customHeight="1">
      <c r="A36" s="408"/>
      <c r="B36" s="407"/>
      <c r="C36" s="236"/>
      <c r="D36" s="236">
        <f t="shared" ref="D36:K36" si="14">SUM(D20:D26)</f>
        <v>0</v>
      </c>
      <c r="E36" s="236">
        <f t="shared" si="14"/>
        <v>0</v>
      </c>
      <c r="F36" s="236">
        <f t="shared" si="14"/>
        <v>0</v>
      </c>
      <c r="G36" s="236">
        <f t="shared" si="14"/>
        <v>0</v>
      </c>
      <c r="H36" s="236">
        <f t="shared" si="14"/>
        <v>0</v>
      </c>
      <c r="I36" s="236">
        <f t="shared" si="14"/>
        <v>0</v>
      </c>
      <c r="J36" s="236">
        <f t="shared" si="14"/>
        <v>0</v>
      </c>
      <c r="K36" s="236">
        <f t="shared" si="14"/>
        <v>0</v>
      </c>
      <c r="L36" s="236">
        <f>SUM(L20:L26)</f>
        <v>10.6</v>
      </c>
      <c r="M36" s="236">
        <f t="shared" ref="M36:BX36" si="15">SUM(M20:M26)</f>
        <v>7</v>
      </c>
      <c r="N36" s="236">
        <f t="shared" si="15"/>
        <v>4.5999999999999996</v>
      </c>
      <c r="O36" s="236">
        <f t="shared" si="15"/>
        <v>13</v>
      </c>
      <c r="P36" s="236">
        <f t="shared" si="15"/>
        <v>0</v>
      </c>
      <c r="Q36" s="236">
        <f t="shared" si="15"/>
        <v>0</v>
      </c>
      <c r="R36" s="236">
        <f t="shared" si="15"/>
        <v>0</v>
      </c>
      <c r="S36" s="236">
        <f t="shared" si="15"/>
        <v>1</v>
      </c>
      <c r="T36" s="236">
        <f t="shared" si="15"/>
        <v>0</v>
      </c>
      <c r="U36" s="236">
        <f t="shared" si="15"/>
        <v>0</v>
      </c>
      <c r="V36" s="236">
        <f t="shared" si="15"/>
        <v>0</v>
      </c>
      <c r="W36" s="236">
        <f t="shared" si="15"/>
        <v>0</v>
      </c>
      <c r="X36" s="236">
        <f t="shared" si="15"/>
        <v>10</v>
      </c>
      <c r="Y36" s="236">
        <f t="shared" si="15"/>
        <v>0</v>
      </c>
      <c r="Z36" s="236">
        <f t="shared" si="15"/>
        <v>0</v>
      </c>
      <c r="AA36" s="236">
        <f t="shared" si="15"/>
        <v>0</v>
      </c>
      <c r="AB36" s="236">
        <f t="shared" si="15"/>
        <v>0</v>
      </c>
      <c r="AC36" s="236">
        <f t="shared" si="15"/>
        <v>8</v>
      </c>
      <c r="AD36" s="236">
        <f t="shared" si="15"/>
        <v>0</v>
      </c>
      <c r="AE36" s="236">
        <f t="shared" si="15"/>
        <v>0</v>
      </c>
      <c r="AF36" s="236">
        <f t="shared" si="15"/>
        <v>0</v>
      </c>
      <c r="AG36" s="236">
        <f t="shared" si="15"/>
        <v>0</v>
      </c>
      <c r="AH36" s="236">
        <f t="shared" si="15"/>
        <v>0</v>
      </c>
      <c r="AI36" s="236">
        <f t="shared" si="15"/>
        <v>0</v>
      </c>
      <c r="AJ36" s="236">
        <f t="shared" si="15"/>
        <v>0</v>
      </c>
      <c r="AK36" s="236">
        <f t="shared" si="15"/>
        <v>5</v>
      </c>
      <c r="AL36" s="236">
        <f t="shared" si="15"/>
        <v>0</v>
      </c>
      <c r="AM36" s="236">
        <f t="shared" si="15"/>
        <v>0</v>
      </c>
      <c r="AN36" s="236">
        <f t="shared" si="15"/>
        <v>30</v>
      </c>
      <c r="AO36" s="236">
        <f t="shared" si="15"/>
        <v>0</v>
      </c>
      <c r="AP36" s="236">
        <f t="shared" si="15"/>
        <v>0</v>
      </c>
      <c r="AQ36" s="236">
        <f t="shared" si="15"/>
        <v>0</v>
      </c>
      <c r="AR36" s="236">
        <f t="shared" si="15"/>
        <v>0</v>
      </c>
      <c r="AS36" s="236">
        <f t="shared" si="15"/>
        <v>0</v>
      </c>
      <c r="AT36" s="236">
        <f t="shared" si="15"/>
        <v>0</v>
      </c>
      <c r="AU36" s="236">
        <f t="shared" si="15"/>
        <v>0</v>
      </c>
      <c r="AV36" s="236">
        <f t="shared" si="15"/>
        <v>0</v>
      </c>
      <c r="AW36" s="236">
        <f t="shared" si="15"/>
        <v>0</v>
      </c>
      <c r="AX36" s="236">
        <f t="shared" si="15"/>
        <v>7</v>
      </c>
      <c r="AY36" s="236">
        <f t="shared" si="15"/>
        <v>0</v>
      </c>
      <c r="AZ36" s="236">
        <f t="shared" si="15"/>
        <v>0</v>
      </c>
      <c r="BA36" s="236">
        <f t="shared" si="15"/>
        <v>111</v>
      </c>
      <c r="BB36" s="236">
        <f t="shared" si="15"/>
        <v>0</v>
      </c>
      <c r="BC36" s="236">
        <f t="shared" si="15"/>
        <v>0</v>
      </c>
      <c r="BD36" s="236">
        <f t="shared" si="15"/>
        <v>0</v>
      </c>
      <c r="BE36" s="236">
        <f t="shared" si="15"/>
        <v>0</v>
      </c>
      <c r="BF36" s="236">
        <f t="shared" si="15"/>
        <v>0</v>
      </c>
      <c r="BG36" s="236">
        <f t="shared" si="15"/>
        <v>1</v>
      </c>
      <c r="BH36" s="236">
        <f t="shared" si="15"/>
        <v>0</v>
      </c>
      <c r="BI36" s="236">
        <f t="shared" si="15"/>
        <v>0</v>
      </c>
      <c r="BJ36" s="236">
        <f t="shared" si="15"/>
        <v>40</v>
      </c>
      <c r="BK36" s="236">
        <f t="shared" si="15"/>
        <v>15</v>
      </c>
      <c r="BL36" s="236">
        <f t="shared" si="15"/>
        <v>70</v>
      </c>
      <c r="BM36" s="236">
        <f t="shared" si="15"/>
        <v>0</v>
      </c>
      <c r="BN36" s="236">
        <f t="shared" si="15"/>
        <v>0</v>
      </c>
      <c r="BO36" s="236">
        <f t="shared" si="15"/>
        <v>0</v>
      </c>
      <c r="BP36" s="236">
        <f t="shared" si="15"/>
        <v>0</v>
      </c>
      <c r="BQ36" s="236">
        <f t="shared" si="15"/>
        <v>0</v>
      </c>
      <c r="BR36" s="236">
        <f t="shared" si="15"/>
        <v>100</v>
      </c>
      <c r="BS36" s="236">
        <f t="shared" si="15"/>
        <v>0</v>
      </c>
      <c r="BT36" s="236">
        <f t="shared" si="15"/>
        <v>0</v>
      </c>
      <c r="BU36" s="236">
        <f t="shared" si="15"/>
        <v>0</v>
      </c>
      <c r="BV36" s="236">
        <f t="shared" si="15"/>
        <v>28</v>
      </c>
      <c r="BW36" s="236">
        <f t="shared" si="15"/>
        <v>0</v>
      </c>
      <c r="BX36" s="236">
        <f t="shared" si="15"/>
        <v>60</v>
      </c>
      <c r="BY36" s="257">
        <f>SUM(BY16:BY24)</f>
        <v>0</v>
      </c>
      <c r="BZ36" s="257">
        <f>SUM(BZ16:BZ24)</f>
        <v>0</v>
      </c>
    </row>
    <row r="37" spans="1:78" ht="165" hidden="1" customHeight="1">
      <c r="A37" s="412" t="s">
        <v>74</v>
      </c>
      <c r="B37" s="413"/>
      <c r="C37" s="236">
        <f>C38</f>
        <v>32</v>
      </c>
      <c r="D37" s="246">
        <f>C37</f>
        <v>32</v>
      </c>
      <c r="E37" s="246">
        <f t="shared" ref="E37:BP37" si="16">D37</f>
        <v>32</v>
      </c>
      <c r="F37" s="246">
        <f t="shared" si="16"/>
        <v>32</v>
      </c>
      <c r="G37" s="246">
        <f t="shared" si="16"/>
        <v>32</v>
      </c>
      <c r="H37" s="246">
        <f t="shared" si="16"/>
        <v>32</v>
      </c>
      <c r="I37" s="246">
        <f t="shared" si="16"/>
        <v>32</v>
      </c>
      <c r="J37" s="246">
        <f t="shared" si="16"/>
        <v>32</v>
      </c>
      <c r="K37" s="246">
        <f t="shared" si="16"/>
        <v>32</v>
      </c>
      <c r="L37" s="246">
        <f t="shared" si="16"/>
        <v>32</v>
      </c>
      <c r="M37" s="246">
        <f t="shared" si="16"/>
        <v>32</v>
      </c>
      <c r="N37" s="246">
        <f t="shared" si="16"/>
        <v>32</v>
      </c>
      <c r="O37" s="246">
        <f t="shared" si="16"/>
        <v>32</v>
      </c>
      <c r="P37" s="246">
        <f t="shared" si="16"/>
        <v>32</v>
      </c>
      <c r="Q37" s="246">
        <f t="shared" si="16"/>
        <v>32</v>
      </c>
      <c r="R37" s="246">
        <f t="shared" si="16"/>
        <v>32</v>
      </c>
      <c r="S37" s="246">
        <f t="shared" si="16"/>
        <v>32</v>
      </c>
      <c r="T37" s="246">
        <f t="shared" si="16"/>
        <v>32</v>
      </c>
      <c r="U37" s="246">
        <f t="shared" si="16"/>
        <v>32</v>
      </c>
      <c r="V37" s="246">
        <f t="shared" si="16"/>
        <v>32</v>
      </c>
      <c r="W37" s="246">
        <f t="shared" si="16"/>
        <v>32</v>
      </c>
      <c r="X37" s="246">
        <f t="shared" si="16"/>
        <v>32</v>
      </c>
      <c r="Y37" s="246">
        <f t="shared" si="16"/>
        <v>32</v>
      </c>
      <c r="Z37" s="246">
        <f t="shared" si="16"/>
        <v>32</v>
      </c>
      <c r="AA37" s="246">
        <f t="shared" si="16"/>
        <v>32</v>
      </c>
      <c r="AB37" s="246">
        <f t="shared" si="16"/>
        <v>32</v>
      </c>
      <c r="AC37" s="246">
        <f t="shared" si="16"/>
        <v>32</v>
      </c>
      <c r="AD37" s="246">
        <f t="shared" si="16"/>
        <v>32</v>
      </c>
      <c r="AE37" s="246">
        <f t="shared" si="16"/>
        <v>32</v>
      </c>
      <c r="AF37" s="246">
        <f t="shared" si="16"/>
        <v>32</v>
      </c>
      <c r="AG37" s="246">
        <f t="shared" si="16"/>
        <v>32</v>
      </c>
      <c r="AH37" s="246">
        <f t="shared" si="16"/>
        <v>32</v>
      </c>
      <c r="AI37" s="246">
        <f t="shared" si="16"/>
        <v>32</v>
      </c>
      <c r="AJ37" s="246">
        <f t="shared" si="16"/>
        <v>32</v>
      </c>
      <c r="AK37" s="246">
        <f t="shared" si="16"/>
        <v>32</v>
      </c>
      <c r="AL37" s="246">
        <f t="shared" si="16"/>
        <v>32</v>
      </c>
      <c r="AM37" s="246">
        <f t="shared" si="16"/>
        <v>32</v>
      </c>
      <c r="AN37" s="246">
        <f t="shared" si="16"/>
        <v>32</v>
      </c>
      <c r="AO37" s="246">
        <f t="shared" si="16"/>
        <v>32</v>
      </c>
      <c r="AP37" s="246">
        <f t="shared" si="16"/>
        <v>32</v>
      </c>
      <c r="AQ37" s="246">
        <f t="shared" si="16"/>
        <v>32</v>
      </c>
      <c r="AR37" s="246">
        <f t="shared" si="16"/>
        <v>32</v>
      </c>
      <c r="AS37" s="246">
        <f t="shared" si="16"/>
        <v>32</v>
      </c>
      <c r="AT37" s="246">
        <f t="shared" si="16"/>
        <v>32</v>
      </c>
      <c r="AU37" s="246">
        <f t="shared" si="16"/>
        <v>32</v>
      </c>
      <c r="AV37" s="246">
        <f t="shared" si="16"/>
        <v>32</v>
      </c>
      <c r="AW37" s="246">
        <f t="shared" si="16"/>
        <v>32</v>
      </c>
      <c r="AX37" s="246">
        <f t="shared" si="16"/>
        <v>32</v>
      </c>
      <c r="AY37" s="246">
        <f t="shared" si="16"/>
        <v>32</v>
      </c>
      <c r="AZ37" s="246">
        <f t="shared" si="16"/>
        <v>32</v>
      </c>
      <c r="BA37" s="246">
        <f t="shared" si="16"/>
        <v>32</v>
      </c>
      <c r="BB37" s="246">
        <f t="shared" si="16"/>
        <v>32</v>
      </c>
      <c r="BC37" s="246">
        <f t="shared" si="16"/>
        <v>32</v>
      </c>
      <c r="BD37" s="246">
        <f t="shared" si="16"/>
        <v>32</v>
      </c>
      <c r="BE37" s="246">
        <f t="shared" si="16"/>
        <v>32</v>
      </c>
      <c r="BF37" s="246">
        <f t="shared" si="16"/>
        <v>32</v>
      </c>
      <c r="BG37" s="246">
        <f t="shared" si="16"/>
        <v>32</v>
      </c>
      <c r="BH37" s="246">
        <f t="shared" si="16"/>
        <v>32</v>
      </c>
      <c r="BI37" s="246">
        <f t="shared" si="16"/>
        <v>32</v>
      </c>
      <c r="BJ37" s="246">
        <f t="shared" si="16"/>
        <v>32</v>
      </c>
      <c r="BK37" s="246">
        <f t="shared" si="16"/>
        <v>32</v>
      </c>
      <c r="BL37" s="246">
        <f t="shared" si="16"/>
        <v>32</v>
      </c>
      <c r="BM37" s="246">
        <f t="shared" si="16"/>
        <v>32</v>
      </c>
      <c r="BN37" s="246">
        <f t="shared" si="16"/>
        <v>32</v>
      </c>
      <c r="BO37" s="246">
        <f t="shared" si="16"/>
        <v>32</v>
      </c>
      <c r="BP37" s="246">
        <f t="shared" si="16"/>
        <v>32</v>
      </c>
      <c r="BQ37" s="246">
        <f t="shared" ref="BQ37:BZ37" si="17">BP37</f>
        <v>32</v>
      </c>
      <c r="BR37" s="246">
        <f t="shared" si="17"/>
        <v>32</v>
      </c>
      <c r="BS37" s="246">
        <f t="shared" si="17"/>
        <v>32</v>
      </c>
      <c r="BT37" s="246">
        <f t="shared" si="17"/>
        <v>32</v>
      </c>
      <c r="BU37" s="246">
        <f t="shared" si="17"/>
        <v>32</v>
      </c>
      <c r="BV37" s="246">
        <f t="shared" si="17"/>
        <v>32</v>
      </c>
      <c r="BW37" s="246">
        <f t="shared" si="17"/>
        <v>32</v>
      </c>
      <c r="BX37" s="246">
        <f t="shared" si="17"/>
        <v>32</v>
      </c>
      <c r="BY37" s="258">
        <f t="shared" si="17"/>
        <v>32</v>
      </c>
      <c r="BZ37" s="258">
        <f t="shared" si="17"/>
        <v>32</v>
      </c>
    </row>
    <row r="38" spans="1:78" ht="165" hidden="1" customHeight="1">
      <c r="A38" s="410" t="s">
        <v>138</v>
      </c>
      <c r="B38" s="411"/>
      <c r="C38" s="99">
        <f>VLOOKUP(B4,Общее_количество_учащихся,3,FALSE)</f>
        <v>32</v>
      </c>
      <c r="D38" s="247"/>
      <c r="E38" s="247"/>
      <c r="F38" s="247"/>
      <c r="G38" s="247"/>
      <c r="H38" s="247"/>
      <c r="I38" s="247"/>
      <c r="J38" s="247"/>
      <c r="K38" s="247"/>
      <c r="L38" s="247"/>
      <c r="M38" s="247"/>
      <c r="N38" s="247"/>
      <c r="O38" s="247"/>
      <c r="P38" s="247"/>
      <c r="Q38" s="247"/>
      <c r="R38" s="247"/>
      <c r="S38" s="247"/>
      <c r="T38" s="247"/>
      <c r="U38" s="247"/>
      <c r="V38" s="247"/>
      <c r="W38" s="247"/>
      <c r="X38" s="247"/>
      <c r="Y38" s="247"/>
      <c r="Z38" s="247"/>
      <c r="AA38" s="247"/>
      <c r="AB38" s="247"/>
      <c r="AC38" s="247"/>
      <c r="AD38" s="247"/>
      <c r="AE38" s="247"/>
      <c r="AF38" s="247"/>
      <c r="AG38" s="247"/>
      <c r="AH38" s="247"/>
      <c r="AI38" s="247"/>
      <c r="AJ38" s="247"/>
      <c r="AK38" s="247"/>
      <c r="AL38" s="247"/>
      <c r="AM38" s="247"/>
      <c r="AN38" s="247"/>
      <c r="AO38" s="247"/>
      <c r="AP38" s="247"/>
      <c r="AQ38" s="247"/>
      <c r="AR38" s="247"/>
      <c r="AS38" s="247"/>
      <c r="AT38" s="247"/>
      <c r="AU38" s="247"/>
      <c r="AV38" s="247"/>
      <c r="AW38" s="247"/>
      <c r="AX38" s="247"/>
      <c r="AY38" s="247"/>
      <c r="AZ38" s="247"/>
      <c r="BA38" s="247"/>
      <c r="BB38" s="247"/>
      <c r="BC38" s="247"/>
      <c r="BD38" s="247"/>
      <c r="BE38" s="247"/>
      <c r="BF38" s="247"/>
      <c r="BG38" s="247"/>
      <c r="BH38" s="247"/>
      <c r="BI38" s="247"/>
      <c r="BJ38" s="247"/>
      <c r="BK38" s="247"/>
      <c r="BL38" s="247"/>
      <c r="BM38" s="247"/>
      <c r="BN38" s="247"/>
      <c r="BO38" s="247"/>
      <c r="BP38" s="247"/>
      <c r="BQ38" s="247"/>
      <c r="BR38" s="247"/>
      <c r="BS38" s="247"/>
      <c r="BT38" s="247"/>
      <c r="BU38" s="247"/>
      <c r="BV38" s="247"/>
      <c r="BW38" s="247"/>
      <c r="BX38" s="247"/>
      <c r="BY38" s="259"/>
      <c r="BZ38" s="257"/>
    </row>
    <row r="39" spans="1:78" ht="165" hidden="1" customHeight="1">
      <c r="A39" s="414" t="s">
        <v>75</v>
      </c>
      <c r="B39" s="415"/>
      <c r="C39" s="237"/>
      <c r="D39" s="248">
        <f>D36*D37/1000</f>
        <v>0</v>
      </c>
      <c r="E39" s="248">
        <f>E36*E37</f>
        <v>0</v>
      </c>
      <c r="F39" s="248">
        <f>F36*F37</f>
        <v>0</v>
      </c>
      <c r="G39" s="248">
        <f>G36*G37</f>
        <v>0</v>
      </c>
      <c r="H39" s="248">
        <f t="shared" ref="H39:BS39" si="18">H36*H37/1000</f>
        <v>0</v>
      </c>
      <c r="I39" s="248">
        <f t="shared" si="18"/>
        <v>0</v>
      </c>
      <c r="J39" s="249">
        <f t="shared" si="18"/>
        <v>0</v>
      </c>
      <c r="K39" s="249">
        <f>K36*K37</f>
        <v>0</v>
      </c>
      <c r="L39" s="249">
        <f>L36*L37/1000</f>
        <v>0.3392</v>
      </c>
      <c r="M39" s="249">
        <f t="shared" si="18"/>
        <v>0.224</v>
      </c>
      <c r="N39" s="249">
        <f t="shared" si="18"/>
        <v>0.1472</v>
      </c>
      <c r="O39" s="249">
        <f t="shared" si="18"/>
        <v>0.41599999999999998</v>
      </c>
      <c r="P39" s="249">
        <f t="shared" si="18"/>
        <v>0</v>
      </c>
      <c r="Q39" s="249">
        <f>Q36*Q37</f>
        <v>0</v>
      </c>
      <c r="R39" s="249">
        <f t="shared" si="18"/>
        <v>0</v>
      </c>
      <c r="S39" s="249">
        <f>S36*S37</f>
        <v>32</v>
      </c>
      <c r="T39" s="249">
        <f t="shared" si="18"/>
        <v>0</v>
      </c>
      <c r="U39" s="249">
        <f t="shared" si="18"/>
        <v>0</v>
      </c>
      <c r="V39" s="249">
        <f t="shared" si="18"/>
        <v>0</v>
      </c>
      <c r="W39" s="249">
        <f t="shared" si="18"/>
        <v>0</v>
      </c>
      <c r="X39" s="249">
        <f t="shared" si="18"/>
        <v>0.32</v>
      </c>
      <c r="Y39" s="249">
        <f t="shared" si="18"/>
        <v>0</v>
      </c>
      <c r="Z39" s="249">
        <f t="shared" si="18"/>
        <v>0</v>
      </c>
      <c r="AA39" s="249">
        <f t="shared" si="18"/>
        <v>0</v>
      </c>
      <c r="AB39" s="249">
        <f t="shared" si="18"/>
        <v>0</v>
      </c>
      <c r="AC39" s="249">
        <f t="shared" si="18"/>
        <v>0.25600000000000001</v>
      </c>
      <c r="AD39" s="249">
        <f t="shared" si="18"/>
        <v>0</v>
      </c>
      <c r="AE39" s="249">
        <f t="shared" si="18"/>
        <v>0</v>
      </c>
      <c r="AF39" s="249">
        <f t="shared" si="18"/>
        <v>0</v>
      </c>
      <c r="AG39" s="249">
        <f t="shared" si="18"/>
        <v>0</v>
      </c>
      <c r="AH39" s="249">
        <f t="shared" si="18"/>
        <v>0</v>
      </c>
      <c r="AI39" s="249">
        <f t="shared" si="18"/>
        <v>0</v>
      </c>
      <c r="AJ39" s="249">
        <f t="shared" si="18"/>
        <v>0</v>
      </c>
      <c r="AK39" s="249">
        <f t="shared" si="18"/>
        <v>0.16</v>
      </c>
      <c r="AL39" s="249">
        <f t="shared" si="18"/>
        <v>0</v>
      </c>
      <c r="AM39" s="249">
        <f t="shared" si="18"/>
        <v>0</v>
      </c>
      <c r="AN39" s="249">
        <f t="shared" si="18"/>
        <v>0.96</v>
      </c>
      <c r="AO39" s="249">
        <f t="shared" si="18"/>
        <v>0</v>
      </c>
      <c r="AP39" s="249">
        <f t="shared" si="18"/>
        <v>0</v>
      </c>
      <c r="AQ39" s="249">
        <f t="shared" si="18"/>
        <v>0</v>
      </c>
      <c r="AR39" s="249">
        <f t="shared" si="18"/>
        <v>0</v>
      </c>
      <c r="AS39" s="249">
        <f t="shared" si="18"/>
        <v>0</v>
      </c>
      <c r="AT39" s="249">
        <f t="shared" si="18"/>
        <v>0</v>
      </c>
      <c r="AU39" s="249">
        <f t="shared" si="18"/>
        <v>0</v>
      </c>
      <c r="AV39" s="249">
        <f t="shared" si="18"/>
        <v>0</v>
      </c>
      <c r="AW39" s="249">
        <f t="shared" si="18"/>
        <v>0</v>
      </c>
      <c r="AX39" s="249">
        <f t="shared" si="18"/>
        <v>0.224</v>
      </c>
      <c r="AY39" s="249">
        <f t="shared" si="18"/>
        <v>0</v>
      </c>
      <c r="AZ39" s="249">
        <f t="shared" si="18"/>
        <v>0</v>
      </c>
      <c r="BA39" s="249">
        <f t="shared" si="18"/>
        <v>3.552</v>
      </c>
      <c r="BB39" s="249">
        <f t="shared" si="18"/>
        <v>0</v>
      </c>
      <c r="BC39" s="249">
        <f t="shared" si="18"/>
        <v>0</v>
      </c>
      <c r="BD39" s="249">
        <f t="shared" si="18"/>
        <v>0</v>
      </c>
      <c r="BE39" s="249">
        <f t="shared" si="18"/>
        <v>0</v>
      </c>
      <c r="BF39" s="249">
        <f t="shared" si="18"/>
        <v>0</v>
      </c>
      <c r="BG39" s="249">
        <f t="shared" si="18"/>
        <v>3.2000000000000001E-2</v>
      </c>
      <c r="BH39" s="249">
        <f>BH36*BH37</f>
        <v>0</v>
      </c>
      <c r="BI39" s="249">
        <f t="shared" si="18"/>
        <v>0</v>
      </c>
      <c r="BJ39" s="249">
        <f t="shared" si="18"/>
        <v>1.28</v>
      </c>
      <c r="BK39" s="249">
        <f t="shared" si="18"/>
        <v>0.48</v>
      </c>
      <c r="BL39" s="249">
        <f t="shared" si="18"/>
        <v>2.2400000000000002</v>
      </c>
      <c r="BM39" s="249">
        <f t="shared" si="18"/>
        <v>0</v>
      </c>
      <c r="BN39" s="249">
        <f t="shared" si="18"/>
        <v>0</v>
      </c>
      <c r="BO39" s="249">
        <f t="shared" si="18"/>
        <v>0</v>
      </c>
      <c r="BP39" s="249">
        <f t="shared" si="18"/>
        <v>0</v>
      </c>
      <c r="BQ39" s="249">
        <f t="shared" si="18"/>
        <v>0</v>
      </c>
      <c r="BR39" s="249">
        <f t="shared" si="18"/>
        <v>3.2</v>
      </c>
      <c r="BS39" s="249">
        <f t="shared" si="18"/>
        <v>0</v>
      </c>
      <c r="BT39" s="249">
        <f t="shared" ref="BT39:BY39" si="19">BT36*BT37/1000</f>
        <v>0</v>
      </c>
      <c r="BU39" s="249">
        <f t="shared" si="19"/>
        <v>0</v>
      </c>
      <c r="BV39" s="249">
        <f t="shared" si="19"/>
        <v>0.89600000000000002</v>
      </c>
      <c r="BW39" s="249">
        <f t="shared" si="19"/>
        <v>0</v>
      </c>
      <c r="BX39" s="249">
        <f t="shared" si="19"/>
        <v>1.92</v>
      </c>
      <c r="BY39" s="249">
        <f t="shared" si="19"/>
        <v>0</v>
      </c>
      <c r="BZ39" s="249">
        <f>BZ36*BZ37</f>
        <v>0</v>
      </c>
    </row>
    <row r="40" spans="1:78" ht="165" hidden="1" customHeight="1">
      <c r="A40" s="414" t="s">
        <v>64</v>
      </c>
      <c r="B40" s="415"/>
      <c r="C40" s="237"/>
      <c r="D40" s="241">
        <f>ССЫЛКИ!B3</f>
        <v>85</v>
      </c>
      <c r="E40" s="241">
        <f>ССЫЛКИ!C3</f>
        <v>21</v>
      </c>
      <c r="F40" s="241">
        <f>ССЫЛКИ!D3</f>
        <v>21</v>
      </c>
      <c r="G40" s="241">
        <f>ССЫЛКИ!E3</f>
        <v>6</v>
      </c>
      <c r="H40" s="241">
        <f>ССЫЛКИ!F3</f>
        <v>400</v>
      </c>
      <c r="I40" s="241">
        <f>ССЫЛКИ!G3</f>
        <v>140</v>
      </c>
      <c r="J40" s="241">
        <f>ССЫЛКИ!H3</f>
        <v>85</v>
      </c>
      <c r="K40" s="241">
        <f>ССЫЛКИ!I3</f>
        <v>21</v>
      </c>
      <c r="L40" s="241">
        <f>ССЫЛКИ!J3</f>
        <v>140</v>
      </c>
      <c r="M40" s="241">
        <f>ССЫЛКИ!K3</f>
        <v>56</v>
      </c>
      <c r="N40" s="241">
        <f>ССЫЛКИ!L3</f>
        <v>10</v>
      </c>
      <c r="O40" s="241">
        <f>ССЫЛКИ!M3</f>
        <v>240</v>
      </c>
      <c r="P40" s="241">
        <f>ССЫЛКИ!N3</f>
        <v>700</v>
      </c>
      <c r="Q40" s="241">
        <f>ССЫЛКИ!O3</f>
        <v>8</v>
      </c>
      <c r="R40" s="241">
        <f>ССЫЛКИ!P3</f>
        <v>160</v>
      </c>
      <c r="S40" s="241">
        <f>ССЫЛКИ!Q3</f>
        <v>10</v>
      </c>
      <c r="T40" s="241">
        <f>ССЫЛКИ!R3</f>
        <v>150</v>
      </c>
      <c r="U40" s="241">
        <f>ССЫЛКИ!S3</f>
        <v>110</v>
      </c>
      <c r="V40" s="241">
        <f>ССЫЛКИ!T3</f>
        <v>130</v>
      </c>
      <c r="W40" s="241">
        <f>ССЫЛКИ!U3</f>
        <v>150</v>
      </c>
      <c r="X40" s="241">
        <f>ССЫЛКИ!V3</f>
        <v>150</v>
      </c>
      <c r="Y40" s="241">
        <f>ССЫЛКИ!W3</f>
        <v>40</v>
      </c>
      <c r="Z40" s="241">
        <f>ССЫЛКИ!X3</f>
        <v>150</v>
      </c>
      <c r="AA40" s="241">
        <f>ССЫЛКИ!Y3</f>
        <v>60</v>
      </c>
      <c r="AB40" s="241">
        <f>ССЫЛКИ!Z3</f>
        <v>70</v>
      </c>
      <c r="AC40" s="241">
        <f>ССЫЛКИ!AA3</f>
        <v>165</v>
      </c>
      <c r="AD40" s="241">
        <f>ССЫЛКИ!AB3</f>
        <v>21</v>
      </c>
      <c r="AE40" s="241">
        <f>ССЫЛКИ!AC3</f>
        <v>10.5</v>
      </c>
      <c r="AF40" s="241">
        <f>ССЫЛКИ!AD3</f>
        <v>55</v>
      </c>
      <c r="AG40" s="241">
        <f>ССЫЛКИ!AE3</f>
        <v>90</v>
      </c>
      <c r="AH40" s="241">
        <f>ССЫЛКИ!AF3</f>
        <v>45</v>
      </c>
      <c r="AI40" s="241">
        <f>ССЫЛКИ!AG3</f>
        <v>45</v>
      </c>
      <c r="AJ40" s="241">
        <f>ССЫЛКИ!AH3</f>
        <v>52</v>
      </c>
      <c r="AK40" s="241">
        <f>ССЫЛКИ!AI3</f>
        <v>50</v>
      </c>
      <c r="AL40" s="241">
        <f>ССЫЛКИ!AJ3</f>
        <v>55</v>
      </c>
      <c r="AM40" s="241">
        <f>ССЫЛКИ!AK3</f>
        <v>60</v>
      </c>
      <c r="AN40" s="241">
        <f>ССЫЛКИ!AL3</f>
        <v>60</v>
      </c>
      <c r="AO40" s="241">
        <f>ССЫЛКИ!AM3</f>
        <v>50</v>
      </c>
      <c r="AP40" s="241">
        <f>ССЫЛКИ!AN3</f>
        <v>110</v>
      </c>
      <c r="AQ40" s="241">
        <f>ССЫЛКИ!AO3</f>
        <v>270</v>
      </c>
      <c r="AR40" s="241">
        <f>ССЫЛКИ!AP3</f>
        <v>200</v>
      </c>
      <c r="AS40" s="241">
        <f>ССЫЛКИ!AQ3</f>
        <v>80</v>
      </c>
      <c r="AT40" s="241">
        <f>ССЫЛКИ!AR3</f>
        <v>600</v>
      </c>
      <c r="AU40" s="241">
        <f>ССЫЛКИ!AS3</f>
        <v>60</v>
      </c>
      <c r="AV40" s="241">
        <f>ССЫЛКИ!AT3</f>
        <v>75</v>
      </c>
      <c r="AW40" s="241">
        <f>ССЫЛКИ!AU3</f>
        <v>250</v>
      </c>
      <c r="AX40" s="241">
        <f>ССЫЛКИ!AV3</f>
        <v>274</v>
      </c>
      <c r="AY40" s="241">
        <f>ССЫЛКИ!AW3</f>
        <v>450</v>
      </c>
      <c r="AZ40" s="241">
        <f>ССЫЛКИ!AX3</f>
        <v>325</v>
      </c>
      <c r="BA40" s="241">
        <f>ССЫЛКИ!AY3</f>
        <v>180</v>
      </c>
      <c r="BB40" s="241">
        <f>ССЫЛКИ!AZ3</f>
        <v>320</v>
      </c>
      <c r="BC40" s="241">
        <f>ССЫЛКИ!BA3</f>
        <v>350</v>
      </c>
      <c r="BD40" s="241">
        <f>ССЫЛКИ!BB3</f>
        <v>300</v>
      </c>
      <c r="BE40" s="241">
        <f>ССЫЛКИ!BC3</f>
        <v>120</v>
      </c>
      <c r="BF40" s="241">
        <f>ССЫЛКИ!BD3</f>
        <v>220</v>
      </c>
      <c r="BG40" s="241">
        <f>ССЫЛКИ!BE3</f>
        <v>300</v>
      </c>
      <c r="BH40" s="241">
        <f>ССЫЛКИ!BF3</f>
        <v>21</v>
      </c>
      <c r="BI40" s="241">
        <f>ССЫЛКИ!BG3</f>
        <v>21</v>
      </c>
      <c r="BJ40" s="241">
        <f>ССЫЛКИ!BH3</f>
        <v>35</v>
      </c>
      <c r="BK40" s="241">
        <f>ССЫЛКИ!BI3</f>
        <v>22</v>
      </c>
      <c r="BL40" s="241">
        <f>ССЫЛКИ!BJ3</f>
        <v>32</v>
      </c>
      <c r="BM40" s="241">
        <f>ССЫЛКИ!BK3</f>
        <v>140</v>
      </c>
      <c r="BN40" s="241">
        <f>ССЫЛКИ!BL3</f>
        <v>140</v>
      </c>
      <c r="BO40" s="241">
        <f>ССЫЛКИ!BM3</f>
        <v>30</v>
      </c>
      <c r="BP40" s="241">
        <f>ССЫЛКИ!BN3</f>
        <v>4.2</v>
      </c>
      <c r="BQ40" s="241">
        <f>ССЫЛКИ!BO3</f>
        <v>160</v>
      </c>
      <c r="BR40" s="241">
        <f>ССЫЛКИ!BP3</f>
        <v>100</v>
      </c>
      <c r="BS40" s="241">
        <f>ССЫЛКИ!BQ3</f>
        <v>150</v>
      </c>
      <c r="BT40" s="241">
        <f>ССЫЛКИ!BR3</f>
        <v>160</v>
      </c>
      <c r="BU40" s="241">
        <f>ССЫЛКИ!BS3</f>
        <v>100</v>
      </c>
      <c r="BV40" s="241">
        <f>ССЫЛКИ!BT3</f>
        <v>90</v>
      </c>
      <c r="BW40" s="241">
        <f>ССЫЛКИ!BU3</f>
        <v>21</v>
      </c>
      <c r="BX40" s="241">
        <f>ССЫЛКИ!BV3</f>
        <v>40</v>
      </c>
      <c r="BY40" s="241">
        <f>ССЫЛКИ!BW3</f>
        <v>210</v>
      </c>
      <c r="BZ40" s="241">
        <f>ССЫЛКИ!BX3</f>
        <v>8</v>
      </c>
    </row>
    <row r="41" spans="1:78" ht="165" hidden="1" customHeight="1">
      <c r="A41" s="414" t="s">
        <v>76</v>
      </c>
      <c r="B41" s="415"/>
      <c r="C41" s="250">
        <f>SUM(D41:BZ41)</f>
        <v>1952</v>
      </c>
      <c r="D41" s="243">
        <f>D39*D40</f>
        <v>0</v>
      </c>
      <c r="E41" s="243">
        <f t="shared" ref="E41:BP41" si="20">E39*E40</f>
        <v>0</v>
      </c>
      <c r="F41" s="239">
        <f>F39*F40</f>
        <v>0</v>
      </c>
      <c r="G41" s="239">
        <f t="shared" si="20"/>
        <v>0</v>
      </c>
      <c r="H41" s="239">
        <f t="shared" si="20"/>
        <v>0</v>
      </c>
      <c r="I41" s="239">
        <f t="shared" si="20"/>
        <v>0</v>
      </c>
      <c r="J41" s="239">
        <f t="shared" si="20"/>
        <v>0</v>
      </c>
      <c r="K41" s="252">
        <f t="shared" si="20"/>
        <v>0</v>
      </c>
      <c r="L41" s="252">
        <f t="shared" si="20"/>
        <v>47.488</v>
      </c>
      <c r="M41" s="252">
        <f t="shared" si="20"/>
        <v>12.544</v>
      </c>
      <c r="N41" s="252">
        <f t="shared" si="20"/>
        <v>1.472</v>
      </c>
      <c r="O41" s="252">
        <f t="shared" si="20"/>
        <v>99.839999999999989</v>
      </c>
      <c r="P41" s="252">
        <f t="shared" si="20"/>
        <v>0</v>
      </c>
      <c r="Q41" s="252">
        <f t="shared" si="20"/>
        <v>0</v>
      </c>
      <c r="R41" s="252">
        <f t="shared" si="20"/>
        <v>0</v>
      </c>
      <c r="S41" s="252">
        <f t="shared" si="20"/>
        <v>320</v>
      </c>
      <c r="T41" s="252">
        <f t="shared" si="20"/>
        <v>0</v>
      </c>
      <c r="U41" s="252">
        <f t="shared" si="20"/>
        <v>0</v>
      </c>
      <c r="V41" s="252">
        <f t="shared" si="20"/>
        <v>0</v>
      </c>
      <c r="W41" s="252">
        <f t="shared" si="20"/>
        <v>0</v>
      </c>
      <c r="X41" s="252">
        <f t="shared" si="20"/>
        <v>48</v>
      </c>
      <c r="Y41" s="252">
        <f t="shared" si="20"/>
        <v>0</v>
      </c>
      <c r="Z41" s="252">
        <f t="shared" si="20"/>
        <v>0</v>
      </c>
      <c r="AA41" s="252">
        <f t="shared" si="20"/>
        <v>0</v>
      </c>
      <c r="AB41" s="252">
        <f t="shared" si="20"/>
        <v>0</v>
      </c>
      <c r="AC41" s="252">
        <f t="shared" si="20"/>
        <v>42.24</v>
      </c>
      <c r="AD41" s="252">
        <f t="shared" si="20"/>
        <v>0</v>
      </c>
      <c r="AE41" s="252">
        <f t="shared" si="20"/>
        <v>0</v>
      </c>
      <c r="AF41" s="252">
        <f t="shared" si="20"/>
        <v>0</v>
      </c>
      <c r="AG41" s="252">
        <f t="shared" si="20"/>
        <v>0</v>
      </c>
      <c r="AH41" s="252">
        <f t="shared" si="20"/>
        <v>0</v>
      </c>
      <c r="AI41" s="252">
        <f t="shared" si="20"/>
        <v>0</v>
      </c>
      <c r="AJ41" s="252">
        <f t="shared" si="20"/>
        <v>0</v>
      </c>
      <c r="AK41" s="252">
        <f t="shared" si="20"/>
        <v>8</v>
      </c>
      <c r="AL41" s="252">
        <f t="shared" si="20"/>
        <v>0</v>
      </c>
      <c r="AM41" s="252">
        <f t="shared" si="20"/>
        <v>0</v>
      </c>
      <c r="AN41" s="252">
        <f t="shared" si="20"/>
        <v>57.599999999999994</v>
      </c>
      <c r="AO41" s="252">
        <f t="shared" si="20"/>
        <v>0</v>
      </c>
      <c r="AP41" s="252">
        <f t="shared" si="20"/>
        <v>0</v>
      </c>
      <c r="AQ41" s="252">
        <f t="shared" si="20"/>
        <v>0</v>
      </c>
      <c r="AR41" s="252">
        <f t="shared" si="20"/>
        <v>0</v>
      </c>
      <c r="AS41" s="252">
        <f t="shared" si="20"/>
        <v>0</v>
      </c>
      <c r="AT41" s="252">
        <f t="shared" si="20"/>
        <v>0</v>
      </c>
      <c r="AU41" s="252">
        <f t="shared" si="20"/>
        <v>0</v>
      </c>
      <c r="AV41" s="252">
        <f t="shared" si="20"/>
        <v>0</v>
      </c>
      <c r="AW41" s="252">
        <f t="shared" si="20"/>
        <v>0</v>
      </c>
      <c r="AX41" s="252">
        <f t="shared" si="20"/>
        <v>61.376000000000005</v>
      </c>
      <c r="AY41" s="252">
        <f t="shared" si="20"/>
        <v>0</v>
      </c>
      <c r="AZ41" s="252">
        <f t="shared" si="20"/>
        <v>0</v>
      </c>
      <c r="BA41" s="252">
        <f t="shared" si="20"/>
        <v>639.36</v>
      </c>
      <c r="BB41" s="252">
        <f t="shared" si="20"/>
        <v>0</v>
      </c>
      <c r="BC41" s="252">
        <f t="shared" si="20"/>
        <v>0</v>
      </c>
      <c r="BD41" s="252">
        <f t="shared" si="20"/>
        <v>0</v>
      </c>
      <c r="BE41" s="252">
        <f t="shared" si="20"/>
        <v>0</v>
      </c>
      <c r="BF41" s="252">
        <f t="shared" si="20"/>
        <v>0</v>
      </c>
      <c r="BG41" s="252">
        <f t="shared" si="20"/>
        <v>9.6</v>
      </c>
      <c r="BH41" s="252">
        <f t="shared" si="20"/>
        <v>0</v>
      </c>
      <c r="BI41" s="252">
        <f t="shared" si="20"/>
        <v>0</v>
      </c>
      <c r="BJ41" s="252">
        <f t="shared" si="20"/>
        <v>44.800000000000004</v>
      </c>
      <c r="BK41" s="252">
        <f t="shared" si="20"/>
        <v>10.559999999999999</v>
      </c>
      <c r="BL41" s="252">
        <f t="shared" si="20"/>
        <v>71.680000000000007</v>
      </c>
      <c r="BM41" s="252">
        <f t="shared" si="20"/>
        <v>0</v>
      </c>
      <c r="BN41" s="252">
        <f t="shared" si="20"/>
        <v>0</v>
      </c>
      <c r="BO41" s="252">
        <f t="shared" si="20"/>
        <v>0</v>
      </c>
      <c r="BP41" s="252">
        <f t="shared" si="20"/>
        <v>0</v>
      </c>
      <c r="BQ41" s="252">
        <f t="shared" ref="BQ41:BW41" si="21">BQ39*BQ40</f>
        <v>0</v>
      </c>
      <c r="BR41" s="252">
        <f t="shared" si="21"/>
        <v>320</v>
      </c>
      <c r="BS41" s="252">
        <f t="shared" si="21"/>
        <v>0</v>
      </c>
      <c r="BT41" s="252">
        <f t="shared" si="21"/>
        <v>0</v>
      </c>
      <c r="BU41" s="252">
        <f t="shared" si="21"/>
        <v>0</v>
      </c>
      <c r="BV41" s="252">
        <f>BV39*BV40</f>
        <v>80.64</v>
      </c>
      <c r="BW41" s="252">
        <f t="shared" si="21"/>
        <v>0</v>
      </c>
      <c r="BX41" s="252">
        <f>BX39*BX40</f>
        <v>76.8</v>
      </c>
      <c r="BY41" s="252">
        <f>BY39*BY40</f>
        <v>0</v>
      </c>
      <c r="BZ41" s="252">
        <f>BZ39*BZ40</f>
        <v>0</v>
      </c>
    </row>
    <row r="42" spans="1:78" ht="165" hidden="1" customHeight="1">
      <c r="A42" s="414" t="s">
        <v>77</v>
      </c>
      <c r="B42" s="416"/>
      <c r="C42" s="251">
        <f>C41/C38</f>
        <v>61</v>
      </c>
      <c r="D42" s="230"/>
      <c r="E42" s="230"/>
      <c r="F42" s="230"/>
      <c r="G42" s="230"/>
      <c r="H42" s="230"/>
      <c r="I42" s="230"/>
      <c r="J42" s="230"/>
      <c r="K42" s="230"/>
      <c r="L42" s="230"/>
      <c r="M42" s="230"/>
      <c r="N42" s="230"/>
      <c r="O42" s="230"/>
      <c r="P42" s="230"/>
      <c r="Q42" s="230"/>
      <c r="R42" s="230"/>
      <c r="S42" s="230"/>
      <c r="T42" s="230"/>
      <c r="U42" s="230"/>
      <c r="V42" s="230"/>
      <c r="W42" s="230"/>
      <c r="X42" s="230"/>
      <c r="Y42" s="230"/>
      <c r="Z42" s="230"/>
      <c r="AA42" s="230"/>
      <c r="AB42" s="230"/>
      <c r="AC42" s="230"/>
      <c r="AD42" s="230"/>
      <c r="AE42" s="230"/>
      <c r="AF42" s="230"/>
      <c r="AG42" s="230"/>
      <c r="AH42" s="230"/>
      <c r="AI42" s="230"/>
      <c r="AJ42" s="230"/>
      <c r="AK42" s="230"/>
      <c r="AL42" s="230"/>
      <c r="AM42" s="230"/>
      <c r="AN42" s="230"/>
      <c r="AO42" s="230"/>
      <c r="AP42" s="230"/>
      <c r="AQ42" s="230"/>
      <c r="AR42" s="230"/>
      <c r="AS42" s="230"/>
      <c r="AT42" s="230"/>
      <c r="AU42" s="230"/>
      <c r="AV42" s="230"/>
      <c r="AW42" s="230"/>
      <c r="AX42" s="230"/>
      <c r="AY42" s="230"/>
      <c r="AZ42" s="230"/>
      <c r="BA42" s="230"/>
      <c r="BB42" s="230"/>
      <c r="BC42" s="230"/>
      <c r="BD42" s="230"/>
      <c r="BE42" s="230"/>
      <c r="BF42" s="230"/>
      <c r="BG42" s="230"/>
      <c r="BH42" s="230"/>
      <c r="BI42" s="230"/>
      <c r="BJ42" s="230"/>
      <c r="BK42" s="230"/>
      <c r="BL42" s="230"/>
      <c r="BM42" s="230"/>
      <c r="BN42" s="230"/>
      <c r="BO42" s="230"/>
      <c r="BP42" s="230"/>
      <c r="BQ42" s="230"/>
      <c r="BR42" s="230"/>
      <c r="BS42" s="230"/>
      <c r="BT42" s="230"/>
      <c r="BU42" s="230"/>
      <c r="BV42" s="230"/>
      <c r="BW42" s="230"/>
      <c r="BX42" s="230"/>
      <c r="BY42" s="230"/>
      <c r="BZ42" s="230"/>
    </row>
    <row r="43" spans="1:78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</row>
    <row r="44" spans="1:78" ht="15.75" customHeight="1">
      <c r="A44" s="1"/>
      <c r="B44" s="29" t="s">
        <v>78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</row>
    <row r="45" spans="1:78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</row>
    <row r="46" spans="1:78" ht="15.75" customHeight="1">
      <c r="A46" s="1"/>
      <c r="B46" s="29" t="s">
        <v>79</v>
      </c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</row>
    <row r="47" spans="1:78" ht="15.75" customHeight="1"/>
    <row r="48" spans="1:7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</sheetData>
  <mergeCells count="34">
    <mergeCell ref="A40:B40"/>
    <mergeCell ref="A41:B41"/>
    <mergeCell ref="A42:B42"/>
    <mergeCell ref="A34:B34"/>
    <mergeCell ref="A36:B36"/>
    <mergeCell ref="A37:B37"/>
    <mergeCell ref="A38:B38"/>
    <mergeCell ref="A39:B39"/>
    <mergeCell ref="A29:B29"/>
    <mergeCell ref="A30:B30"/>
    <mergeCell ref="A31:B31"/>
    <mergeCell ref="A32:B32"/>
    <mergeCell ref="A33:B33"/>
    <mergeCell ref="A23:B23"/>
    <mergeCell ref="A24:B24"/>
    <mergeCell ref="A25:B25"/>
    <mergeCell ref="A26:B26"/>
    <mergeCell ref="A28:B28"/>
    <mergeCell ref="A18:B19"/>
    <mergeCell ref="D18:BX18"/>
    <mergeCell ref="A20:B20"/>
    <mergeCell ref="A21:B21"/>
    <mergeCell ref="A22:B22"/>
    <mergeCell ref="A15:B15"/>
    <mergeCell ref="A9:B9"/>
    <mergeCell ref="A10:B10"/>
    <mergeCell ref="A11:B11"/>
    <mergeCell ref="A12:B12"/>
    <mergeCell ref="A13:B13"/>
    <mergeCell ref="A1:BK1"/>
    <mergeCell ref="A2:BK2"/>
    <mergeCell ref="B3:BK3"/>
    <mergeCell ref="C4:BX4"/>
    <mergeCell ref="A14:B14"/>
  </mergeCells>
  <pageMargins left="0.31496062992125984" right="0.11811023622047245" top="0.74803149606299213" bottom="0.74803149606299213" header="0" footer="0"/>
  <pageSetup paperSize="9" scale="55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CA983"/>
  <sheetViews>
    <sheetView zoomScale="80" zoomScaleNormal="80" workbookViewId="0">
      <selection activeCell="B3" sqref="B3:BK3"/>
    </sheetView>
  </sheetViews>
  <sheetFormatPr defaultColWidth="12.625" defaultRowHeight="15" customHeight="1"/>
  <cols>
    <col min="1" max="1" width="28.375" style="285" customWidth="1"/>
    <col min="2" max="2" width="6.25" style="285" customWidth="1"/>
    <col min="3" max="3" width="9.375" style="285" bestFit="1" customWidth="1"/>
    <col min="4" max="6" width="7.375" style="285" hidden="1" customWidth="1"/>
    <col min="7" max="7" width="6.375" style="285" hidden="1" customWidth="1"/>
    <col min="8" max="9" width="8.375" style="285" hidden="1" customWidth="1"/>
    <col min="10" max="10" width="7.375" style="285" bestFit="1" customWidth="1"/>
    <col min="11" max="11" width="7.375" style="285" hidden="1" customWidth="1"/>
    <col min="12" max="12" width="8.375" style="285" bestFit="1" customWidth="1"/>
    <col min="13" max="13" width="7.375" style="285" bestFit="1" customWidth="1"/>
    <col min="14" max="14" width="7.375" style="285" customWidth="1"/>
    <col min="15" max="15" width="8.375" style="285" bestFit="1" customWidth="1"/>
    <col min="16" max="16" width="8.375" style="285" hidden="1" customWidth="1"/>
    <col min="17" max="17" width="7.75" style="285" bestFit="1" customWidth="1"/>
    <col min="18" max="18" width="8.375" style="285" hidden="1" customWidth="1"/>
    <col min="19" max="19" width="7.375" style="285" hidden="1" customWidth="1"/>
    <col min="20" max="20" width="8.375" style="285" hidden="1" customWidth="1"/>
    <col min="21" max="23" width="8.375" style="285" bestFit="1" customWidth="1"/>
    <col min="24" max="24" width="8.375" style="285" hidden="1" customWidth="1"/>
    <col min="25" max="25" width="7.375" style="285" hidden="1" customWidth="1"/>
    <col min="26" max="26" width="8.375" style="285" hidden="1" customWidth="1"/>
    <col min="27" max="27" width="8.625" style="285" bestFit="1" customWidth="1"/>
    <col min="28" max="28" width="7.375" style="285" hidden="1" customWidth="1"/>
    <col min="29" max="29" width="8.375" style="285" hidden="1" customWidth="1"/>
    <col min="30" max="33" width="7.375" style="285" hidden="1" customWidth="1"/>
    <col min="34" max="34" width="7.75" style="285" bestFit="1" customWidth="1"/>
    <col min="35" max="37" width="7.375" style="285" hidden="1" customWidth="1"/>
    <col min="38" max="38" width="7.75" style="285" customWidth="1"/>
    <col min="39" max="41" width="7.375" style="285" hidden="1" customWidth="1"/>
    <col min="42" max="44" width="8.375" style="285" hidden="1" customWidth="1"/>
    <col min="45" max="45" width="7.375" style="285" hidden="1" customWidth="1"/>
    <col min="46" max="46" width="8.375" style="285" bestFit="1" customWidth="1"/>
    <col min="47" max="48" width="7.375" style="285" hidden="1" customWidth="1"/>
    <col min="49" max="49" width="8.375" style="285" hidden="1" customWidth="1"/>
    <col min="50" max="50" width="8.375" style="285" bestFit="1" customWidth="1"/>
    <col min="51" max="52" width="8.375" style="285" hidden="1" customWidth="1"/>
    <col min="53" max="53" width="8.375" style="285" bestFit="1" customWidth="1"/>
    <col min="54" max="58" width="8.375" style="285" hidden="1" customWidth="1"/>
    <col min="59" max="59" width="8.375" style="285" bestFit="1" customWidth="1"/>
    <col min="60" max="60" width="8.625" style="285" bestFit="1" customWidth="1"/>
    <col min="61" max="61" width="7.375" style="285" bestFit="1" customWidth="1"/>
    <col min="62" max="62" width="7.75" style="285" bestFit="1" customWidth="1"/>
    <col min="63" max="64" width="7.375" style="285" bestFit="1" customWidth="1"/>
    <col min="65" max="65" width="8.375" style="285" bestFit="1" customWidth="1"/>
    <col min="66" max="66" width="8.375" style="285" hidden="1" customWidth="1"/>
    <col min="67" max="67" width="7.375" style="285" hidden="1" customWidth="1"/>
    <col min="68" max="68" width="6.375" style="285" hidden="1" customWidth="1"/>
    <col min="69" max="69" width="8.625" style="285" bestFit="1" customWidth="1"/>
    <col min="70" max="73" width="8.375" style="285" hidden="1" customWidth="1"/>
    <col min="74" max="75" width="7.375" style="285" hidden="1" customWidth="1"/>
    <col min="76" max="76" width="7.75" style="285" bestFit="1" customWidth="1"/>
    <col min="77" max="77" width="8.375" style="285" hidden="1" customWidth="1"/>
    <col min="78" max="78" width="6.375" style="285" hidden="1" customWidth="1"/>
    <col min="79" max="79" width="7.625" style="285" customWidth="1"/>
    <col min="80" max="16384" width="12.625" style="285"/>
  </cols>
  <sheetData>
    <row r="1" spans="1:79" ht="18.75">
      <c r="A1" s="423" t="str">
        <f>'Автомат. ввод'!N10</f>
        <v>МКОУ " Новокрестьяновская  СОШ"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  <c r="R1" s="418"/>
      <c r="S1" s="418"/>
      <c r="T1" s="418"/>
      <c r="U1" s="418"/>
      <c r="V1" s="418"/>
      <c r="W1" s="418"/>
      <c r="X1" s="418"/>
      <c r="Y1" s="418"/>
      <c r="Z1" s="418"/>
      <c r="AA1" s="418"/>
      <c r="AB1" s="418"/>
      <c r="AC1" s="418"/>
      <c r="AD1" s="418"/>
      <c r="AE1" s="418"/>
      <c r="AF1" s="418"/>
      <c r="AG1" s="418"/>
      <c r="AH1" s="418"/>
      <c r="AI1" s="418"/>
      <c r="AJ1" s="418"/>
      <c r="AK1" s="418"/>
      <c r="AL1" s="418"/>
      <c r="AM1" s="418"/>
      <c r="AN1" s="418"/>
      <c r="AO1" s="418"/>
      <c r="AP1" s="418"/>
      <c r="AQ1" s="418"/>
      <c r="AR1" s="418"/>
      <c r="AS1" s="418"/>
      <c r="AT1" s="418"/>
      <c r="AU1" s="418"/>
      <c r="AV1" s="418"/>
      <c r="AW1" s="418"/>
      <c r="AX1" s="418"/>
      <c r="AY1" s="418"/>
      <c r="AZ1" s="418"/>
      <c r="BA1" s="418"/>
      <c r="BB1" s="418"/>
      <c r="BC1" s="418"/>
      <c r="BD1" s="418"/>
      <c r="BE1" s="418"/>
      <c r="BF1" s="418"/>
      <c r="BG1" s="418"/>
      <c r="BH1" s="418"/>
      <c r="BI1" s="418"/>
      <c r="BJ1" s="418"/>
      <c r="BK1" s="418"/>
    </row>
    <row r="2" spans="1:79" ht="15.75">
      <c r="A2" s="424" t="s">
        <v>65</v>
      </c>
      <c r="B2" s="418"/>
      <c r="C2" s="418"/>
      <c r="D2" s="418"/>
      <c r="E2" s="418"/>
      <c r="F2" s="418"/>
      <c r="G2" s="418"/>
      <c r="H2" s="418"/>
      <c r="I2" s="418"/>
      <c r="J2" s="418"/>
      <c r="K2" s="418"/>
      <c r="L2" s="418"/>
      <c r="M2" s="418"/>
      <c r="N2" s="418"/>
      <c r="O2" s="418"/>
      <c r="P2" s="418"/>
      <c r="Q2" s="418"/>
      <c r="R2" s="418"/>
      <c r="S2" s="418"/>
      <c r="T2" s="418"/>
      <c r="U2" s="418"/>
      <c r="V2" s="418"/>
      <c r="W2" s="418"/>
      <c r="X2" s="418"/>
      <c r="Y2" s="418"/>
      <c r="Z2" s="418"/>
      <c r="AA2" s="418"/>
      <c r="AB2" s="418"/>
      <c r="AC2" s="418"/>
      <c r="AD2" s="418"/>
      <c r="AE2" s="418"/>
      <c r="AF2" s="418"/>
      <c r="AG2" s="418"/>
      <c r="AH2" s="418"/>
      <c r="AI2" s="418"/>
      <c r="AJ2" s="418"/>
      <c r="AK2" s="418"/>
      <c r="AL2" s="418"/>
      <c r="AM2" s="418"/>
      <c r="AN2" s="418"/>
      <c r="AO2" s="418"/>
      <c r="AP2" s="418"/>
      <c r="AQ2" s="418"/>
      <c r="AR2" s="418"/>
      <c r="AS2" s="418"/>
      <c r="AT2" s="418"/>
      <c r="AU2" s="418"/>
      <c r="AV2" s="418"/>
      <c r="AW2" s="418"/>
      <c r="AX2" s="418"/>
      <c r="AY2" s="418"/>
      <c r="AZ2" s="418"/>
      <c r="BA2" s="418"/>
      <c r="BB2" s="418"/>
      <c r="BC2" s="418"/>
      <c r="BD2" s="418"/>
      <c r="BE2" s="418"/>
      <c r="BF2" s="418"/>
      <c r="BG2" s="418"/>
      <c r="BH2" s="418"/>
      <c r="BI2" s="418"/>
      <c r="BJ2" s="418"/>
      <c r="BK2" s="418"/>
      <c r="BQ2" s="36"/>
      <c r="BR2" s="36"/>
      <c r="BS2" s="36"/>
      <c r="BT2" s="36"/>
      <c r="BU2" s="36"/>
      <c r="BV2" s="36"/>
      <c r="BW2" s="36"/>
    </row>
    <row r="3" spans="1:79" ht="15.75">
      <c r="B3" s="424" t="s">
        <v>66</v>
      </c>
      <c r="C3" s="418"/>
      <c r="D3" s="418"/>
      <c r="E3" s="418"/>
      <c r="F3" s="418"/>
      <c r="G3" s="418"/>
      <c r="H3" s="418"/>
      <c r="I3" s="418"/>
      <c r="J3" s="418"/>
      <c r="K3" s="418"/>
      <c r="L3" s="418"/>
      <c r="M3" s="418"/>
      <c r="N3" s="418"/>
      <c r="O3" s="418"/>
      <c r="P3" s="418"/>
      <c r="Q3" s="418"/>
      <c r="R3" s="418"/>
      <c r="S3" s="418"/>
      <c r="T3" s="418"/>
      <c r="U3" s="418"/>
      <c r="V3" s="418"/>
      <c r="W3" s="418"/>
      <c r="X3" s="418"/>
      <c r="Y3" s="418"/>
      <c r="Z3" s="418"/>
      <c r="AA3" s="418"/>
      <c r="AB3" s="418"/>
      <c r="AC3" s="418"/>
      <c r="AD3" s="418"/>
      <c r="AE3" s="418"/>
      <c r="AF3" s="418"/>
      <c r="AG3" s="418"/>
      <c r="AH3" s="418"/>
      <c r="AI3" s="418"/>
      <c r="AJ3" s="418"/>
      <c r="AK3" s="418"/>
      <c r="AL3" s="418"/>
      <c r="AM3" s="418"/>
      <c r="AN3" s="418"/>
      <c r="AO3" s="418"/>
      <c r="AP3" s="418"/>
      <c r="AQ3" s="418"/>
      <c r="AR3" s="418"/>
      <c r="AS3" s="418"/>
      <c r="AT3" s="418"/>
      <c r="AU3" s="418"/>
      <c r="AV3" s="418"/>
      <c r="AW3" s="418"/>
      <c r="AX3" s="418"/>
      <c r="AY3" s="418"/>
      <c r="AZ3" s="418"/>
      <c r="BA3" s="418"/>
      <c r="BB3" s="418"/>
      <c r="BC3" s="418"/>
      <c r="BD3" s="418"/>
      <c r="BE3" s="418"/>
      <c r="BF3" s="418"/>
      <c r="BG3" s="418"/>
      <c r="BH3" s="418"/>
      <c r="BI3" s="418"/>
      <c r="BJ3" s="418"/>
      <c r="BK3" s="418"/>
      <c r="BQ3" s="36"/>
      <c r="BR3" s="36"/>
      <c r="BS3" s="36"/>
      <c r="BT3" s="36"/>
      <c r="BU3" s="36"/>
      <c r="BV3" s="36"/>
      <c r="BW3" s="36"/>
    </row>
    <row r="4" spans="1:79" ht="15.75">
      <c r="B4" s="37">
        <v>5</v>
      </c>
      <c r="C4" s="425" t="str">
        <f>ССЫЛКИ!A5</f>
        <v>Март 2021 г.</v>
      </c>
      <c r="D4" s="418"/>
      <c r="E4" s="418"/>
      <c r="F4" s="418"/>
      <c r="G4" s="418"/>
      <c r="H4" s="418"/>
      <c r="I4" s="418"/>
      <c r="J4" s="418"/>
      <c r="K4" s="418"/>
      <c r="L4" s="418"/>
      <c r="M4" s="418"/>
      <c r="N4" s="418"/>
      <c r="O4" s="418"/>
      <c r="P4" s="418"/>
      <c r="Q4" s="418"/>
      <c r="R4" s="418"/>
      <c r="S4" s="418"/>
      <c r="T4" s="418"/>
      <c r="U4" s="418"/>
      <c r="V4" s="418"/>
      <c r="W4" s="418"/>
      <c r="X4" s="418"/>
      <c r="Y4" s="418"/>
      <c r="Z4" s="418"/>
      <c r="AA4" s="418"/>
      <c r="AB4" s="418"/>
      <c r="AC4" s="418"/>
      <c r="AD4" s="418"/>
      <c r="AE4" s="418"/>
      <c r="AF4" s="418"/>
      <c r="AG4" s="418"/>
      <c r="AH4" s="418"/>
      <c r="AI4" s="418"/>
      <c r="AJ4" s="418"/>
      <c r="AK4" s="418"/>
      <c r="AL4" s="418"/>
      <c r="AM4" s="418"/>
      <c r="AN4" s="418"/>
      <c r="AO4" s="418"/>
      <c r="AP4" s="418"/>
      <c r="AQ4" s="418"/>
      <c r="AR4" s="418"/>
      <c r="AS4" s="418"/>
      <c r="AT4" s="418"/>
      <c r="AU4" s="418"/>
      <c r="AV4" s="418"/>
      <c r="AW4" s="418"/>
      <c r="AX4" s="418"/>
      <c r="AY4" s="418"/>
      <c r="AZ4" s="418"/>
      <c r="BA4" s="418"/>
      <c r="BB4" s="418"/>
      <c r="BC4" s="418"/>
      <c r="BD4" s="418"/>
      <c r="BE4" s="418"/>
      <c r="BF4" s="418"/>
      <c r="BG4" s="418"/>
      <c r="BH4" s="418"/>
      <c r="BI4" s="418"/>
      <c r="BJ4" s="418"/>
      <c r="BK4" s="418"/>
      <c r="BL4" s="418"/>
      <c r="BM4" s="418"/>
      <c r="BN4" s="418"/>
      <c r="BO4" s="418"/>
      <c r="BP4" s="418"/>
      <c r="BQ4" s="418"/>
      <c r="BR4" s="418"/>
      <c r="BS4" s="418"/>
      <c r="BT4" s="418"/>
      <c r="BU4" s="418"/>
      <c r="BV4" s="418"/>
      <c r="BW4" s="418"/>
      <c r="BX4" s="418"/>
    </row>
    <row r="5" spans="1:79" ht="23.25">
      <c r="A5" s="294"/>
      <c r="B5" s="36"/>
      <c r="C5" s="36"/>
      <c r="D5" s="36"/>
      <c r="E5" s="36"/>
      <c r="F5" s="36"/>
      <c r="G5" s="36"/>
      <c r="H5" s="36"/>
      <c r="I5" s="36"/>
      <c r="J5" s="36"/>
      <c r="K5" s="38"/>
      <c r="L5" s="433" t="str">
        <f>VLOOKUP(B4,Общее_количество_учащихся,2,FALSE)</f>
        <v>Пятница</v>
      </c>
      <c r="M5" s="418"/>
      <c r="N5" s="418"/>
      <c r="O5" s="418"/>
      <c r="P5" s="418"/>
      <c r="Q5" s="418"/>
      <c r="R5" s="418"/>
      <c r="S5" s="418"/>
      <c r="T5" s="418"/>
      <c r="U5" s="418"/>
      <c r="V5" s="418"/>
      <c r="W5" s="418"/>
      <c r="X5" s="418"/>
      <c r="Y5" s="418"/>
      <c r="Z5" s="418"/>
      <c r="AA5" s="418"/>
      <c r="AB5" s="418"/>
      <c r="AD5" s="287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15.6" customHeight="1"/>
    <row r="7" spans="1:79" ht="15.6" hidden="1" customHeight="1">
      <c r="B7" s="29"/>
    </row>
    <row r="8" spans="1:79" ht="13.9" hidden="1" customHeight="1"/>
    <row r="9" spans="1:79" ht="15.6" hidden="1" customHeight="1"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</row>
    <row r="10" spans="1:79" ht="14.25" hidden="1"/>
    <row r="11" spans="1:79" hidden="1">
      <c r="A11" s="386"/>
      <c r="B11" s="430"/>
      <c r="C11" s="15"/>
      <c r="D11" s="15" t="e">
        <f>SUM(#REF!)</f>
        <v>#REF!</v>
      </c>
      <c r="E11" s="15" t="e">
        <f>SUM(#REF!)</f>
        <v>#REF!</v>
      </c>
      <c r="F11" s="15" t="e">
        <f>SUM(#REF!)</f>
        <v>#REF!</v>
      </c>
      <c r="G11" s="15" t="e">
        <f>SUM(#REF!)</f>
        <v>#REF!</v>
      </c>
      <c r="H11" s="15" t="e">
        <f>SUM(#REF!)</f>
        <v>#REF!</v>
      </c>
      <c r="I11" s="15" t="e">
        <f>SUM(#REF!)</f>
        <v>#REF!</v>
      </c>
      <c r="J11" s="15" t="e">
        <f>SUM(#REF!)</f>
        <v>#REF!</v>
      </c>
      <c r="K11" s="15" t="e">
        <f>SUM(#REF!)</f>
        <v>#REF!</v>
      </c>
      <c r="L11" s="15" t="e">
        <f>SUM(#REF!)</f>
        <v>#REF!</v>
      </c>
      <c r="M11" s="15" t="e">
        <f>SUM(#REF!)</f>
        <v>#REF!</v>
      </c>
      <c r="N11" s="15" t="e">
        <f>SUM(#REF!)</f>
        <v>#REF!</v>
      </c>
      <c r="O11" s="15" t="e">
        <f>SUM(#REF!)</f>
        <v>#REF!</v>
      </c>
      <c r="P11" s="15" t="e">
        <f>SUM(#REF!)</f>
        <v>#REF!</v>
      </c>
      <c r="Q11" s="15" t="e">
        <f>SUM(#REF!)</f>
        <v>#REF!</v>
      </c>
      <c r="R11" s="15" t="e">
        <f>SUM(#REF!)</f>
        <v>#REF!</v>
      </c>
      <c r="S11" s="15" t="e">
        <f>SUM(#REF!)</f>
        <v>#REF!</v>
      </c>
      <c r="T11" s="15" t="e">
        <f>SUM(#REF!)</f>
        <v>#REF!</v>
      </c>
      <c r="U11" s="15" t="e">
        <f>SUM(#REF!)</f>
        <v>#REF!</v>
      </c>
      <c r="V11" s="15" t="e">
        <f>SUM(#REF!)</f>
        <v>#REF!</v>
      </c>
      <c r="W11" s="15" t="e">
        <f>SUM(#REF!)</f>
        <v>#REF!</v>
      </c>
      <c r="X11" s="15" t="e">
        <f>SUM(#REF!)</f>
        <v>#REF!</v>
      </c>
      <c r="Y11" s="15" t="e">
        <f>SUM(#REF!)</f>
        <v>#REF!</v>
      </c>
      <c r="Z11" s="15" t="e">
        <f>SUM(#REF!)</f>
        <v>#REF!</v>
      </c>
      <c r="AA11" s="15" t="e">
        <f>SUM(#REF!)</f>
        <v>#REF!</v>
      </c>
      <c r="AB11" s="15" t="e">
        <f>SUM(#REF!)</f>
        <v>#REF!</v>
      </c>
      <c r="AC11" s="15" t="e">
        <f>SUM(#REF!)</f>
        <v>#REF!</v>
      </c>
      <c r="AD11" s="15" t="e">
        <f>SUM(#REF!)</f>
        <v>#REF!</v>
      </c>
      <c r="AE11" s="15" t="e">
        <f>SUM(#REF!)</f>
        <v>#REF!</v>
      </c>
      <c r="AF11" s="15" t="e">
        <f>SUM(#REF!)</f>
        <v>#REF!</v>
      </c>
      <c r="AG11" s="15" t="e">
        <f>SUM(#REF!)</f>
        <v>#REF!</v>
      </c>
      <c r="AH11" s="15" t="e">
        <f>SUM(#REF!)</f>
        <v>#REF!</v>
      </c>
      <c r="AI11" s="15" t="e">
        <f>SUM(#REF!)</f>
        <v>#REF!</v>
      </c>
      <c r="AJ11" s="15" t="e">
        <f>SUM(#REF!)</f>
        <v>#REF!</v>
      </c>
      <c r="AK11" s="15" t="e">
        <f>SUM(#REF!)</f>
        <v>#REF!</v>
      </c>
      <c r="AL11" s="15" t="e">
        <f>SUM(#REF!)</f>
        <v>#REF!</v>
      </c>
      <c r="AM11" s="15" t="e">
        <f>SUM(#REF!)</f>
        <v>#REF!</v>
      </c>
      <c r="AN11" s="15" t="e">
        <f>SUM(#REF!)</f>
        <v>#REF!</v>
      </c>
      <c r="AO11" s="15" t="e">
        <f>SUM(#REF!)</f>
        <v>#REF!</v>
      </c>
      <c r="AP11" s="15" t="e">
        <f>SUM(#REF!)</f>
        <v>#REF!</v>
      </c>
      <c r="AQ11" s="15" t="e">
        <f>SUM(#REF!)</f>
        <v>#REF!</v>
      </c>
      <c r="AR11" s="15" t="e">
        <f>SUM(#REF!)</f>
        <v>#REF!</v>
      </c>
      <c r="AS11" s="15" t="e">
        <f>SUM(#REF!)</f>
        <v>#REF!</v>
      </c>
      <c r="AT11" s="15" t="e">
        <f>SUM(#REF!)</f>
        <v>#REF!</v>
      </c>
      <c r="AU11" s="15" t="e">
        <f>SUM(#REF!)</f>
        <v>#REF!</v>
      </c>
      <c r="AV11" s="15" t="e">
        <f>SUM(#REF!)</f>
        <v>#REF!</v>
      </c>
      <c r="AW11" s="15" t="e">
        <f>SUM(#REF!)</f>
        <v>#REF!</v>
      </c>
      <c r="AX11" s="15" t="e">
        <f>SUM(#REF!)</f>
        <v>#REF!</v>
      </c>
      <c r="AY11" s="15" t="e">
        <f>SUM(#REF!)</f>
        <v>#REF!</v>
      </c>
      <c r="AZ11" s="15" t="e">
        <f>SUM(#REF!)</f>
        <v>#REF!</v>
      </c>
      <c r="BA11" s="15" t="e">
        <f>SUM(#REF!)</f>
        <v>#REF!</v>
      </c>
      <c r="BB11" s="15" t="e">
        <f>SUM(#REF!)</f>
        <v>#REF!</v>
      </c>
      <c r="BC11" s="15" t="e">
        <f>SUM(#REF!)</f>
        <v>#REF!</v>
      </c>
      <c r="BD11" s="15" t="e">
        <f>SUM(#REF!)</f>
        <v>#REF!</v>
      </c>
      <c r="BE11" s="15" t="e">
        <f>SUM(#REF!)</f>
        <v>#REF!</v>
      </c>
      <c r="BF11" s="15" t="e">
        <f>SUM(#REF!)</f>
        <v>#REF!</v>
      </c>
      <c r="BG11" s="15" t="e">
        <f>SUM(#REF!)</f>
        <v>#REF!</v>
      </c>
      <c r="BH11" s="15" t="e">
        <f>SUM(#REF!)</f>
        <v>#REF!</v>
      </c>
      <c r="BI11" s="15" t="e">
        <f>SUM(#REF!)</f>
        <v>#REF!</v>
      </c>
      <c r="BJ11" s="15" t="e">
        <f>SUM(#REF!)</f>
        <v>#REF!</v>
      </c>
      <c r="BK11" s="15" t="e">
        <f>SUM(#REF!)</f>
        <v>#REF!</v>
      </c>
      <c r="BL11" s="15" t="e">
        <f>SUM(#REF!)</f>
        <v>#REF!</v>
      </c>
      <c r="BM11" s="15" t="e">
        <f>SUM(#REF!)</f>
        <v>#REF!</v>
      </c>
      <c r="BN11" s="15" t="e">
        <f>SUM(#REF!)</f>
        <v>#REF!</v>
      </c>
      <c r="BO11" s="15" t="e">
        <f>SUM(#REF!)</f>
        <v>#REF!</v>
      </c>
      <c r="BP11" s="15" t="e">
        <f>SUM(#REF!)</f>
        <v>#REF!</v>
      </c>
      <c r="BQ11" s="15" t="e">
        <f>SUM(#REF!)</f>
        <v>#REF!</v>
      </c>
      <c r="BR11" s="15" t="e">
        <f>SUM(#REF!)</f>
        <v>#REF!</v>
      </c>
      <c r="BS11" s="15" t="e">
        <f>SUM(#REF!)</f>
        <v>#REF!</v>
      </c>
      <c r="BT11" s="15" t="e">
        <f>SUM(#REF!)</f>
        <v>#REF!</v>
      </c>
      <c r="BU11" s="15" t="e">
        <f>SUM(#REF!)</f>
        <v>#REF!</v>
      </c>
      <c r="BV11" s="15" t="e">
        <f>SUM(#REF!)</f>
        <v>#REF!</v>
      </c>
      <c r="BW11" s="15" t="e">
        <f>SUM(#REF!)</f>
        <v>#REF!</v>
      </c>
      <c r="BX11" s="15" t="e">
        <f>SUM(#REF!)</f>
        <v>#REF!</v>
      </c>
      <c r="BY11" s="16" t="e">
        <f>SUM(#REF!)</f>
        <v>#REF!</v>
      </c>
      <c r="BZ11" s="16" t="e">
        <f>SUM(#REF!)</f>
        <v>#REF!</v>
      </c>
      <c r="CA11" s="1"/>
    </row>
    <row r="12" spans="1:79" hidden="1">
      <c r="A12" s="388" t="s">
        <v>74</v>
      </c>
      <c r="B12" s="430"/>
      <c r="C12" s="15">
        <f>C13</f>
        <v>0</v>
      </c>
      <c r="D12" s="97">
        <f>C12</f>
        <v>0</v>
      </c>
      <c r="E12" s="97">
        <f t="shared" ref="E12:BP12" si="0">D12</f>
        <v>0</v>
      </c>
      <c r="F12" s="97">
        <f t="shared" si="0"/>
        <v>0</v>
      </c>
      <c r="G12" s="97">
        <f t="shared" si="0"/>
        <v>0</v>
      </c>
      <c r="H12" s="97">
        <f t="shared" si="0"/>
        <v>0</v>
      </c>
      <c r="I12" s="97">
        <f t="shared" si="0"/>
        <v>0</v>
      </c>
      <c r="J12" s="97">
        <f t="shared" si="0"/>
        <v>0</v>
      </c>
      <c r="K12" s="97">
        <f t="shared" si="0"/>
        <v>0</v>
      </c>
      <c r="L12" s="97">
        <f t="shared" si="0"/>
        <v>0</v>
      </c>
      <c r="M12" s="97">
        <f t="shared" si="0"/>
        <v>0</v>
      </c>
      <c r="N12" s="97">
        <f t="shared" si="0"/>
        <v>0</v>
      </c>
      <c r="O12" s="97">
        <f t="shared" si="0"/>
        <v>0</v>
      </c>
      <c r="P12" s="97">
        <f t="shared" si="0"/>
        <v>0</v>
      </c>
      <c r="Q12" s="97">
        <f t="shared" si="0"/>
        <v>0</v>
      </c>
      <c r="R12" s="97">
        <f t="shared" si="0"/>
        <v>0</v>
      </c>
      <c r="S12" s="97">
        <f t="shared" si="0"/>
        <v>0</v>
      </c>
      <c r="T12" s="97">
        <f t="shared" si="0"/>
        <v>0</v>
      </c>
      <c r="U12" s="97">
        <f t="shared" si="0"/>
        <v>0</v>
      </c>
      <c r="V12" s="97">
        <f t="shared" si="0"/>
        <v>0</v>
      </c>
      <c r="W12" s="97">
        <f t="shared" si="0"/>
        <v>0</v>
      </c>
      <c r="X12" s="97">
        <f t="shared" si="0"/>
        <v>0</v>
      </c>
      <c r="Y12" s="97">
        <f t="shared" si="0"/>
        <v>0</v>
      </c>
      <c r="Z12" s="97">
        <f t="shared" si="0"/>
        <v>0</v>
      </c>
      <c r="AA12" s="97">
        <f t="shared" si="0"/>
        <v>0</v>
      </c>
      <c r="AB12" s="97">
        <f t="shared" si="0"/>
        <v>0</v>
      </c>
      <c r="AC12" s="97">
        <f t="shared" si="0"/>
        <v>0</v>
      </c>
      <c r="AD12" s="97">
        <f t="shared" si="0"/>
        <v>0</v>
      </c>
      <c r="AE12" s="97">
        <f t="shared" si="0"/>
        <v>0</v>
      </c>
      <c r="AF12" s="97">
        <f t="shared" si="0"/>
        <v>0</v>
      </c>
      <c r="AG12" s="97">
        <f t="shared" si="0"/>
        <v>0</v>
      </c>
      <c r="AH12" s="97">
        <f t="shared" si="0"/>
        <v>0</v>
      </c>
      <c r="AI12" s="97">
        <f t="shared" si="0"/>
        <v>0</v>
      </c>
      <c r="AJ12" s="97">
        <f t="shared" si="0"/>
        <v>0</v>
      </c>
      <c r="AK12" s="97">
        <f t="shared" si="0"/>
        <v>0</v>
      </c>
      <c r="AL12" s="97">
        <f t="shared" si="0"/>
        <v>0</v>
      </c>
      <c r="AM12" s="97">
        <f t="shared" si="0"/>
        <v>0</v>
      </c>
      <c r="AN12" s="97">
        <f t="shared" si="0"/>
        <v>0</v>
      </c>
      <c r="AO12" s="97">
        <f t="shared" si="0"/>
        <v>0</v>
      </c>
      <c r="AP12" s="97">
        <f t="shared" si="0"/>
        <v>0</v>
      </c>
      <c r="AQ12" s="97">
        <f t="shared" si="0"/>
        <v>0</v>
      </c>
      <c r="AR12" s="97">
        <f t="shared" si="0"/>
        <v>0</v>
      </c>
      <c r="AS12" s="97">
        <f t="shared" si="0"/>
        <v>0</v>
      </c>
      <c r="AT12" s="97">
        <f t="shared" si="0"/>
        <v>0</v>
      </c>
      <c r="AU12" s="97">
        <f t="shared" si="0"/>
        <v>0</v>
      </c>
      <c r="AV12" s="97">
        <f t="shared" si="0"/>
        <v>0</v>
      </c>
      <c r="AW12" s="97">
        <f t="shared" si="0"/>
        <v>0</v>
      </c>
      <c r="AX12" s="97">
        <f t="shared" si="0"/>
        <v>0</v>
      </c>
      <c r="AY12" s="97">
        <f t="shared" si="0"/>
        <v>0</v>
      </c>
      <c r="AZ12" s="97">
        <f t="shared" si="0"/>
        <v>0</v>
      </c>
      <c r="BA12" s="97">
        <f t="shared" si="0"/>
        <v>0</v>
      </c>
      <c r="BB12" s="97">
        <f t="shared" si="0"/>
        <v>0</v>
      </c>
      <c r="BC12" s="97">
        <f t="shared" si="0"/>
        <v>0</v>
      </c>
      <c r="BD12" s="97">
        <f t="shared" si="0"/>
        <v>0</v>
      </c>
      <c r="BE12" s="97">
        <f t="shared" si="0"/>
        <v>0</v>
      </c>
      <c r="BF12" s="97">
        <f t="shared" si="0"/>
        <v>0</v>
      </c>
      <c r="BG12" s="97">
        <f t="shared" si="0"/>
        <v>0</v>
      </c>
      <c r="BH12" s="97">
        <f t="shared" si="0"/>
        <v>0</v>
      </c>
      <c r="BI12" s="97">
        <f t="shared" si="0"/>
        <v>0</v>
      </c>
      <c r="BJ12" s="97">
        <f t="shared" si="0"/>
        <v>0</v>
      </c>
      <c r="BK12" s="97">
        <f t="shared" si="0"/>
        <v>0</v>
      </c>
      <c r="BL12" s="97">
        <f t="shared" si="0"/>
        <v>0</v>
      </c>
      <c r="BM12" s="97">
        <f t="shared" si="0"/>
        <v>0</v>
      </c>
      <c r="BN12" s="97">
        <f t="shared" si="0"/>
        <v>0</v>
      </c>
      <c r="BO12" s="97">
        <f t="shared" si="0"/>
        <v>0</v>
      </c>
      <c r="BP12" s="97">
        <f t="shared" si="0"/>
        <v>0</v>
      </c>
      <c r="BQ12" s="97">
        <f t="shared" ref="BQ12:BZ12" si="1">BP12</f>
        <v>0</v>
      </c>
      <c r="BR12" s="97">
        <f t="shared" si="1"/>
        <v>0</v>
      </c>
      <c r="BS12" s="97">
        <f t="shared" si="1"/>
        <v>0</v>
      </c>
      <c r="BT12" s="97">
        <f t="shared" si="1"/>
        <v>0</v>
      </c>
      <c r="BU12" s="97">
        <f t="shared" si="1"/>
        <v>0</v>
      </c>
      <c r="BV12" s="97">
        <f t="shared" si="1"/>
        <v>0</v>
      </c>
      <c r="BW12" s="97">
        <f t="shared" si="1"/>
        <v>0</v>
      </c>
      <c r="BX12" s="97">
        <f t="shared" si="1"/>
        <v>0</v>
      </c>
      <c r="BY12" s="18">
        <f t="shared" si="1"/>
        <v>0</v>
      </c>
      <c r="BZ12" s="18">
        <f t="shared" si="1"/>
        <v>0</v>
      </c>
      <c r="CA12" s="1"/>
    </row>
    <row r="13" spans="1:79" ht="21" hidden="1" thickBot="1">
      <c r="A13" s="410" t="s">
        <v>138</v>
      </c>
      <c r="B13" s="432"/>
      <c r="C13" s="99">
        <f>VLOOKUP(B4,завтрак_общ,3,FALSE)</f>
        <v>0</v>
      </c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  <c r="AT13" s="114"/>
      <c r="AU13" s="114"/>
      <c r="AV13" s="114"/>
      <c r="AW13" s="114"/>
      <c r="AX13" s="114"/>
      <c r="AY13" s="114"/>
      <c r="AZ13" s="114"/>
      <c r="BA13" s="114"/>
      <c r="BB13" s="114"/>
      <c r="BC13" s="114"/>
      <c r="BD13" s="114"/>
      <c r="BE13" s="114"/>
      <c r="BF13" s="114"/>
      <c r="BG13" s="114"/>
      <c r="BH13" s="114"/>
      <c r="BI13" s="114"/>
      <c r="BJ13" s="114"/>
      <c r="BK13" s="114"/>
      <c r="BL13" s="114"/>
      <c r="BM13" s="114"/>
      <c r="BN13" s="114"/>
      <c r="BO13" s="114"/>
      <c r="BP13" s="114"/>
      <c r="BQ13" s="114"/>
      <c r="BR13" s="114"/>
      <c r="BS13" s="114"/>
      <c r="BT13" s="114"/>
      <c r="BU13" s="114"/>
      <c r="BV13" s="114"/>
      <c r="BW13" s="114"/>
      <c r="BX13" s="114"/>
      <c r="BY13" s="113"/>
      <c r="BZ13" s="16"/>
      <c r="CA13" s="1"/>
    </row>
    <row r="14" spans="1:79" hidden="1">
      <c r="A14" s="384" t="s">
        <v>75</v>
      </c>
      <c r="B14" s="430"/>
      <c r="C14" s="20"/>
      <c r="D14" s="98" t="e">
        <f>D11*D12/1000</f>
        <v>#REF!</v>
      </c>
      <c r="E14" s="98" t="e">
        <f>E11*E12</f>
        <v>#REF!</v>
      </c>
      <c r="F14" s="98" t="e">
        <f>F11*F12</f>
        <v>#REF!</v>
      </c>
      <c r="G14" s="98" t="e">
        <f>G11*G12</f>
        <v>#REF!</v>
      </c>
      <c r="H14" s="98" t="e">
        <f t="shared" ref="H14:BS14" si="2">H11*H12/1000</f>
        <v>#REF!</v>
      </c>
      <c r="I14" s="98" t="e">
        <f t="shared" si="2"/>
        <v>#REF!</v>
      </c>
      <c r="J14" s="111" t="e">
        <f t="shared" si="2"/>
        <v>#REF!</v>
      </c>
      <c r="K14" s="111" t="e">
        <f>K11*K12</f>
        <v>#REF!</v>
      </c>
      <c r="L14" s="111" t="e">
        <f t="shared" si="2"/>
        <v>#REF!</v>
      </c>
      <c r="M14" s="111" t="e">
        <f t="shared" si="2"/>
        <v>#REF!</v>
      </c>
      <c r="N14" s="111" t="e">
        <f t="shared" si="2"/>
        <v>#REF!</v>
      </c>
      <c r="O14" s="111" t="e">
        <f t="shared" si="2"/>
        <v>#REF!</v>
      </c>
      <c r="P14" s="111" t="e">
        <f t="shared" si="2"/>
        <v>#REF!</v>
      </c>
      <c r="Q14" s="111" t="e">
        <f>Q11*Q12</f>
        <v>#REF!</v>
      </c>
      <c r="R14" s="111" t="e">
        <f t="shared" si="2"/>
        <v>#REF!</v>
      </c>
      <c r="S14" s="111" t="e">
        <f>S11*S12</f>
        <v>#REF!</v>
      </c>
      <c r="T14" s="111" t="e">
        <f t="shared" si="2"/>
        <v>#REF!</v>
      </c>
      <c r="U14" s="111" t="e">
        <f t="shared" si="2"/>
        <v>#REF!</v>
      </c>
      <c r="V14" s="111" t="e">
        <f t="shared" si="2"/>
        <v>#REF!</v>
      </c>
      <c r="W14" s="111" t="e">
        <f t="shared" si="2"/>
        <v>#REF!</v>
      </c>
      <c r="X14" s="111" t="e">
        <f t="shared" si="2"/>
        <v>#REF!</v>
      </c>
      <c r="Y14" s="111" t="e">
        <f t="shared" si="2"/>
        <v>#REF!</v>
      </c>
      <c r="Z14" s="111" t="e">
        <f t="shared" si="2"/>
        <v>#REF!</v>
      </c>
      <c r="AA14" s="111" t="e">
        <f t="shared" si="2"/>
        <v>#REF!</v>
      </c>
      <c r="AB14" s="111" t="e">
        <f t="shared" si="2"/>
        <v>#REF!</v>
      </c>
      <c r="AC14" s="111" t="e">
        <f t="shared" si="2"/>
        <v>#REF!</v>
      </c>
      <c r="AD14" s="111" t="e">
        <f t="shared" si="2"/>
        <v>#REF!</v>
      </c>
      <c r="AE14" s="111" t="e">
        <f t="shared" si="2"/>
        <v>#REF!</v>
      </c>
      <c r="AF14" s="111" t="e">
        <f t="shared" si="2"/>
        <v>#REF!</v>
      </c>
      <c r="AG14" s="111" t="e">
        <f t="shared" si="2"/>
        <v>#REF!</v>
      </c>
      <c r="AH14" s="111" t="e">
        <f t="shared" si="2"/>
        <v>#REF!</v>
      </c>
      <c r="AI14" s="111" t="e">
        <f t="shared" si="2"/>
        <v>#REF!</v>
      </c>
      <c r="AJ14" s="111" t="e">
        <f t="shared" si="2"/>
        <v>#REF!</v>
      </c>
      <c r="AK14" s="111" t="e">
        <f t="shared" si="2"/>
        <v>#REF!</v>
      </c>
      <c r="AL14" s="111" t="e">
        <f t="shared" si="2"/>
        <v>#REF!</v>
      </c>
      <c r="AM14" s="111" t="e">
        <f t="shared" si="2"/>
        <v>#REF!</v>
      </c>
      <c r="AN14" s="111" t="e">
        <f t="shared" si="2"/>
        <v>#REF!</v>
      </c>
      <c r="AO14" s="111" t="e">
        <f t="shared" si="2"/>
        <v>#REF!</v>
      </c>
      <c r="AP14" s="111" t="e">
        <f t="shared" si="2"/>
        <v>#REF!</v>
      </c>
      <c r="AQ14" s="111" t="e">
        <f t="shared" si="2"/>
        <v>#REF!</v>
      </c>
      <c r="AR14" s="111" t="e">
        <f t="shared" si="2"/>
        <v>#REF!</v>
      </c>
      <c r="AS14" s="111" t="e">
        <f t="shared" si="2"/>
        <v>#REF!</v>
      </c>
      <c r="AT14" s="111" t="e">
        <f t="shared" si="2"/>
        <v>#REF!</v>
      </c>
      <c r="AU14" s="111" t="e">
        <f t="shared" si="2"/>
        <v>#REF!</v>
      </c>
      <c r="AV14" s="111" t="e">
        <f t="shared" si="2"/>
        <v>#REF!</v>
      </c>
      <c r="AW14" s="111" t="e">
        <f t="shared" si="2"/>
        <v>#REF!</v>
      </c>
      <c r="AX14" s="111" t="e">
        <f t="shared" si="2"/>
        <v>#REF!</v>
      </c>
      <c r="AY14" s="111" t="e">
        <f t="shared" si="2"/>
        <v>#REF!</v>
      </c>
      <c r="AZ14" s="111" t="e">
        <f t="shared" si="2"/>
        <v>#REF!</v>
      </c>
      <c r="BA14" s="111" t="e">
        <f t="shared" si="2"/>
        <v>#REF!</v>
      </c>
      <c r="BB14" s="111" t="e">
        <f t="shared" si="2"/>
        <v>#REF!</v>
      </c>
      <c r="BC14" s="111" t="e">
        <f t="shared" si="2"/>
        <v>#REF!</v>
      </c>
      <c r="BD14" s="111" t="e">
        <f t="shared" si="2"/>
        <v>#REF!</v>
      </c>
      <c r="BE14" s="111" t="e">
        <f t="shared" si="2"/>
        <v>#REF!</v>
      </c>
      <c r="BF14" s="111" t="e">
        <f t="shared" si="2"/>
        <v>#REF!</v>
      </c>
      <c r="BG14" s="111" t="e">
        <f t="shared" si="2"/>
        <v>#REF!</v>
      </c>
      <c r="BH14" s="111" t="e">
        <f>BH11*BH12</f>
        <v>#REF!</v>
      </c>
      <c r="BI14" s="111" t="e">
        <f t="shared" si="2"/>
        <v>#REF!</v>
      </c>
      <c r="BJ14" s="111" t="e">
        <f t="shared" si="2"/>
        <v>#REF!</v>
      </c>
      <c r="BK14" s="111" t="e">
        <f t="shared" si="2"/>
        <v>#REF!</v>
      </c>
      <c r="BL14" s="111" t="e">
        <f t="shared" si="2"/>
        <v>#REF!</v>
      </c>
      <c r="BM14" s="111" t="e">
        <f t="shared" si="2"/>
        <v>#REF!</v>
      </c>
      <c r="BN14" s="111" t="e">
        <f t="shared" si="2"/>
        <v>#REF!</v>
      </c>
      <c r="BO14" s="111" t="e">
        <f t="shared" si="2"/>
        <v>#REF!</v>
      </c>
      <c r="BP14" s="111" t="e">
        <f t="shared" si="2"/>
        <v>#REF!</v>
      </c>
      <c r="BQ14" s="111" t="e">
        <f t="shared" si="2"/>
        <v>#REF!</v>
      </c>
      <c r="BR14" s="111" t="e">
        <f t="shared" si="2"/>
        <v>#REF!</v>
      </c>
      <c r="BS14" s="111" t="e">
        <f t="shared" si="2"/>
        <v>#REF!</v>
      </c>
      <c r="BT14" s="111" t="e">
        <f t="shared" ref="BT14:BY14" si="3">BT11*BT12/1000</f>
        <v>#REF!</v>
      </c>
      <c r="BU14" s="111" t="e">
        <f t="shared" si="3"/>
        <v>#REF!</v>
      </c>
      <c r="BV14" s="111" t="e">
        <f t="shared" si="3"/>
        <v>#REF!</v>
      </c>
      <c r="BW14" s="111" t="e">
        <f t="shared" si="3"/>
        <v>#REF!</v>
      </c>
      <c r="BX14" s="111" t="e">
        <f t="shared" si="3"/>
        <v>#REF!</v>
      </c>
      <c r="BY14" s="111" t="e">
        <f t="shared" si="3"/>
        <v>#REF!</v>
      </c>
      <c r="BZ14" s="111" t="e">
        <f>BZ11*BZ12</f>
        <v>#REF!</v>
      </c>
      <c r="CA14" s="1"/>
    </row>
    <row r="15" spans="1:79" hidden="1">
      <c r="A15" s="384" t="s">
        <v>64</v>
      </c>
      <c r="B15" s="430"/>
      <c r="C15" s="20"/>
      <c r="D15" s="24">
        <f>ССЫЛКИ!B3</f>
        <v>85</v>
      </c>
      <c r="E15" s="24">
        <f>ССЫЛКИ!C3</f>
        <v>21</v>
      </c>
      <c r="F15" s="24">
        <f>ССЫЛКИ!D3</f>
        <v>21</v>
      </c>
      <c r="G15" s="24">
        <f>ССЫЛКИ!E3</f>
        <v>6</v>
      </c>
      <c r="H15" s="24">
        <f>ССЫЛКИ!F3</f>
        <v>400</v>
      </c>
      <c r="I15" s="24">
        <f>ССЫЛКИ!G3</f>
        <v>140</v>
      </c>
      <c r="J15" s="24">
        <f>ССЫЛКИ!H3</f>
        <v>85</v>
      </c>
      <c r="K15" s="24">
        <f>ССЫЛКИ!I3</f>
        <v>21</v>
      </c>
      <c r="L15" s="24">
        <f>ССЫЛКИ!J3</f>
        <v>140</v>
      </c>
      <c r="M15" s="24">
        <f>ССЫЛКИ!K3</f>
        <v>56</v>
      </c>
      <c r="N15" s="24">
        <f>ССЫЛКИ!L3</f>
        <v>10</v>
      </c>
      <c r="O15" s="24">
        <f>ССЫЛКИ!M3</f>
        <v>240</v>
      </c>
      <c r="P15" s="24">
        <f>ССЫЛКИ!N3</f>
        <v>700</v>
      </c>
      <c r="Q15" s="24">
        <f>ССЫЛКИ!O3</f>
        <v>8</v>
      </c>
      <c r="R15" s="24">
        <f>ССЫЛКИ!P3</f>
        <v>160</v>
      </c>
      <c r="S15" s="24">
        <f>ССЫЛКИ!Q3</f>
        <v>10</v>
      </c>
      <c r="T15" s="24">
        <f>ССЫЛКИ!R3</f>
        <v>150</v>
      </c>
      <c r="U15" s="24">
        <f>ССЫЛКИ!S3</f>
        <v>110</v>
      </c>
      <c r="V15" s="24">
        <f>ССЫЛКИ!T3</f>
        <v>130</v>
      </c>
      <c r="W15" s="24">
        <f>ССЫЛКИ!U3</f>
        <v>150</v>
      </c>
      <c r="X15" s="24">
        <f>ССЫЛКИ!V3</f>
        <v>150</v>
      </c>
      <c r="Y15" s="24">
        <f>ССЫЛКИ!W3</f>
        <v>40</v>
      </c>
      <c r="Z15" s="24">
        <f>ССЫЛКИ!X3</f>
        <v>150</v>
      </c>
      <c r="AA15" s="24">
        <f>ССЫЛКИ!Y3</f>
        <v>60</v>
      </c>
      <c r="AB15" s="24">
        <f>ССЫЛКИ!Z3</f>
        <v>70</v>
      </c>
      <c r="AC15" s="24">
        <f>ССЫЛКИ!AA3</f>
        <v>165</v>
      </c>
      <c r="AD15" s="24">
        <f>ССЫЛКИ!AB3</f>
        <v>21</v>
      </c>
      <c r="AE15" s="24">
        <f>ССЫЛКИ!AC3</f>
        <v>10.5</v>
      </c>
      <c r="AF15" s="24">
        <f>ССЫЛКИ!AD3</f>
        <v>55</v>
      </c>
      <c r="AG15" s="24">
        <f>ССЫЛКИ!AE3</f>
        <v>90</v>
      </c>
      <c r="AH15" s="24">
        <f>ССЫЛКИ!AF3</f>
        <v>45</v>
      </c>
      <c r="AI15" s="24">
        <f>ССЫЛКИ!AG3</f>
        <v>45</v>
      </c>
      <c r="AJ15" s="24">
        <f>ССЫЛКИ!AH3</f>
        <v>52</v>
      </c>
      <c r="AK15" s="24">
        <f>ССЫЛКИ!AI3</f>
        <v>50</v>
      </c>
      <c r="AL15" s="24">
        <f>ССЫЛКИ!AJ3</f>
        <v>55</v>
      </c>
      <c r="AM15" s="24">
        <f>ССЫЛКИ!AK3</f>
        <v>60</v>
      </c>
      <c r="AN15" s="24">
        <f>ССЫЛКИ!AL3</f>
        <v>60</v>
      </c>
      <c r="AO15" s="24">
        <f>ССЫЛКИ!AM3</f>
        <v>50</v>
      </c>
      <c r="AP15" s="24">
        <f>ССЫЛКИ!AN3</f>
        <v>110</v>
      </c>
      <c r="AQ15" s="24">
        <f>ССЫЛКИ!AO3</f>
        <v>270</v>
      </c>
      <c r="AR15" s="24">
        <f>ССЫЛКИ!AP3</f>
        <v>200</v>
      </c>
      <c r="AS15" s="24">
        <f>ССЫЛКИ!AQ3</f>
        <v>80</v>
      </c>
      <c r="AT15" s="24">
        <f>ССЫЛКИ!AR3</f>
        <v>600</v>
      </c>
      <c r="AU15" s="24">
        <f>ССЫЛКИ!AS3</f>
        <v>60</v>
      </c>
      <c r="AV15" s="24">
        <f>ССЫЛКИ!AT3</f>
        <v>75</v>
      </c>
      <c r="AW15" s="24">
        <f>ССЫЛКИ!AU3</f>
        <v>250</v>
      </c>
      <c r="AX15" s="24">
        <f>ССЫЛКИ!AV3</f>
        <v>274</v>
      </c>
      <c r="AY15" s="24">
        <f>ССЫЛКИ!AW3</f>
        <v>450</v>
      </c>
      <c r="AZ15" s="24">
        <f>ССЫЛКИ!AX3</f>
        <v>325</v>
      </c>
      <c r="BA15" s="24">
        <f>ССЫЛКИ!AY3</f>
        <v>180</v>
      </c>
      <c r="BB15" s="24">
        <f>ССЫЛКИ!AZ3</f>
        <v>320</v>
      </c>
      <c r="BC15" s="24">
        <f>ССЫЛКИ!BA3</f>
        <v>350</v>
      </c>
      <c r="BD15" s="24">
        <f>ССЫЛКИ!BB3</f>
        <v>300</v>
      </c>
      <c r="BE15" s="24">
        <f>ССЫЛКИ!BC3</f>
        <v>120</v>
      </c>
      <c r="BF15" s="24">
        <f>ССЫЛКИ!BD3</f>
        <v>220</v>
      </c>
      <c r="BG15" s="24">
        <f>ССЫЛКИ!BE3</f>
        <v>300</v>
      </c>
      <c r="BH15" s="24">
        <f>ССЫЛКИ!BF3</f>
        <v>21</v>
      </c>
      <c r="BI15" s="24">
        <f>ССЫЛКИ!BG3</f>
        <v>21</v>
      </c>
      <c r="BJ15" s="24">
        <f>ССЫЛКИ!BH3</f>
        <v>35</v>
      </c>
      <c r="BK15" s="24">
        <f>ССЫЛКИ!BI3</f>
        <v>22</v>
      </c>
      <c r="BL15" s="24">
        <f>ССЫЛКИ!BJ3</f>
        <v>32</v>
      </c>
      <c r="BM15" s="24">
        <f>ССЫЛКИ!BK3</f>
        <v>140</v>
      </c>
      <c r="BN15" s="24">
        <f>ССЫЛКИ!BL3</f>
        <v>140</v>
      </c>
      <c r="BO15" s="24">
        <f>ССЫЛКИ!BM3</f>
        <v>30</v>
      </c>
      <c r="BP15" s="24">
        <f>ССЫЛКИ!BN3</f>
        <v>4.2</v>
      </c>
      <c r="BQ15" s="24">
        <f>ССЫЛКИ!BO3</f>
        <v>160</v>
      </c>
      <c r="BR15" s="24">
        <f>ССЫЛКИ!BP3</f>
        <v>100</v>
      </c>
      <c r="BS15" s="24">
        <f>ССЫЛКИ!BQ3</f>
        <v>150</v>
      </c>
      <c r="BT15" s="24">
        <f>ССЫЛКИ!BR3</f>
        <v>160</v>
      </c>
      <c r="BU15" s="24">
        <f>ССЫЛКИ!BS3</f>
        <v>100</v>
      </c>
      <c r="BV15" s="24">
        <f>ССЫЛКИ!BT3</f>
        <v>90</v>
      </c>
      <c r="BW15" s="24">
        <f>ССЫЛКИ!BU3</f>
        <v>21</v>
      </c>
      <c r="BX15" s="24">
        <f>ССЫЛКИ!BV3</f>
        <v>40</v>
      </c>
      <c r="BY15" s="24">
        <f>ССЫЛКИ!BW3</f>
        <v>210</v>
      </c>
      <c r="BZ15" s="24">
        <f>ССЫЛКИ!BX3</f>
        <v>8</v>
      </c>
      <c r="CA15" s="1"/>
    </row>
    <row r="16" spans="1:79" hidden="1">
      <c r="A16" s="384" t="s">
        <v>76</v>
      </c>
      <c r="B16" s="430"/>
      <c r="C16" s="95" t="e">
        <f>SUM(D16:BZ16)</f>
        <v>#REF!</v>
      </c>
      <c r="D16" s="26" t="e">
        <f>D14*D15</f>
        <v>#REF!</v>
      </c>
      <c r="E16" s="26" t="e">
        <f t="shared" ref="E16:BP16" si="4">E14*E15</f>
        <v>#REF!</v>
      </c>
      <c r="F16" s="26" t="e">
        <f t="shared" si="4"/>
        <v>#REF!</v>
      </c>
      <c r="G16" s="34" t="e">
        <f t="shared" si="4"/>
        <v>#REF!</v>
      </c>
      <c r="H16" s="34" t="e">
        <f t="shared" si="4"/>
        <v>#REF!</v>
      </c>
      <c r="I16" s="34" t="e">
        <f t="shared" si="4"/>
        <v>#REF!</v>
      </c>
      <c r="J16" s="34" t="e">
        <f t="shared" si="4"/>
        <v>#REF!</v>
      </c>
      <c r="K16" s="112" t="e">
        <f t="shared" si="4"/>
        <v>#REF!</v>
      </c>
      <c r="L16" s="112" t="e">
        <f t="shared" si="4"/>
        <v>#REF!</v>
      </c>
      <c r="M16" s="112" t="e">
        <f t="shared" si="4"/>
        <v>#REF!</v>
      </c>
      <c r="N16" s="112" t="e">
        <f t="shared" si="4"/>
        <v>#REF!</v>
      </c>
      <c r="O16" s="112" t="e">
        <f t="shared" si="4"/>
        <v>#REF!</v>
      </c>
      <c r="P16" s="112" t="e">
        <f t="shared" si="4"/>
        <v>#REF!</v>
      </c>
      <c r="Q16" s="112" t="e">
        <f t="shared" si="4"/>
        <v>#REF!</v>
      </c>
      <c r="R16" s="112" t="e">
        <f t="shared" si="4"/>
        <v>#REF!</v>
      </c>
      <c r="S16" s="112" t="e">
        <f t="shared" si="4"/>
        <v>#REF!</v>
      </c>
      <c r="T16" s="112" t="e">
        <f t="shared" si="4"/>
        <v>#REF!</v>
      </c>
      <c r="U16" s="112" t="e">
        <f t="shared" si="4"/>
        <v>#REF!</v>
      </c>
      <c r="V16" s="112" t="e">
        <f t="shared" si="4"/>
        <v>#REF!</v>
      </c>
      <c r="W16" s="112" t="e">
        <f t="shared" si="4"/>
        <v>#REF!</v>
      </c>
      <c r="X16" s="112" t="e">
        <f t="shared" si="4"/>
        <v>#REF!</v>
      </c>
      <c r="Y16" s="112" t="e">
        <f t="shared" si="4"/>
        <v>#REF!</v>
      </c>
      <c r="Z16" s="112" t="e">
        <f t="shared" si="4"/>
        <v>#REF!</v>
      </c>
      <c r="AA16" s="112" t="e">
        <f t="shared" si="4"/>
        <v>#REF!</v>
      </c>
      <c r="AB16" s="112" t="e">
        <f t="shared" si="4"/>
        <v>#REF!</v>
      </c>
      <c r="AC16" s="112" t="e">
        <f t="shared" si="4"/>
        <v>#REF!</v>
      </c>
      <c r="AD16" s="112" t="e">
        <f t="shared" si="4"/>
        <v>#REF!</v>
      </c>
      <c r="AE16" s="112" t="e">
        <f t="shared" si="4"/>
        <v>#REF!</v>
      </c>
      <c r="AF16" s="112" t="e">
        <f t="shared" si="4"/>
        <v>#REF!</v>
      </c>
      <c r="AG16" s="112" t="e">
        <f t="shared" si="4"/>
        <v>#REF!</v>
      </c>
      <c r="AH16" s="112" t="e">
        <f t="shared" si="4"/>
        <v>#REF!</v>
      </c>
      <c r="AI16" s="112" t="e">
        <f t="shared" si="4"/>
        <v>#REF!</v>
      </c>
      <c r="AJ16" s="112" t="e">
        <f t="shared" si="4"/>
        <v>#REF!</v>
      </c>
      <c r="AK16" s="112" t="e">
        <f t="shared" si="4"/>
        <v>#REF!</v>
      </c>
      <c r="AL16" s="112" t="e">
        <f t="shared" si="4"/>
        <v>#REF!</v>
      </c>
      <c r="AM16" s="112" t="e">
        <f t="shared" si="4"/>
        <v>#REF!</v>
      </c>
      <c r="AN16" s="112" t="e">
        <f t="shared" si="4"/>
        <v>#REF!</v>
      </c>
      <c r="AO16" s="112" t="e">
        <f t="shared" si="4"/>
        <v>#REF!</v>
      </c>
      <c r="AP16" s="112" t="e">
        <f t="shared" si="4"/>
        <v>#REF!</v>
      </c>
      <c r="AQ16" s="112" t="e">
        <f t="shared" si="4"/>
        <v>#REF!</v>
      </c>
      <c r="AR16" s="112" t="e">
        <f t="shared" si="4"/>
        <v>#REF!</v>
      </c>
      <c r="AS16" s="112" t="e">
        <f t="shared" si="4"/>
        <v>#REF!</v>
      </c>
      <c r="AT16" s="112" t="e">
        <f t="shared" si="4"/>
        <v>#REF!</v>
      </c>
      <c r="AU16" s="112" t="e">
        <f t="shared" si="4"/>
        <v>#REF!</v>
      </c>
      <c r="AV16" s="112" t="e">
        <f t="shared" si="4"/>
        <v>#REF!</v>
      </c>
      <c r="AW16" s="112" t="e">
        <f t="shared" si="4"/>
        <v>#REF!</v>
      </c>
      <c r="AX16" s="112" t="e">
        <f t="shared" si="4"/>
        <v>#REF!</v>
      </c>
      <c r="AY16" s="112" t="e">
        <f t="shared" si="4"/>
        <v>#REF!</v>
      </c>
      <c r="AZ16" s="112" t="e">
        <f t="shared" si="4"/>
        <v>#REF!</v>
      </c>
      <c r="BA16" s="112" t="e">
        <f t="shared" si="4"/>
        <v>#REF!</v>
      </c>
      <c r="BB16" s="112" t="e">
        <f t="shared" si="4"/>
        <v>#REF!</v>
      </c>
      <c r="BC16" s="112" t="e">
        <f t="shared" si="4"/>
        <v>#REF!</v>
      </c>
      <c r="BD16" s="112" t="e">
        <f t="shared" si="4"/>
        <v>#REF!</v>
      </c>
      <c r="BE16" s="112" t="e">
        <f t="shared" si="4"/>
        <v>#REF!</v>
      </c>
      <c r="BF16" s="112" t="e">
        <f t="shared" si="4"/>
        <v>#REF!</v>
      </c>
      <c r="BG16" s="112" t="e">
        <f t="shared" si="4"/>
        <v>#REF!</v>
      </c>
      <c r="BH16" s="112" t="e">
        <f t="shared" si="4"/>
        <v>#REF!</v>
      </c>
      <c r="BI16" s="112" t="e">
        <f t="shared" si="4"/>
        <v>#REF!</v>
      </c>
      <c r="BJ16" s="112" t="e">
        <f t="shared" si="4"/>
        <v>#REF!</v>
      </c>
      <c r="BK16" s="112" t="e">
        <f t="shared" si="4"/>
        <v>#REF!</v>
      </c>
      <c r="BL16" s="112" t="e">
        <f t="shared" si="4"/>
        <v>#REF!</v>
      </c>
      <c r="BM16" s="112" t="e">
        <f t="shared" si="4"/>
        <v>#REF!</v>
      </c>
      <c r="BN16" s="112" t="e">
        <f t="shared" si="4"/>
        <v>#REF!</v>
      </c>
      <c r="BO16" s="112" t="e">
        <f t="shared" si="4"/>
        <v>#REF!</v>
      </c>
      <c r="BP16" s="112" t="e">
        <f t="shared" si="4"/>
        <v>#REF!</v>
      </c>
      <c r="BQ16" s="112" t="e">
        <f t="shared" ref="BQ16:BW16" si="5">BQ14*BQ15</f>
        <v>#REF!</v>
      </c>
      <c r="BR16" s="112" t="e">
        <f t="shared" si="5"/>
        <v>#REF!</v>
      </c>
      <c r="BS16" s="112" t="e">
        <f t="shared" si="5"/>
        <v>#REF!</v>
      </c>
      <c r="BT16" s="112" t="e">
        <f t="shared" si="5"/>
        <v>#REF!</v>
      </c>
      <c r="BU16" s="112" t="e">
        <f t="shared" si="5"/>
        <v>#REF!</v>
      </c>
      <c r="BV16" s="112" t="e">
        <f>BV14*BV15</f>
        <v>#REF!</v>
      </c>
      <c r="BW16" s="112" t="e">
        <f t="shared" si="5"/>
        <v>#REF!</v>
      </c>
      <c r="BX16" s="112" t="e">
        <f>BX14*BX15</f>
        <v>#REF!</v>
      </c>
      <c r="BY16" s="112" t="e">
        <f>BY14*BY15</f>
        <v>#REF!</v>
      </c>
      <c r="BZ16" s="112" t="e">
        <f>BZ14*BZ15</f>
        <v>#REF!</v>
      </c>
      <c r="CA16" s="1"/>
    </row>
    <row r="17" spans="1:79" hidden="1">
      <c r="A17" s="384" t="s">
        <v>77</v>
      </c>
      <c r="B17" s="431"/>
      <c r="C17" s="96" t="e">
        <f>C16/C13</f>
        <v>#REF!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</row>
    <row r="18" spans="1:79" ht="14.25" hidden="1"/>
    <row r="19" spans="1:79" ht="15.75" customHeight="1">
      <c r="A19" s="230"/>
      <c r="B19" s="260" t="s">
        <v>399</v>
      </c>
      <c r="C19" s="231"/>
      <c r="D19" s="231" t="e">
        <f>IF(#REF!=D35,"х",FALSE)</f>
        <v>#REF!</v>
      </c>
      <c r="E19" s="231" t="e">
        <f>IF(#REF!=E35,"х",FALSE)</f>
        <v>#REF!</v>
      </c>
      <c r="F19" s="231" t="e">
        <f>IF(#REF!=F35,"х",FALSE)</f>
        <v>#REF!</v>
      </c>
      <c r="G19" s="231" t="e">
        <f>IF(#REF!=G35,"х",FALSE)</f>
        <v>#REF!</v>
      </c>
      <c r="H19" s="231" t="e">
        <f>IF(#REF!=H35,"х",FALSE)</f>
        <v>#REF!</v>
      </c>
      <c r="I19" s="231" t="e">
        <f>IF(#REF!=I35,"х",FALSE)</f>
        <v>#REF!</v>
      </c>
      <c r="J19" s="231"/>
      <c r="K19" s="231"/>
      <c r="L19" s="231"/>
      <c r="M19" s="231"/>
      <c r="N19" s="231"/>
      <c r="O19" s="231"/>
      <c r="P19" s="231"/>
      <c r="Q19" s="231"/>
      <c r="R19" s="231"/>
      <c r="S19" s="231"/>
      <c r="T19" s="231"/>
      <c r="U19" s="231"/>
      <c r="V19" s="231"/>
      <c r="W19" s="231"/>
      <c r="X19" s="231"/>
      <c r="Y19" s="231"/>
      <c r="Z19" s="231"/>
      <c r="AA19" s="231"/>
      <c r="AB19" s="231"/>
      <c r="AC19" s="231"/>
      <c r="AD19" s="231"/>
      <c r="AE19" s="231"/>
      <c r="AF19" s="231"/>
      <c r="AG19" s="231"/>
      <c r="AH19" s="231"/>
      <c r="AI19" s="231"/>
      <c r="AJ19" s="231"/>
      <c r="AK19" s="231"/>
      <c r="AL19" s="231"/>
      <c r="AM19" s="231"/>
      <c r="AN19" s="231"/>
      <c r="AO19" s="231"/>
      <c r="AP19" s="231"/>
      <c r="AQ19" s="231"/>
      <c r="AR19" s="231"/>
      <c r="AS19" s="231"/>
      <c r="AT19" s="231"/>
      <c r="AU19" s="231"/>
      <c r="AV19" s="231"/>
      <c r="AW19" s="231"/>
      <c r="AX19" s="231"/>
      <c r="AY19" s="231"/>
      <c r="AZ19" s="231"/>
      <c r="BA19" s="231"/>
      <c r="BB19" s="231"/>
      <c r="BC19" s="231"/>
      <c r="BD19" s="231"/>
      <c r="BE19" s="231"/>
      <c r="BF19" s="231"/>
      <c r="BG19" s="231"/>
      <c r="BH19" s="231"/>
      <c r="BI19" s="231"/>
      <c r="BJ19" s="231"/>
      <c r="BK19" s="231"/>
      <c r="BL19" s="231"/>
      <c r="BM19" s="231"/>
      <c r="BN19" s="231"/>
      <c r="BO19" s="231"/>
      <c r="BP19" s="231"/>
      <c r="BQ19" s="231"/>
      <c r="BR19" s="231"/>
      <c r="BS19" s="231"/>
      <c r="BT19" s="231"/>
      <c r="BU19" s="231"/>
      <c r="BV19" s="231"/>
      <c r="BW19" s="231"/>
      <c r="BX19" s="231"/>
      <c r="BY19" s="231" t="e">
        <f>IF(#REF!=BY35,"х",FALSE)</f>
        <v>#REF!</v>
      </c>
      <c r="BZ19" s="231" t="e">
        <f>IF(#REF!=BZ35,"х",FALSE)</f>
        <v>#REF!</v>
      </c>
    </row>
    <row r="20" spans="1:79" ht="15.75" customHeight="1">
      <c r="A20" s="401" t="s">
        <v>68</v>
      </c>
      <c r="B20" s="402"/>
      <c r="C20" s="234"/>
      <c r="D20" s="405" t="s">
        <v>69</v>
      </c>
      <c r="E20" s="406"/>
      <c r="F20" s="406"/>
      <c r="G20" s="406"/>
      <c r="H20" s="406"/>
      <c r="I20" s="406"/>
      <c r="J20" s="406"/>
      <c r="K20" s="406"/>
      <c r="L20" s="406"/>
      <c r="M20" s="406"/>
      <c r="N20" s="406"/>
      <c r="O20" s="406"/>
      <c r="P20" s="406"/>
      <c r="Q20" s="406"/>
      <c r="R20" s="406"/>
      <c r="S20" s="406"/>
      <c r="T20" s="406"/>
      <c r="U20" s="406"/>
      <c r="V20" s="406"/>
      <c r="W20" s="406"/>
      <c r="X20" s="406"/>
      <c r="Y20" s="406"/>
      <c r="Z20" s="406"/>
      <c r="AA20" s="406"/>
      <c r="AB20" s="406"/>
      <c r="AC20" s="406"/>
      <c r="AD20" s="406"/>
      <c r="AE20" s="406"/>
      <c r="AF20" s="406"/>
      <c r="AG20" s="406"/>
      <c r="AH20" s="406"/>
      <c r="AI20" s="406"/>
      <c r="AJ20" s="406"/>
      <c r="AK20" s="406"/>
      <c r="AL20" s="406"/>
      <c r="AM20" s="406"/>
      <c r="AN20" s="406"/>
      <c r="AO20" s="406"/>
      <c r="AP20" s="406"/>
      <c r="AQ20" s="406"/>
      <c r="AR20" s="406"/>
      <c r="AS20" s="406"/>
      <c r="AT20" s="406"/>
      <c r="AU20" s="406"/>
      <c r="AV20" s="406"/>
      <c r="AW20" s="406"/>
      <c r="AX20" s="406"/>
      <c r="AY20" s="406"/>
      <c r="AZ20" s="406"/>
      <c r="BA20" s="406"/>
      <c r="BB20" s="406"/>
      <c r="BC20" s="406"/>
      <c r="BD20" s="406"/>
      <c r="BE20" s="406"/>
      <c r="BF20" s="406"/>
      <c r="BG20" s="406"/>
      <c r="BH20" s="406"/>
      <c r="BI20" s="406"/>
      <c r="BJ20" s="406"/>
      <c r="BK20" s="406"/>
      <c r="BL20" s="406"/>
      <c r="BM20" s="406"/>
      <c r="BN20" s="406"/>
      <c r="BO20" s="406"/>
      <c r="BP20" s="406"/>
      <c r="BQ20" s="406"/>
      <c r="BR20" s="406"/>
      <c r="BS20" s="406"/>
      <c r="BT20" s="406"/>
      <c r="BU20" s="406"/>
      <c r="BV20" s="406"/>
      <c r="BW20" s="406"/>
      <c r="BX20" s="406"/>
    </row>
    <row r="21" spans="1:79" ht="166.15" customHeight="1">
      <c r="A21" s="403"/>
      <c r="B21" s="404"/>
      <c r="C21" s="234"/>
      <c r="D21" s="235" t="str">
        <f>ССЫЛКИ!B2</f>
        <v>Вермишель</v>
      </c>
      <c r="E21" s="235" t="str">
        <f>ССЫЛКИ!C2</f>
        <v>Люля полуфаб-т (шт)</v>
      </c>
      <c r="F21" s="235" t="str">
        <f>ССЫЛКИ!D2</f>
        <v>Котлета говяжья полуф-т (шт)</v>
      </c>
      <c r="G21" s="235" t="str">
        <f>ССЫЛКИ!E2</f>
        <v>Какао (Фунтик) (шт)</v>
      </c>
      <c r="H21" s="235" t="str">
        <f>ССЫЛКИ!F2</f>
        <v>Какао порошок</v>
      </c>
      <c r="I21" s="235" t="str">
        <f>ССЫЛКИ!G2</f>
        <v>Кисель фруктовый</v>
      </c>
      <c r="J21" s="235" t="str">
        <f>ССЫЛКИ!H2</f>
        <v>Макароны</v>
      </c>
      <c r="K21" s="235" t="str">
        <f>ССЫЛКИ!I2</f>
        <v>Тефтели полуф-т (шт)</v>
      </c>
      <c r="L21" s="235" t="str">
        <f>ССЫЛКИ!J2</f>
        <v>Масло растительное</v>
      </c>
      <c r="M21" s="235" t="str">
        <f>ССЫЛКИ!K2</f>
        <v>Сахар</v>
      </c>
      <c r="N21" s="235" t="str">
        <f>ССЫЛКИ!L2</f>
        <v>Соль иодир.</v>
      </c>
      <c r="O21" s="235" t="str">
        <f>ССЫЛКИ!M2</f>
        <v>Сухофрукты</v>
      </c>
      <c r="P21" s="235" t="str">
        <f>ССЫЛКИ!N2</f>
        <v>Чай</v>
      </c>
      <c r="Q21" s="235" t="str">
        <f>ССЫЛКИ!O2</f>
        <v>Яйцо куриное (штук)</v>
      </c>
      <c r="R21" s="235" t="str">
        <f>ССЫЛКИ!P2</f>
        <v>Вафли</v>
      </c>
      <c r="S21" s="235" t="str">
        <f>ССЫЛКИ!Q2</f>
        <v>Кексы бездрожжевые (шт)</v>
      </c>
      <c r="T21" s="235" t="str">
        <f>ССЫЛКИ!R2</f>
        <v>Печенье</v>
      </c>
      <c r="U21" s="235" t="str">
        <f>ССЫЛКИ!S2</f>
        <v>Пряники</v>
      </c>
      <c r="V21" s="235" t="str">
        <f>ССЫЛКИ!T2</f>
        <v>Горошек зеленый 0,7 кг.</v>
      </c>
      <c r="W21" s="235" t="str">
        <f>ССЫЛКИ!U2</f>
        <v>Кукуруза консервы</v>
      </c>
      <c r="X21" s="235" t="str">
        <f>ССЫЛКИ!V2</f>
        <v>Огурцы маринованые</v>
      </c>
      <c r="Y21" s="235" t="str">
        <f>ССЫЛКИ!W2</f>
        <v>Мука высшего сорт</v>
      </c>
      <c r="Z21" s="235" t="str">
        <f>ССЫЛКИ!X2</f>
        <v>Повидло</v>
      </c>
      <c r="AA21" s="235" t="str">
        <f>ССЫЛКИ!Y2</f>
        <v>Сок фруктовый светлый</v>
      </c>
      <c r="AB21" s="235" t="str">
        <f>ССЫЛКИ!Z2</f>
        <v>Сок фруктовый с мякотью</v>
      </c>
      <c r="AC21" s="235" t="str">
        <f>ССЫЛКИ!AA2</f>
        <v>Томатная паста</v>
      </c>
      <c r="AD21" s="235" t="str">
        <f>ССЫЛКИ!AB2</f>
        <v>Котлета рыбная полуф-т (шт)</v>
      </c>
      <c r="AE21" s="235" t="str">
        <f>ССЫЛКИ!AC2</f>
        <v>Фрикадельки рыбные  полуф-т (шт)</v>
      </c>
      <c r="AF21" s="235" t="str">
        <f>ССЫЛКИ!AD2</f>
        <v>Крупа гороховая</v>
      </c>
      <c r="AG21" s="235" t="str">
        <f>ССЫЛКИ!AE2</f>
        <v>Крупа гречневая</v>
      </c>
      <c r="AH21" s="235" t="str">
        <f>ССЫЛКИ!AF2</f>
        <v>Крупа кукурузная</v>
      </c>
      <c r="AI21" s="235" t="str">
        <f>ССЫЛКИ!AG2</f>
        <v>Крупа манная</v>
      </c>
      <c r="AJ21" s="235" t="str">
        <f>ССЫЛКИ!AH2</f>
        <v>Крупа овсяная</v>
      </c>
      <c r="AK21" s="235" t="str">
        <f>ССЫЛКИ!AI2</f>
        <v>Крупа перловая</v>
      </c>
      <c r="AL21" s="235" t="str">
        <f>ССЫЛКИ!AJ2</f>
        <v>Крупа пшеничная</v>
      </c>
      <c r="AM21" s="235" t="str">
        <f>ССЫЛКИ!AK2</f>
        <v>Крупа пшено шлифованное</v>
      </c>
      <c r="AN21" s="235" t="str">
        <f>ССЫЛКИ!AL2</f>
        <v>Крупа рисовая</v>
      </c>
      <c r="AO21" s="235" t="str">
        <f>ССЫЛКИ!AM2</f>
        <v>Крупа ячневая</v>
      </c>
      <c r="AP21" s="235" t="str">
        <f>ССЫЛКИ!AN2</f>
        <v>Чечевица</v>
      </c>
      <c r="AQ21" s="235" t="str">
        <f>ССЫЛКИ!AO2</f>
        <v>Курага сушеная</v>
      </c>
      <c r="AR21" s="235" t="str">
        <f>ССЫЛКИ!AP2</f>
        <v>Йогурт</v>
      </c>
      <c r="AS21" s="235" t="str">
        <f>ССЫЛКИ!AQ2</f>
        <v>Кефир</v>
      </c>
      <c r="AT21" s="235" t="str">
        <f>ССЫЛКИ!AR2</f>
        <v>Масло сливочное</v>
      </c>
      <c r="AU21" s="235" t="str">
        <f>ССЫЛКИ!AS2</f>
        <v>Молоко разливное</v>
      </c>
      <c r="AV21" s="235" t="str">
        <f>ССЫЛКИ!AT2</f>
        <v>Молоко вупаковке пастер</v>
      </c>
      <c r="AW21" s="235" t="str">
        <f>ССЫЛКИ!AU2</f>
        <v>Сгущенное молоко</v>
      </c>
      <c r="AX21" s="235" t="str">
        <f>ССЫЛКИ!AV2</f>
        <v>Сметана</v>
      </c>
      <c r="AY21" s="235" t="str">
        <f>ССЫЛКИ!AW2</f>
        <v>Сыр Российский</v>
      </c>
      <c r="AZ21" s="235" t="str">
        <f>ССЫЛКИ!AX2</f>
        <v>Творог</v>
      </c>
      <c r="BA21" s="235" t="str">
        <f>ССЫЛКИ!AY2</f>
        <v>Куры охлажденные</v>
      </c>
      <c r="BB21" s="235" t="str">
        <f>ССЫЛКИ!AZ2</f>
        <v>Мясо говядины в/с</v>
      </c>
      <c r="BC21" s="235" t="str">
        <f>ССЫЛКИ!BA2</f>
        <v>Фарш говяжий</v>
      </c>
      <c r="BD21" s="235" t="str">
        <f>ССЫЛКИ!BB2</f>
        <v>Сосиски</v>
      </c>
      <c r="BE21" s="235" t="str">
        <f>ССЫЛКИ!BC2</f>
        <v>Рыба свежая</v>
      </c>
      <c r="BF21" s="235" t="str">
        <f>ССЫЛКИ!BD2</f>
        <v>Рыба мороженая</v>
      </c>
      <c r="BG21" s="235" t="str">
        <f>ССЫЛКИ!BE2</f>
        <v xml:space="preserve">Зелень разная </v>
      </c>
      <c r="BH21" s="235" t="str">
        <f>ССЫЛКИ!BF2</f>
        <v>Котлета куриная полуфаб-т (шт)</v>
      </c>
      <c r="BI21" s="235" t="str">
        <f>ССЫЛКИ!BG2</f>
        <v>Капуста</v>
      </c>
      <c r="BJ21" s="235" t="str">
        <f>ССЫЛКИ!BH2</f>
        <v>Картофель</v>
      </c>
      <c r="BK21" s="235" t="str">
        <f>ССЫЛКИ!BI2</f>
        <v>Лук репчатый</v>
      </c>
      <c r="BL21" s="235" t="str">
        <f>ССЫЛКИ!BJ2</f>
        <v>Морковь</v>
      </c>
      <c r="BM21" s="235" t="str">
        <f>ССЫЛКИ!BK2</f>
        <v>Огурцы свежие</v>
      </c>
      <c r="BN21" s="235" t="str">
        <f>ССЫЛКИ!BL2</f>
        <v>Помидоры свежие</v>
      </c>
      <c r="BO21" s="235" t="str">
        <f>ССЫЛКИ!BM2</f>
        <v>Свекла столовая</v>
      </c>
      <c r="BP21" s="235" t="str">
        <f>ССЫЛКИ!BN2</f>
        <v>Вареники полуфаб-т (шт)</v>
      </c>
      <c r="BQ21" s="235" t="str">
        <f>ССЫЛКИ!BO2</f>
        <v>Апельсины</v>
      </c>
      <c r="BR21" s="235" t="str">
        <f>ССЫЛКИ!BP2</f>
        <v>Бананы</v>
      </c>
      <c r="BS21" s="235" t="str">
        <f>ССЫЛКИ!BQ2</f>
        <v>Груши</v>
      </c>
      <c r="BT21" s="235" t="str">
        <f>ССЫЛКИ!BR2</f>
        <v>Лимон (кг.)</v>
      </c>
      <c r="BU21" s="235" t="str">
        <f>ССЫЛКИ!BS2</f>
        <v>Мандарины</v>
      </c>
      <c r="BV21" s="235" t="str">
        <f>ССЫЛКИ!BT2</f>
        <v>Яблоки</v>
      </c>
      <c r="BW21" s="235" t="str">
        <f>ССЫЛКИ!BU2</f>
        <v>Сырник полуф-т (шт)</v>
      </c>
      <c r="BX21" s="235" t="str">
        <f>ССЫЛКИ!BV2</f>
        <v>Хлеб</v>
      </c>
    </row>
    <row r="22" spans="1:79" s="256" customFormat="1">
      <c r="A22" s="206" t="s">
        <v>81</v>
      </c>
      <c r="B22" s="265"/>
      <c r="C22" s="236"/>
      <c r="D22" s="236"/>
      <c r="E22" s="236"/>
      <c r="F22" s="236"/>
      <c r="G22" s="236"/>
      <c r="H22" s="236"/>
      <c r="I22" s="236"/>
      <c r="J22" s="236">
        <v>8</v>
      </c>
      <c r="K22" s="236">
        <v>0</v>
      </c>
      <c r="L22" s="236">
        <v>3.1</v>
      </c>
      <c r="M22" s="236"/>
      <c r="N22" s="236">
        <v>2.6</v>
      </c>
      <c r="O22" s="236"/>
      <c r="P22" s="236"/>
      <c r="Q22" s="236"/>
      <c r="R22" s="236"/>
      <c r="S22" s="236"/>
      <c r="T22" s="236"/>
      <c r="U22" s="236"/>
      <c r="V22" s="236"/>
      <c r="W22" s="236"/>
      <c r="X22" s="236"/>
      <c r="Y22" s="236"/>
      <c r="Z22" s="236"/>
      <c r="AA22" s="236"/>
      <c r="AB22" s="236"/>
      <c r="AC22" s="236"/>
      <c r="AD22" s="236"/>
      <c r="AE22" s="236"/>
      <c r="AF22" s="236"/>
      <c r="AG22" s="236"/>
      <c r="AH22" s="236"/>
      <c r="AI22" s="236"/>
      <c r="AJ22" s="236"/>
      <c r="AK22" s="236"/>
      <c r="AL22" s="236"/>
      <c r="AM22" s="236"/>
      <c r="AN22" s="236"/>
      <c r="AO22" s="236"/>
      <c r="AP22" s="236"/>
      <c r="AQ22" s="236"/>
      <c r="AR22" s="236"/>
      <c r="AS22" s="236"/>
      <c r="AT22" s="236"/>
      <c r="AU22" s="236"/>
      <c r="AV22" s="236"/>
      <c r="AW22" s="236"/>
      <c r="AX22" s="236"/>
      <c r="AY22" s="236"/>
      <c r="AZ22" s="236"/>
      <c r="BA22" s="236">
        <v>34</v>
      </c>
      <c r="BB22" s="236"/>
      <c r="BC22" s="236"/>
      <c r="BD22" s="236"/>
      <c r="BE22" s="236"/>
      <c r="BF22" s="236"/>
      <c r="BG22" s="236">
        <v>1</v>
      </c>
      <c r="BH22" s="236"/>
      <c r="BI22" s="236"/>
      <c r="BJ22" s="236">
        <v>58</v>
      </c>
      <c r="BK22" s="236">
        <v>9</v>
      </c>
      <c r="BL22" s="236">
        <v>6</v>
      </c>
      <c r="BM22" s="236"/>
      <c r="BN22" s="236"/>
      <c r="BO22" s="236"/>
      <c r="BP22" s="236"/>
      <c r="BQ22" s="236"/>
      <c r="BR22" s="236"/>
      <c r="BS22" s="236"/>
      <c r="BT22" s="236"/>
      <c r="BU22" s="236"/>
      <c r="BV22" s="236"/>
      <c r="BW22" s="236"/>
      <c r="BX22" s="236"/>
      <c r="BY22" s="257"/>
      <c r="BZ22" s="257"/>
      <c r="CA22" s="230"/>
    </row>
    <row r="23" spans="1:79" s="256" customFormat="1">
      <c r="A23" s="206" t="s">
        <v>420</v>
      </c>
      <c r="B23" s="265"/>
      <c r="C23" s="236"/>
      <c r="D23" s="236"/>
      <c r="E23" s="236"/>
      <c r="F23" s="236"/>
      <c r="G23" s="236"/>
      <c r="H23" s="236"/>
      <c r="I23" s="236"/>
      <c r="J23" s="236"/>
      <c r="K23" s="236"/>
      <c r="L23" s="236">
        <v>1.5</v>
      </c>
      <c r="M23" s="236"/>
      <c r="N23" s="236">
        <v>2</v>
      </c>
      <c r="O23" s="236"/>
      <c r="P23" s="236"/>
      <c r="Q23" s="236"/>
      <c r="R23" s="236"/>
      <c r="S23" s="236"/>
      <c r="T23" s="236"/>
      <c r="U23" s="236"/>
      <c r="V23" s="236"/>
      <c r="W23" s="236"/>
      <c r="X23" s="236"/>
      <c r="Y23" s="236"/>
      <c r="Z23" s="236"/>
      <c r="AA23" s="236"/>
      <c r="AB23" s="236"/>
      <c r="AC23" s="236"/>
      <c r="AD23" s="236"/>
      <c r="AE23" s="236"/>
      <c r="AF23" s="236"/>
      <c r="AG23" s="236"/>
      <c r="AH23" s="236"/>
      <c r="AI23" s="236"/>
      <c r="AJ23" s="236"/>
      <c r="AK23" s="236"/>
      <c r="AL23" s="236">
        <v>28</v>
      </c>
      <c r="AM23" s="236">
        <v>0</v>
      </c>
      <c r="AN23" s="236"/>
      <c r="AO23" s="236"/>
      <c r="AP23" s="236"/>
      <c r="AQ23" s="236"/>
      <c r="AR23" s="236"/>
      <c r="AS23" s="236"/>
      <c r="AT23" s="236">
        <v>5</v>
      </c>
      <c r="AU23" s="236"/>
      <c r="AV23" s="236"/>
      <c r="AW23" s="236"/>
      <c r="AX23" s="236"/>
      <c r="AY23" s="236"/>
      <c r="AZ23" s="236"/>
      <c r="BA23" s="236"/>
      <c r="BB23" s="236"/>
      <c r="BC23" s="236"/>
      <c r="BD23" s="236"/>
      <c r="BE23" s="236"/>
      <c r="BF23" s="236"/>
      <c r="BG23" s="236"/>
      <c r="BH23" s="236">
        <v>1</v>
      </c>
      <c r="BI23" s="236"/>
      <c r="BJ23" s="236"/>
      <c r="BK23" s="236"/>
      <c r="BL23" s="236"/>
      <c r="BM23" s="236"/>
      <c r="BN23" s="236"/>
      <c r="BO23" s="236"/>
      <c r="BP23" s="236"/>
      <c r="BQ23" s="236"/>
      <c r="BR23" s="236"/>
      <c r="BS23" s="236"/>
      <c r="BT23" s="236"/>
      <c r="BU23" s="236"/>
      <c r="BV23" s="236"/>
      <c r="BW23" s="236"/>
      <c r="BX23" s="236"/>
      <c r="BY23" s="257"/>
      <c r="BZ23" s="257"/>
      <c r="CA23" s="230"/>
    </row>
    <row r="24" spans="1:79" s="256" customFormat="1">
      <c r="A24" s="206" t="s">
        <v>61</v>
      </c>
      <c r="B24" s="265"/>
      <c r="C24" s="236"/>
      <c r="D24" s="236"/>
      <c r="E24" s="236"/>
      <c r="F24" s="236"/>
      <c r="G24" s="236"/>
      <c r="H24" s="236"/>
      <c r="I24" s="236"/>
      <c r="J24" s="236"/>
      <c r="K24" s="236"/>
      <c r="L24" s="236"/>
      <c r="M24" s="236"/>
      <c r="N24" s="236"/>
      <c r="O24" s="236"/>
      <c r="P24" s="236"/>
      <c r="Q24" s="236"/>
      <c r="R24" s="236"/>
      <c r="S24" s="236"/>
      <c r="T24" s="236"/>
      <c r="U24" s="236"/>
      <c r="V24" s="236"/>
      <c r="W24" s="236"/>
      <c r="X24" s="236"/>
      <c r="Y24" s="236"/>
      <c r="Z24" s="236"/>
      <c r="AA24" s="236"/>
      <c r="AB24" s="236"/>
      <c r="AC24" s="236"/>
      <c r="AD24" s="236"/>
      <c r="AE24" s="236"/>
      <c r="AF24" s="236"/>
      <c r="AG24" s="236"/>
      <c r="AH24" s="236"/>
      <c r="AI24" s="236"/>
      <c r="AJ24" s="236"/>
      <c r="AK24" s="236"/>
      <c r="AL24" s="236"/>
      <c r="AM24" s="236"/>
      <c r="AN24" s="236"/>
      <c r="AO24" s="236"/>
      <c r="AP24" s="236"/>
      <c r="AQ24" s="236"/>
      <c r="AR24" s="236"/>
      <c r="AS24" s="236"/>
      <c r="AT24" s="236"/>
      <c r="AU24" s="236"/>
      <c r="AV24" s="236"/>
      <c r="AW24" s="236"/>
      <c r="AX24" s="236"/>
      <c r="AY24" s="236"/>
      <c r="AZ24" s="236"/>
      <c r="BA24" s="236"/>
      <c r="BB24" s="236"/>
      <c r="BC24" s="236"/>
      <c r="BD24" s="236"/>
      <c r="BE24" s="236"/>
      <c r="BF24" s="236"/>
      <c r="BG24" s="236"/>
      <c r="BH24" s="236"/>
      <c r="BI24" s="236"/>
      <c r="BJ24" s="236"/>
      <c r="BK24" s="236"/>
      <c r="BL24" s="236"/>
      <c r="BM24" s="236"/>
      <c r="BN24" s="236"/>
      <c r="BO24" s="236"/>
      <c r="BP24" s="236"/>
      <c r="BQ24" s="236"/>
      <c r="BR24" s="236"/>
      <c r="BS24" s="236"/>
      <c r="BT24" s="236"/>
      <c r="BU24" s="236"/>
      <c r="BV24" s="236"/>
      <c r="BW24" s="236">
        <v>0</v>
      </c>
      <c r="BX24" s="236">
        <v>60</v>
      </c>
      <c r="BY24" s="257"/>
      <c r="BZ24" s="257"/>
      <c r="CA24" s="230"/>
    </row>
    <row r="25" spans="1:79" s="256" customFormat="1">
      <c r="A25" s="206" t="s">
        <v>82</v>
      </c>
      <c r="B25" s="265"/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>
        <v>1</v>
      </c>
      <c r="R25" s="236"/>
      <c r="S25" s="236"/>
      <c r="T25" s="236"/>
      <c r="U25" s="236"/>
      <c r="V25" s="236"/>
      <c r="W25" s="236"/>
      <c r="X25" s="236"/>
      <c r="Y25" s="236"/>
      <c r="Z25" s="236"/>
      <c r="AA25" s="236"/>
      <c r="AB25" s="236"/>
      <c r="AC25" s="236"/>
      <c r="AD25" s="236"/>
      <c r="AE25" s="236"/>
      <c r="AF25" s="236"/>
      <c r="AG25" s="236"/>
      <c r="AH25" s="236"/>
      <c r="AI25" s="236"/>
      <c r="AJ25" s="236"/>
      <c r="AK25" s="236"/>
      <c r="AL25" s="236"/>
      <c r="AM25" s="236"/>
      <c r="AN25" s="236"/>
      <c r="AO25" s="236"/>
      <c r="AP25" s="236"/>
      <c r="AQ25" s="236"/>
      <c r="AR25" s="236"/>
      <c r="AS25" s="236"/>
      <c r="AT25" s="236"/>
      <c r="AU25" s="236"/>
      <c r="AV25" s="236"/>
      <c r="AW25" s="236"/>
      <c r="AX25" s="236"/>
      <c r="AY25" s="236"/>
      <c r="AZ25" s="236"/>
      <c r="BA25" s="236"/>
      <c r="BB25" s="236"/>
      <c r="BC25" s="236"/>
      <c r="BD25" s="236"/>
      <c r="BE25" s="236"/>
      <c r="BF25" s="236"/>
      <c r="BG25" s="236"/>
      <c r="BH25" s="236"/>
      <c r="BI25" s="236"/>
      <c r="BJ25" s="236"/>
      <c r="BK25" s="236"/>
      <c r="BL25" s="236"/>
      <c r="BM25" s="236"/>
      <c r="BN25" s="236"/>
      <c r="BO25" s="236"/>
      <c r="BP25" s="236"/>
      <c r="BQ25" s="236"/>
      <c r="BR25" s="236"/>
      <c r="BS25" s="236"/>
      <c r="BT25" s="236"/>
      <c r="BU25" s="236"/>
      <c r="BV25" s="236"/>
      <c r="BW25" s="236"/>
      <c r="BX25" s="236"/>
      <c r="BY25" s="257"/>
      <c r="BZ25" s="257"/>
      <c r="CA25" s="230"/>
    </row>
    <row r="26" spans="1:79" s="256" customFormat="1">
      <c r="A26" s="206" t="s">
        <v>401</v>
      </c>
      <c r="B26" s="265"/>
      <c r="C26" s="236"/>
      <c r="D26" s="236"/>
      <c r="E26" s="236"/>
      <c r="F26" s="236"/>
      <c r="G26" s="236"/>
      <c r="H26" s="236"/>
      <c r="I26" s="236"/>
      <c r="J26" s="236"/>
      <c r="K26" s="236"/>
      <c r="L26" s="236"/>
      <c r="M26" s="236"/>
      <c r="N26" s="236"/>
      <c r="O26" s="236"/>
      <c r="P26" s="236"/>
      <c r="Q26" s="236"/>
      <c r="R26" s="236"/>
      <c r="S26" s="236"/>
      <c r="T26" s="236"/>
      <c r="U26" s="236"/>
      <c r="V26" s="236"/>
      <c r="W26" s="272">
        <v>27</v>
      </c>
      <c r="X26" s="236"/>
      <c r="Y26" s="236"/>
      <c r="Z26" s="236"/>
      <c r="AA26" s="236"/>
      <c r="AB26" s="236"/>
      <c r="AC26" s="236"/>
      <c r="AD26" s="236"/>
      <c r="AE26" s="236"/>
      <c r="AF26" s="236"/>
      <c r="AG26" s="236"/>
      <c r="AH26" s="236"/>
      <c r="AI26" s="236"/>
      <c r="AJ26" s="236"/>
      <c r="AK26" s="236"/>
      <c r="AL26" s="236"/>
      <c r="AM26" s="236"/>
      <c r="AN26" s="236"/>
      <c r="AO26" s="236"/>
      <c r="AP26" s="236"/>
      <c r="AQ26" s="236"/>
      <c r="AR26" s="236"/>
      <c r="AS26" s="236"/>
      <c r="AT26" s="236"/>
      <c r="AU26" s="236"/>
      <c r="AV26" s="236"/>
      <c r="AW26" s="236"/>
      <c r="AX26" s="236"/>
      <c r="AY26" s="236"/>
      <c r="AZ26" s="236"/>
      <c r="BA26" s="236"/>
      <c r="BB26" s="236"/>
      <c r="BC26" s="236"/>
      <c r="BD26" s="236"/>
      <c r="BE26" s="236"/>
      <c r="BF26" s="236"/>
      <c r="BG26" s="236"/>
      <c r="BH26" s="236"/>
      <c r="BI26" s="236"/>
      <c r="BJ26" s="236"/>
      <c r="BK26" s="236"/>
      <c r="BL26" s="236"/>
      <c r="BM26" s="236"/>
      <c r="BN26" s="236">
        <v>0</v>
      </c>
      <c r="BO26" s="236"/>
      <c r="BP26" s="236"/>
      <c r="BQ26" s="236"/>
      <c r="BR26" s="236"/>
      <c r="BS26" s="236"/>
      <c r="BT26" s="236"/>
      <c r="BU26" s="236"/>
      <c r="BV26" s="236"/>
      <c r="BW26" s="236"/>
      <c r="BX26" s="236"/>
      <c r="BY26" s="257"/>
      <c r="BZ26" s="257"/>
      <c r="CA26" s="230"/>
    </row>
    <row r="27" spans="1:79" s="256" customFormat="1">
      <c r="A27" s="206" t="s">
        <v>83</v>
      </c>
      <c r="B27" s="265"/>
      <c r="C27" s="236"/>
      <c r="D27" s="236"/>
      <c r="E27" s="236"/>
      <c r="F27" s="236"/>
      <c r="G27" s="236"/>
      <c r="H27" s="236"/>
      <c r="I27" s="236"/>
      <c r="J27" s="236"/>
      <c r="K27" s="236"/>
      <c r="L27" s="236"/>
      <c r="M27" s="236"/>
      <c r="N27" s="236"/>
      <c r="O27" s="236"/>
      <c r="P27" s="236"/>
      <c r="Q27" s="236"/>
      <c r="R27" s="236"/>
      <c r="S27" s="236"/>
      <c r="T27" s="236"/>
      <c r="U27" s="236"/>
      <c r="V27" s="236"/>
      <c r="W27" s="236"/>
      <c r="X27" s="236"/>
      <c r="Y27" s="236"/>
      <c r="Z27" s="236"/>
      <c r="AA27" s="236">
        <v>180</v>
      </c>
      <c r="AB27" s="236"/>
      <c r="AC27" s="236"/>
      <c r="AD27" s="236"/>
      <c r="AE27" s="236"/>
      <c r="AF27" s="236"/>
      <c r="AG27" s="236"/>
      <c r="AH27" s="236"/>
      <c r="AI27" s="236"/>
      <c r="AJ27" s="236"/>
      <c r="AK27" s="236"/>
      <c r="AL27" s="236"/>
      <c r="AM27" s="236"/>
      <c r="AN27" s="236"/>
      <c r="AO27" s="236"/>
      <c r="AP27" s="236"/>
      <c r="AQ27" s="236"/>
      <c r="AR27" s="236"/>
      <c r="AS27" s="236"/>
      <c r="AT27" s="236"/>
      <c r="AU27" s="236"/>
      <c r="AV27" s="236"/>
      <c r="AW27" s="236"/>
      <c r="AX27" s="236"/>
      <c r="AY27" s="236"/>
      <c r="AZ27" s="236"/>
      <c r="BA27" s="236"/>
      <c r="BB27" s="236"/>
      <c r="BC27" s="236"/>
      <c r="BD27" s="236"/>
      <c r="BE27" s="236"/>
      <c r="BF27" s="236"/>
      <c r="BG27" s="236"/>
      <c r="BH27" s="236"/>
      <c r="BI27" s="236"/>
      <c r="BJ27" s="236"/>
      <c r="BK27" s="236"/>
      <c r="BL27" s="236"/>
      <c r="BM27" s="236"/>
      <c r="BN27" s="236"/>
      <c r="BO27" s="236"/>
      <c r="BP27" s="236"/>
      <c r="BQ27" s="236"/>
      <c r="BR27" s="236"/>
      <c r="BS27" s="236"/>
      <c r="BT27" s="236"/>
      <c r="BU27" s="236"/>
      <c r="BV27" s="236"/>
      <c r="BW27" s="236"/>
      <c r="BX27" s="236"/>
      <c r="BY27" s="257"/>
      <c r="BZ27" s="257"/>
      <c r="CA27" s="230"/>
    </row>
    <row r="28" spans="1:79" ht="15.75" customHeight="1">
      <c r="A28" s="408"/>
      <c r="B28" s="407"/>
      <c r="C28" s="236"/>
      <c r="D28" s="236"/>
      <c r="E28" s="236"/>
      <c r="F28" s="236"/>
      <c r="G28" s="236"/>
      <c r="H28" s="236"/>
      <c r="I28" s="236"/>
      <c r="J28" s="236"/>
      <c r="K28" s="236"/>
      <c r="L28" s="236"/>
      <c r="M28" s="236"/>
      <c r="N28" s="236"/>
      <c r="O28" s="236"/>
      <c r="P28" s="236"/>
      <c r="Q28" s="236"/>
      <c r="R28" s="236"/>
      <c r="S28" s="236"/>
      <c r="T28" s="236"/>
      <c r="U28" s="236"/>
      <c r="V28" s="236"/>
      <c r="W28" s="236"/>
      <c r="X28" s="236"/>
      <c r="Y28" s="236"/>
      <c r="Z28" s="236"/>
      <c r="AA28" s="236"/>
      <c r="AB28" s="236"/>
      <c r="AC28" s="236"/>
      <c r="AD28" s="236"/>
      <c r="AE28" s="236"/>
      <c r="AF28" s="236"/>
      <c r="AG28" s="236"/>
      <c r="AH28" s="236"/>
      <c r="AI28" s="236"/>
      <c r="AJ28" s="236"/>
      <c r="AK28" s="236"/>
      <c r="AL28" s="236"/>
      <c r="AM28" s="236"/>
      <c r="AN28" s="236"/>
      <c r="AO28" s="236"/>
      <c r="AP28" s="236"/>
      <c r="AQ28" s="236"/>
      <c r="AR28" s="236"/>
      <c r="AS28" s="236"/>
      <c r="AT28" s="236"/>
      <c r="AU28" s="236"/>
      <c r="AV28" s="236"/>
      <c r="AW28" s="236"/>
      <c r="AX28" s="236"/>
      <c r="AY28" s="236"/>
      <c r="AZ28" s="236"/>
      <c r="BA28" s="236"/>
      <c r="BB28" s="236"/>
      <c r="BC28" s="236"/>
      <c r="BD28" s="236"/>
      <c r="BE28" s="236"/>
      <c r="BF28" s="236"/>
      <c r="BG28" s="236"/>
      <c r="BH28" s="236"/>
      <c r="BI28" s="236"/>
      <c r="BJ28" s="236"/>
      <c r="BK28" s="236"/>
      <c r="BL28" s="236"/>
      <c r="BM28" s="236"/>
      <c r="BN28" s="236"/>
      <c r="BO28" s="236"/>
      <c r="BP28" s="236"/>
      <c r="BQ28" s="236"/>
      <c r="BR28" s="236"/>
      <c r="BS28" s="236"/>
      <c r="BT28" s="236"/>
      <c r="BU28" s="236"/>
      <c r="BV28" s="236"/>
      <c r="BW28" s="236"/>
      <c r="BX28" s="236"/>
    </row>
    <row r="29" spans="1:79" ht="15.75" hidden="1" customHeight="1">
      <c r="A29" s="290"/>
      <c r="B29" s="291"/>
      <c r="C29" s="236"/>
      <c r="D29" s="236"/>
      <c r="E29" s="236"/>
      <c r="F29" s="236"/>
      <c r="G29" s="236"/>
      <c r="H29" s="236"/>
      <c r="I29" s="236"/>
      <c r="J29" s="236"/>
      <c r="K29" s="236"/>
      <c r="L29" s="236"/>
      <c r="M29" s="236"/>
      <c r="N29" s="236"/>
      <c r="O29" s="236"/>
      <c r="P29" s="236"/>
      <c r="Q29" s="236"/>
      <c r="R29" s="236"/>
      <c r="S29" s="236"/>
      <c r="T29" s="236"/>
      <c r="U29" s="236"/>
      <c r="V29" s="236"/>
      <c r="W29" s="236"/>
      <c r="X29" s="236"/>
      <c r="Y29" s="236"/>
      <c r="Z29" s="236"/>
      <c r="AA29" s="236"/>
      <c r="AB29" s="236"/>
      <c r="AC29" s="236"/>
      <c r="AD29" s="236"/>
      <c r="AE29" s="236"/>
      <c r="AF29" s="236"/>
      <c r="AG29" s="236"/>
      <c r="AH29" s="236"/>
      <c r="AI29" s="236"/>
      <c r="AJ29" s="236"/>
      <c r="AK29" s="236"/>
      <c r="AL29" s="236"/>
      <c r="AM29" s="236"/>
      <c r="AN29" s="236"/>
      <c r="AO29" s="236"/>
      <c r="AP29" s="236"/>
      <c r="AQ29" s="236"/>
      <c r="AR29" s="236"/>
      <c r="AS29" s="236"/>
      <c r="AT29" s="236"/>
      <c r="AU29" s="236"/>
      <c r="AV29" s="236"/>
      <c r="AW29" s="236"/>
      <c r="AX29" s="236"/>
      <c r="AY29" s="236"/>
      <c r="AZ29" s="236"/>
      <c r="BA29" s="236"/>
      <c r="BB29" s="236"/>
      <c r="BC29" s="236"/>
      <c r="BD29" s="236"/>
      <c r="BE29" s="236"/>
      <c r="BF29" s="236"/>
      <c r="BG29" s="236"/>
      <c r="BH29" s="236"/>
      <c r="BI29" s="236"/>
      <c r="BJ29" s="236"/>
      <c r="BK29" s="236"/>
      <c r="BL29" s="236"/>
      <c r="BM29" s="236"/>
      <c r="BN29" s="236"/>
      <c r="BO29" s="236"/>
      <c r="BP29" s="236"/>
      <c r="BQ29" s="236"/>
      <c r="BR29" s="236"/>
      <c r="BS29" s="236"/>
      <c r="BT29" s="236"/>
      <c r="BU29" s="236"/>
      <c r="BV29" s="236"/>
      <c r="BW29" s="236"/>
      <c r="BX29" s="236"/>
    </row>
    <row r="30" spans="1:79" ht="15.75" hidden="1" customHeight="1">
      <c r="A30" s="408"/>
      <c r="B30" s="407"/>
      <c r="C30" s="236"/>
      <c r="D30" s="236">
        <f t="shared" ref="D30:AI30" si="6">SUM(D22:D28)</f>
        <v>0</v>
      </c>
      <c r="E30" s="236">
        <f t="shared" si="6"/>
        <v>0</v>
      </c>
      <c r="F30" s="236">
        <f t="shared" si="6"/>
        <v>0</v>
      </c>
      <c r="G30" s="236">
        <f t="shared" si="6"/>
        <v>0</v>
      </c>
      <c r="H30" s="236">
        <f t="shared" si="6"/>
        <v>0</v>
      </c>
      <c r="I30" s="236">
        <f t="shared" si="6"/>
        <v>0</v>
      </c>
      <c r="J30" s="236">
        <f t="shared" si="6"/>
        <v>8</v>
      </c>
      <c r="K30" s="236">
        <f t="shared" si="6"/>
        <v>0</v>
      </c>
      <c r="L30" s="236">
        <f t="shared" si="6"/>
        <v>4.5999999999999996</v>
      </c>
      <c r="M30" s="236">
        <f t="shared" si="6"/>
        <v>0</v>
      </c>
      <c r="N30" s="236">
        <f t="shared" si="6"/>
        <v>4.5999999999999996</v>
      </c>
      <c r="O30" s="236">
        <f t="shared" si="6"/>
        <v>0</v>
      </c>
      <c r="P30" s="236">
        <f t="shared" si="6"/>
        <v>0</v>
      </c>
      <c r="Q30" s="236">
        <f t="shared" si="6"/>
        <v>1</v>
      </c>
      <c r="R30" s="236">
        <f t="shared" si="6"/>
        <v>0</v>
      </c>
      <c r="S30" s="236">
        <f t="shared" si="6"/>
        <v>0</v>
      </c>
      <c r="T30" s="236">
        <f t="shared" si="6"/>
        <v>0</v>
      </c>
      <c r="U30" s="236">
        <f t="shared" si="6"/>
        <v>0</v>
      </c>
      <c r="V30" s="236">
        <f t="shared" si="6"/>
        <v>0</v>
      </c>
      <c r="W30" s="236">
        <f t="shared" si="6"/>
        <v>27</v>
      </c>
      <c r="X30" s="236">
        <f t="shared" si="6"/>
        <v>0</v>
      </c>
      <c r="Y30" s="236">
        <f t="shared" si="6"/>
        <v>0</v>
      </c>
      <c r="Z30" s="236">
        <f t="shared" si="6"/>
        <v>0</v>
      </c>
      <c r="AA30" s="236">
        <f t="shared" si="6"/>
        <v>180</v>
      </c>
      <c r="AB30" s="236">
        <f t="shared" si="6"/>
        <v>0</v>
      </c>
      <c r="AC30" s="236">
        <f t="shared" si="6"/>
        <v>0</v>
      </c>
      <c r="AD30" s="236">
        <f t="shared" si="6"/>
        <v>0</v>
      </c>
      <c r="AE30" s="236">
        <f t="shared" si="6"/>
        <v>0</v>
      </c>
      <c r="AF30" s="236">
        <f t="shared" si="6"/>
        <v>0</v>
      </c>
      <c r="AG30" s="236">
        <f t="shared" si="6"/>
        <v>0</v>
      </c>
      <c r="AH30" s="236">
        <f t="shared" si="6"/>
        <v>0</v>
      </c>
      <c r="AI30" s="236">
        <f t="shared" si="6"/>
        <v>0</v>
      </c>
      <c r="AJ30" s="236">
        <f t="shared" ref="AJ30:BX30" si="7">SUM(AJ22:AJ28)</f>
        <v>0</v>
      </c>
      <c r="AK30" s="236">
        <f t="shared" si="7"/>
        <v>0</v>
      </c>
      <c r="AL30" s="236">
        <f t="shared" si="7"/>
        <v>28</v>
      </c>
      <c r="AM30" s="236">
        <f t="shared" si="7"/>
        <v>0</v>
      </c>
      <c r="AN30" s="236">
        <f t="shared" si="7"/>
        <v>0</v>
      </c>
      <c r="AO30" s="236">
        <f t="shared" si="7"/>
        <v>0</v>
      </c>
      <c r="AP30" s="236">
        <f t="shared" si="7"/>
        <v>0</v>
      </c>
      <c r="AQ30" s="236">
        <f t="shared" si="7"/>
        <v>0</v>
      </c>
      <c r="AR30" s="236">
        <f t="shared" si="7"/>
        <v>0</v>
      </c>
      <c r="AS30" s="236">
        <f t="shared" si="7"/>
        <v>0</v>
      </c>
      <c r="AT30" s="236">
        <f t="shared" si="7"/>
        <v>5</v>
      </c>
      <c r="AU30" s="236">
        <f t="shared" si="7"/>
        <v>0</v>
      </c>
      <c r="AV30" s="236">
        <f t="shared" si="7"/>
        <v>0</v>
      </c>
      <c r="AW30" s="236">
        <f t="shared" si="7"/>
        <v>0</v>
      </c>
      <c r="AX30" s="236">
        <f t="shared" si="7"/>
        <v>0</v>
      </c>
      <c r="AY30" s="236">
        <f t="shared" si="7"/>
        <v>0</v>
      </c>
      <c r="AZ30" s="236">
        <f t="shared" si="7"/>
        <v>0</v>
      </c>
      <c r="BA30" s="236">
        <f t="shared" si="7"/>
        <v>34</v>
      </c>
      <c r="BB30" s="236">
        <f t="shared" si="7"/>
        <v>0</v>
      </c>
      <c r="BC30" s="236">
        <f t="shared" si="7"/>
        <v>0</v>
      </c>
      <c r="BD30" s="236">
        <f t="shared" si="7"/>
        <v>0</v>
      </c>
      <c r="BE30" s="236">
        <f t="shared" si="7"/>
        <v>0</v>
      </c>
      <c r="BF30" s="236">
        <f t="shared" si="7"/>
        <v>0</v>
      </c>
      <c r="BG30" s="236">
        <f t="shared" si="7"/>
        <v>1</v>
      </c>
      <c r="BH30" s="236">
        <f t="shared" si="7"/>
        <v>1</v>
      </c>
      <c r="BI30" s="236">
        <f t="shared" si="7"/>
        <v>0</v>
      </c>
      <c r="BJ30" s="236">
        <f t="shared" si="7"/>
        <v>58</v>
      </c>
      <c r="BK30" s="236">
        <f t="shared" si="7"/>
        <v>9</v>
      </c>
      <c r="BL30" s="236">
        <f t="shared" si="7"/>
        <v>6</v>
      </c>
      <c r="BM30" s="236">
        <f t="shared" si="7"/>
        <v>0</v>
      </c>
      <c r="BN30" s="236">
        <f t="shared" si="7"/>
        <v>0</v>
      </c>
      <c r="BO30" s="236">
        <f t="shared" si="7"/>
        <v>0</v>
      </c>
      <c r="BP30" s="236">
        <f t="shared" si="7"/>
        <v>0</v>
      </c>
      <c r="BQ30" s="236">
        <f t="shared" si="7"/>
        <v>0</v>
      </c>
      <c r="BR30" s="236">
        <f t="shared" si="7"/>
        <v>0</v>
      </c>
      <c r="BS30" s="236">
        <f t="shared" si="7"/>
        <v>0</v>
      </c>
      <c r="BT30" s="236">
        <f t="shared" si="7"/>
        <v>0</v>
      </c>
      <c r="BU30" s="236">
        <f t="shared" si="7"/>
        <v>0</v>
      </c>
      <c r="BV30" s="236">
        <f t="shared" si="7"/>
        <v>0</v>
      </c>
      <c r="BW30" s="236">
        <f t="shared" si="7"/>
        <v>0</v>
      </c>
      <c r="BX30" s="236">
        <f t="shared" si="7"/>
        <v>60</v>
      </c>
    </row>
    <row r="31" spans="1:79" ht="15.75" hidden="1" customHeight="1">
      <c r="A31" s="412" t="s">
        <v>74</v>
      </c>
      <c r="B31" s="413"/>
      <c r="C31" s="236">
        <f>C32</f>
        <v>32</v>
      </c>
      <c r="D31" s="236">
        <f t="shared" ref="D31:BO31" si="8">C31</f>
        <v>32</v>
      </c>
      <c r="E31" s="236">
        <f t="shared" si="8"/>
        <v>32</v>
      </c>
      <c r="F31" s="236">
        <f t="shared" si="8"/>
        <v>32</v>
      </c>
      <c r="G31" s="236">
        <f t="shared" si="8"/>
        <v>32</v>
      </c>
      <c r="H31" s="236">
        <f t="shared" si="8"/>
        <v>32</v>
      </c>
      <c r="I31" s="236">
        <f t="shared" si="8"/>
        <v>32</v>
      </c>
      <c r="J31" s="236">
        <f t="shared" si="8"/>
        <v>32</v>
      </c>
      <c r="K31" s="236">
        <f t="shared" si="8"/>
        <v>32</v>
      </c>
      <c r="L31" s="236">
        <f t="shared" si="8"/>
        <v>32</v>
      </c>
      <c r="M31" s="236">
        <f t="shared" si="8"/>
        <v>32</v>
      </c>
      <c r="N31" s="236">
        <f t="shared" si="8"/>
        <v>32</v>
      </c>
      <c r="O31" s="236">
        <f t="shared" si="8"/>
        <v>32</v>
      </c>
      <c r="P31" s="236">
        <f t="shared" si="8"/>
        <v>32</v>
      </c>
      <c r="Q31" s="236">
        <f t="shared" si="8"/>
        <v>32</v>
      </c>
      <c r="R31" s="236">
        <f t="shared" si="8"/>
        <v>32</v>
      </c>
      <c r="S31" s="236">
        <f t="shared" si="8"/>
        <v>32</v>
      </c>
      <c r="T31" s="236">
        <f t="shared" si="8"/>
        <v>32</v>
      </c>
      <c r="U31" s="236">
        <f t="shared" si="8"/>
        <v>32</v>
      </c>
      <c r="V31" s="236">
        <f t="shared" si="8"/>
        <v>32</v>
      </c>
      <c r="W31" s="236">
        <f t="shared" si="8"/>
        <v>32</v>
      </c>
      <c r="X31" s="236">
        <f t="shared" si="8"/>
        <v>32</v>
      </c>
      <c r="Y31" s="236">
        <f t="shared" si="8"/>
        <v>32</v>
      </c>
      <c r="Z31" s="236">
        <f t="shared" si="8"/>
        <v>32</v>
      </c>
      <c r="AA31" s="236">
        <f t="shared" si="8"/>
        <v>32</v>
      </c>
      <c r="AB31" s="236">
        <f t="shared" si="8"/>
        <v>32</v>
      </c>
      <c r="AC31" s="236">
        <f t="shared" si="8"/>
        <v>32</v>
      </c>
      <c r="AD31" s="236">
        <f t="shared" si="8"/>
        <v>32</v>
      </c>
      <c r="AE31" s="236">
        <f t="shared" si="8"/>
        <v>32</v>
      </c>
      <c r="AF31" s="236">
        <f t="shared" si="8"/>
        <v>32</v>
      </c>
      <c r="AG31" s="236">
        <f t="shared" si="8"/>
        <v>32</v>
      </c>
      <c r="AH31" s="236">
        <f t="shared" si="8"/>
        <v>32</v>
      </c>
      <c r="AI31" s="236">
        <f t="shared" si="8"/>
        <v>32</v>
      </c>
      <c r="AJ31" s="236">
        <f t="shared" si="8"/>
        <v>32</v>
      </c>
      <c r="AK31" s="236">
        <f t="shared" si="8"/>
        <v>32</v>
      </c>
      <c r="AL31" s="236">
        <f t="shared" si="8"/>
        <v>32</v>
      </c>
      <c r="AM31" s="236">
        <f t="shared" si="8"/>
        <v>32</v>
      </c>
      <c r="AN31" s="236">
        <f t="shared" si="8"/>
        <v>32</v>
      </c>
      <c r="AO31" s="236">
        <f t="shared" si="8"/>
        <v>32</v>
      </c>
      <c r="AP31" s="236">
        <f t="shared" si="8"/>
        <v>32</v>
      </c>
      <c r="AQ31" s="236">
        <f t="shared" si="8"/>
        <v>32</v>
      </c>
      <c r="AR31" s="236">
        <f t="shared" si="8"/>
        <v>32</v>
      </c>
      <c r="AS31" s="236">
        <f t="shared" si="8"/>
        <v>32</v>
      </c>
      <c r="AT31" s="236">
        <f t="shared" si="8"/>
        <v>32</v>
      </c>
      <c r="AU31" s="236">
        <f t="shared" si="8"/>
        <v>32</v>
      </c>
      <c r="AV31" s="236">
        <f t="shared" si="8"/>
        <v>32</v>
      </c>
      <c r="AW31" s="236">
        <f t="shared" si="8"/>
        <v>32</v>
      </c>
      <c r="AX31" s="236">
        <f t="shared" si="8"/>
        <v>32</v>
      </c>
      <c r="AY31" s="236">
        <f t="shared" si="8"/>
        <v>32</v>
      </c>
      <c r="AZ31" s="236">
        <f t="shared" si="8"/>
        <v>32</v>
      </c>
      <c r="BA31" s="236">
        <f t="shared" si="8"/>
        <v>32</v>
      </c>
      <c r="BB31" s="236">
        <f t="shared" si="8"/>
        <v>32</v>
      </c>
      <c r="BC31" s="236">
        <f t="shared" si="8"/>
        <v>32</v>
      </c>
      <c r="BD31" s="236">
        <f t="shared" si="8"/>
        <v>32</v>
      </c>
      <c r="BE31" s="236">
        <f t="shared" si="8"/>
        <v>32</v>
      </c>
      <c r="BF31" s="236">
        <f t="shared" si="8"/>
        <v>32</v>
      </c>
      <c r="BG31" s="236">
        <f t="shared" si="8"/>
        <v>32</v>
      </c>
      <c r="BH31" s="236">
        <f t="shared" si="8"/>
        <v>32</v>
      </c>
      <c r="BI31" s="236">
        <f t="shared" si="8"/>
        <v>32</v>
      </c>
      <c r="BJ31" s="236">
        <f t="shared" si="8"/>
        <v>32</v>
      </c>
      <c r="BK31" s="236">
        <f t="shared" si="8"/>
        <v>32</v>
      </c>
      <c r="BL31" s="236">
        <f t="shared" si="8"/>
        <v>32</v>
      </c>
      <c r="BM31" s="236">
        <f t="shared" si="8"/>
        <v>32</v>
      </c>
      <c r="BN31" s="236">
        <f t="shared" si="8"/>
        <v>32</v>
      </c>
      <c r="BO31" s="236">
        <f t="shared" si="8"/>
        <v>32</v>
      </c>
      <c r="BP31" s="236">
        <f t="shared" ref="BP31:BX31" si="9">BO31</f>
        <v>32</v>
      </c>
      <c r="BQ31" s="236">
        <f t="shared" si="9"/>
        <v>32</v>
      </c>
      <c r="BR31" s="236">
        <f t="shared" si="9"/>
        <v>32</v>
      </c>
      <c r="BS31" s="236">
        <f t="shared" si="9"/>
        <v>32</v>
      </c>
      <c r="BT31" s="236">
        <f t="shared" si="9"/>
        <v>32</v>
      </c>
      <c r="BU31" s="236">
        <f t="shared" si="9"/>
        <v>32</v>
      </c>
      <c r="BV31" s="236">
        <f t="shared" si="9"/>
        <v>32</v>
      </c>
      <c r="BW31" s="236">
        <f t="shared" si="9"/>
        <v>32</v>
      </c>
      <c r="BX31" s="236">
        <f t="shared" si="9"/>
        <v>32</v>
      </c>
    </row>
    <row r="32" spans="1:79" ht="15.75" customHeight="1" thickBot="1">
      <c r="A32" s="414" t="s">
        <v>74</v>
      </c>
      <c r="B32" s="415"/>
      <c r="C32" s="255">
        <f>VLOOKUP(B4,Фактически_присутствующих,3,FALSE)</f>
        <v>32</v>
      </c>
      <c r="D32" s="236"/>
      <c r="E32" s="236"/>
      <c r="F32" s="236"/>
      <c r="G32" s="236"/>
      <c r="H32" s="236"/>
      <c r="I32" s="236"/>
      <c r="J32" s="236"/>
      <c r="K32" s="236"/>
      <c r="L32" s="236"/>
      <c r="M32" s="236"/>
      <c r="N32" s="236"/>
      <c r="O32" s="236"/>
      <c r="P32" s="236"/>
      <c r="Q32" s="236"/>
      <c r="R32" s="236"/>
      <c r="S32" s="236"/>
      <c r="T32" s="236"/>
      <c r="U32" s="236"/>
      <c r="V32" s="236"/>
      <c r="W32" s="236"/>
      <c r="X32" s="236"/>
      <c r="Y32" s="236"/>
      <c r="Z32" s="236"/>
      <c r="AA32" s="236"/>
      <c r="AB32" s="236"/>
      <c r="AC32" s="236"/>
      <c r="AD32" s="236"/>
      <c r="AE32" s="236"/>
      <c r="AF32" s="236"/>
      <c r="AG32" s="236"/>
      <c r="AH32" s="236"/>
      <c r="AI32" s="236"/>
      <c r="AJ32" s="236"/>
      <c r="AK32" s="236"/>
      <c r="AL32" s="236"/>
      <c r="AM32" s="236"/>
      <c r="AN32" s="236"/>
      <c r="AO32" s="236"/>
      <c r="AP32" s="236"/>
      <c r="AQ32" s="236"/>
      <c r="AR32" s="236"/>
      <c r="AS32" s="236"/>
      <c r="AT32" s="236"/>
      <c r="AU32" s="236"/>
      <c r="AV32" s="236"/>
      <c r="AW32" s="236"/>
      <c r="AX32" s="236"/>
      <c r="AY32" s="236"/>
      <c r="AZ32" s="236"/>
      <c r="BA32" s="236"/>
      <c r="BB32" s="236"/>
      <c r="BC32" s="236"/>
      <c r="BD32" s="236"/>
      <c r="BE32" s="236"/>
      <c r="BF32" s="236"/>
      <c r="BG32" s="236"/>
      <c r="BH32" s="236"/>
      <c r="BI32" s="236"/>
      <c r="BJ32" s="236"/>
      <c r="BK32" s="236"/>
      <c r="BL32" s="236"/>
      <c r="BM32" s="236"/>
      <c r="BN32" s="236"/>
      <c r="BO32" s="236"/>
      <c r="BP32" s="236"/>
      <c r="BQ32" s="236"/>
      <c r="BR32" s="236"/>
      <c r="BS32" s="236"/>
      <c r="BT32" s="236"/>
      <c r="BU32" s="236"/>
      <c r="BV32" s="236"/>
      <c r="BW32" s="236"/>
      <c r="BX32" s="236"/>
    </row>
    <row r="33" spans="1:76" ht="15.75" customHeight="1" thickTop="1">
      <c r="A33" s="414" t="s">
        <v>75</v>
      </c>
      <c r="B33" s="415"/>
      <c r="C33" s="237"/>
      <c r="D33" s="238">
        <f>D30*D31/1000</f>
        <v>0</v>
      </c>
      <c r="E33" s="238">
        <f>E30*E31</f>
        <v>0</v>
      </c>
      <c r="F33" s="239">
        <f>F30*F31</f>
        <v>0</v>
      </c>
      <c r="G33" s="240">
        <f>G30*G31</f>
        <v>0</v>
      </c>
      <c r="H33" s="240">
        <f>H30*H31/1000</f>
        <v>0</v>
      </c>
      <c r="I33" s="240">
        <f>I30*I31/1000</f>
        <v>0</v>
      </c>
      <c r="J33" s="240">
        <f>J30*J31/1000</f>
        <v>0.25600000000000001</v>
      </c>
      <c r="K33" s="240">
        <f>K30*K31</f>
        <v>0</v>
      </c>
      <c r="L33" s="240">
        <f t="shared" ref="L33:BW33" si="10">L30*L31/1000</f>
        <v>0.1472</v>
      </c>
      <c r="M33" s="240">
        <f t="shared" si="10"/>
        <v>0</v>
      </c>
      <c r="N33" s="240">
        <f t="shared" si="10"/>
        <v>0.1472</v>
      </c>
      <c r="O33" s="240">
        <f t="shared" si="10"/>
        <v>0</v>
      </c>
      <c r="P33" s="240">
        <f t="shared" si="10"/>
        <v>0</v>
      </c>
      <c r="Q33" s="240">
        <f>Q30*Q31</f>
        <v>32</v>
      </c>
      <c r="R33" s="240">
        <f t="shared" si="10"/>
        <v>0</v>
      </c>
      <c r="S33" s="240">
        <f t="shared" si="10"/>
        <v>0</v>
      </c>
      <c r="T33" s="240">
        <f t="shared" si="10"/>
        <v>0</v>
      </c>
      <c r="U33" s="240">
        <f t="shared" si="10"/>
        <v>0</v>
      </c>
      <c r="V33" s="240">
        <f t="shared" si="10"/>
        <v>0</v>
      </c>
      <c r="W33" s="240">
        <f t="shared" si="10"/>
        <v>0.86399999999999999</v>
      </c>
      <c r="X33" s="240">
        <f t="shared" si="10"/>
        <v>0</v>
      </c>
      <c r="Y33" s="240">
        <f t="shared" si="10"/>
        <v>0</v>
      </c>
      <c r="Z33" s="240">
        <f t="shared" si="10"/>
        <v>0</v>
      </c>
      <c r="AA33" s="240">
        <f t="shared" si="10"/>
        <v>5.76</v>
      </c>
      <c r="AB33" s="240">
        <f t="shared" si="10"/>
        <v>0</v>
      </c>
      <c r="AC33" s="240">
        <f t="shared" si="10"/>
        <v>0</v>
      </c>
      <c r="AD33" s="240">
        <f t="shared" si="10"/>
        <v>0</v>
      </c>
      <c r="AE33" s="240">
        <f t="shared" si="10"/>
        <v>0</v>
      </c>
      <c r="AF33" s="240">
        <f t="shared" si="10"/>
        <v>0</v>
      </c>
      <c r="AG33" s="240">
        <f t="shared" si="10"/>
        <v>0</v>
      </c>
      <c r="AH33" s="240">
        <f t="shared" si="10"/>
        <v>0</v>
      </c>
      <c r="AI33" s="240">
        <f t="shared" si="10"/>
        <v>0</v>
      </c>
      <c r="AJ33" s="240">
        <f t="shared" si="10"/>
        <v>0</v>
      </c>
      <c r="AK33" s="240">
        <f t="shared" si="10"/>
        <v>0</v>
      </c>
      <c r="AL33" s="240">
        <f t="shared" si="10"/>
        <v>0.89600000000000002</v>
      </c>
      <c r="AM33" s="240">
        <f t="shared" si="10"/>
        <v>0</v>
      </c>
      <c r="AN33" s="240">
        <f t="shared" si="10"/>
        <v>0</v>
      </c>
      <c r="AO33" s="240">
        <f t="shared" si="10"/>
        <v>0</v>
      </c>
      <c r="AP33" s="240">
        <f t="shared" si="10"/>
        <v>0</v>
      </c>
      <c r="AQ33" s="240">
        <f t="shared" si="10"/>
        <v>0</v>
      </c>
      <c r="AR33" s="240">
        <f t="shared" si="10"/>
        <v>0</v>
      </c>
      <c r="AS33" s="240">
        <f t="shared" si="10"/>
        <v>0</v>
      </c>
      <c r="AT33" s="240">
        <f t="shared" si="10"/>
        <v>0.16</v>
      </c>
      <c r="AU33" s="240">
        <f t="shared" si="10"/>
        <v>0</v>
      </c>
      <c r="AV33" s="240">
        <f t="shared" si="10"/>
        <v>0</v>
      </c>
      <c r="AW33" s="240">
        <f t="shared" si="10"/>
        <v>0</v>
      </c>
      <c r="AX33" s="240">
        <f t="shared" si="10"/>
        <v>0</v>
      </c>
      <c r="AY33" s="240">
        <f t="shared" si="10"/>
        <v>0</v>
      </c>
      <c r="AZ33" s="240">
        <f t="shared" si="10"/>
        <v>0</v>
      </c>
      <c r="BA33" s="240">
        <f t="shared" si="10"/>
        <v>1.0880000000000001</v>
      </c>
      <c r="BB33" s="240">
        <f t="shared" si="10"/>
        <v>0</v>
      </c>
      <c r="BC33" s="240">
        <f t="shared" si="10"/>
        <v>0</v>
      </c>
      <c r="BD33" s="240">
        <f t="shared" si="10"/>
        <v>0</v>
      </c>
      <c r="BE33" s="240">
        <f t="shared" si="10"/>
        <v>0</v>
      </c>
      <c r="BF33" s="240">
        <f t="shared" si="10"/>
        <v>0</v>
      </c>
      <c r="BG33" s="240">
        <f t="shared" si="10"/>
        <v>3.2000000000000001E-2</v>
      </c>
      <c r="BH33" s="240">
        <f>BH30*BH31</f>
        <v>32</v>
      </c>
      <c r="BI33" s="240">
        <f t="shared" si="10"/>
        <v>0</v>
      </c>
      <c r="BJ33" s="240">
        <f t="shared" si="10"/>
        <v>1.8560000000000001</v>
      </c>
      <c r="BK33" s="240">
        <f t="shared" si="10"/>
        <v>0.28799999999999998</v>
      </c>
      <c r="BL33" s="240">
        <f t="shared" si="10"/>
        <v>0.192</v>
      </c>
      <c r="BM33" s="240">
        <f t="shared" si="10"/>
        <v>0</v>
      </c>
      <c r="BN33" s="240">
        <f t="shared" si="10"/>
        <v>0</v>
      </c>
      <c r="BO33" s="240">
        <f t="shared" si="10"/>
        <v>0</v>
      </c>
      <c r="BP33" s="240">
        <f t="shared" si="10"/>
        <v>0</v>
      </c>
      <c r="BQ33" s="240">
        <f t="shared" si="10"/>
        <v>0</v>
      </c>
      <c r="BR33" s="240">
        <f t="shared" si="10"/>
        <v>0</v>
      </c>
      <c r="BS33" s="240">
        <f t="shared" si="10"/>
        <v>0</v>
      </c>
      <c r="BT33" s="240">
        <f t="shared" si="10"/>
        <v>0</v>
      </c>
      <c r="BU33" s="240">
        <f t="shared" si="10"/>
        <v>0</v>
      </c>
      <c r="BV33" s="240">
        <f t="shared" si="10"/>
        <v>0</v>
      </c>
      <c r="BW33" s="240">
        <f t="shared" si="10"/>
        <v>0</v>
      </c>
      <c r="BX33" s="240">
        <f t="shared" ref="BX33" si="11">BX30*BX31/1000</f>
        <v>1.92</v>
      </c>
    </row>
    <row r="34" spans="1:76" ht="15.75" customHeight="1">
      <c r="A34" s="414" t="s">
        <v>64</v>
      </c>
      <c r="B34" s="415"/>
      <c r="C34" s="237"/>
      <c r="D34" s="241">
        <f>ССЫЛКИ!B3</f>
        <v>85</v>
      </c>
      <c r="E34" s="241">
        <f>ССЫЛКИ!C3</f>
        <v>21</v>
      </c>
      <c r="F34" s="241">
        <f>ССЫЛКИ!D3</f>
        <v>21</v>
      </c>
      <c r="G34" s="241">
        <f>ССЫЛКИ!E3</f>
        <v>6</v>
      </c>
      <c r="H34" s="241">
        <f>ССЫЛКИ!F3</f>
        <v>400</v>
      </c>
      <c r="I34" s="241">
        <f>ССЫЛКИ!G3</f>
        <v>140</v>
      </c>
      <c r="J34" s="241">
        <f>ССЫЛКИ!H3</f>
        <v>85</v>
      </c>
      <c r="K34" s="241">
        <f>ССЫЛКИ!I3</f>
        <v>21</v>
      </c>
      <c r="L34" s="241">
        <f>ССЫЛКИ!J3</f>
        <v>140</v>
      </c>
      <c r="M34" s="241">
        <f>ССЫЛКИ!K3</f>
        <v>56</v>
      </c>
      <c r="N34" s="241">
        <f>ССЫЛКИ!L3</f>
        <v>10</v>
      </c>
      <c r="O34" s="241">
        <f>ССЫЛКИ!M3</f>
        <v>240</v>
      </c>
      <c r="P34" s="241">
        <f>ССЫЛКИ!N3</f>
        <v>700</v>
      </c>
      <c r="Q34" s="241">
        <f>ССЫЛКИ!O3</f>
        <v>8</v>
      </c>
      <c r="R34" s="241">
        <f>ССЫЛКИ!P3</f>
        <v>160</v>
      </c>
      <c r="S34" s="241">
        <f>ССЫЛКИ!Q3</f>
        <v>10</v>
      </c>
      <c r="T34" s="241">
        <f>ССЫЛКИ!R3</f>
        <v>150</v>
      </c>
      <c r="U34" s="241">
        <f>ССЫЛКИ!S3</f>
        <v>110</v>
      </c>
      <c r="V34" s="241">
        <f>ССЫЛКИ!T3</f>
        <v>130</v>
      </c>
      <c r="W34" s="241">
        <f>ССЫЛКИ!U3</f>
        <v>150</v>
      </c>
      <c r="X34" s="241">
        <f>ССЫЛКИ!V3</f>
        <v>150</v>
      </c>
      <c r="Y34" s="241">
        <f>ССЫЛКИ!W3</f>
        <v>40</v>
      </c>
      <c r="Z34" s="241">
        <f>ССЫЛКИ!X3</f>
        <v>150</v>
      </c>
      <c r="AA34" s="241">
        <f>ССЫЛКИ!Y3</f>
        <v>60</v>
      </c>
      <c r="AB34" s="241">
        <f>ССЫЛКИ!Z3</f>
        <v>70</v>
      </c>
      <c r="AC34" s="241">
        <f>ССЫЛКИ!AA3</f>
        <v>165</v>
      </c>
      <c r="AD34" s="241">
        <f>ССЫЛКИ!AB3</f>
        <v>21</v>
      </c>
      <c r="AE34" s="241">
        <f>ССЫЛКИ!AC3</f>
        <v>10.5</v>
      </c>
      <c r="AF34" s="241">
        <f>ССЫЛКИ!AD3</f>
        <v>55</v>
      </c>
      <c r="AG34" s="241">
        <f>ССЫЛКИ!AE3</f>
        <v>90</v>
      </c>
      <c r="AH34" s="241">
        <f>ССЫЛКИ!AF3</f>
        <v>45</v>
      </c>
      <c r="AI34" s="241">
        <f>ССЫЛКИ!AG3</f>
        <v>45</v>
      </c>
      <c r="AJ34" s="241">
        <f>ССЫЛКИ!AH3</f>
        <v>52</v>
      </c>
      <c r="AK34" s="241">
        <f>ССЫЛКИ!AI3</f>
        <v>50</v>
      </c>
      <c r="AL34" s="241">
        <f>ССЫЛКИ!AJ3</f>
        <v>55</v>
      </c>
      <c r="AM34" s="241">
        <f>ССЫЛКИ!AK3</f>
        <v>60</v>
      </c>
      <c r="AN34" s="241">
        <f>ССЫЛКИ!AL3</f>
        <v>60</v>
      </c>
      <c r="AO34" s="241">
        <f>ССЫЛКИ!AM3</f>
        <v>50</v>
      </c>
      <c r="AP34" s="241">
        <f>ССЫЛКИ!AN3</f>
        <v>110</v>
      </c>
      <c r="AQ34" s="241">
        <f>ССЫЛКИ!AO3</f>
        <v>270</v>
      </c>
      <c r="AR34" s="241">
        <f>ССЫЛКИ!AP3</f>
        <v>200</v>
      </c>
      <c r="AS34" s="241">
        <f>ССЫЛКИ!AQ3</f>
        <v>80</v>
      </c>
      <c r="AT34" s="241">
        <f>ССЫЛКИ!AR3</f>
        <v>600</v>
      </c>
      <c r="AU34" s="241">
        <f>ССЫЛКИ!AS3</f>
        <v>60</v>
      </c>
      <c r="AV34" s="241">
        <f>ССЫЛКИ!AT3</f>
        <v>75</v>
      </c>
      <c r="AW34" s="241">
        <f>ССЫЛКИ!AU3</f>
        <v>250</v>
      </c>
      <c r="AX34" s="241">
        <f>ССЫЛКИ!AV3</f>
        <v>274</v>
      </c>
      <c r="AY34" s="241">
        <f>ССЫЛКИ!AW3</f>
        <v>450</v>
      </c>
      <c r="AZ34" s="241">
        <f>ССЫЛКИ!AX3</f>
        <v>325</v>
      </c>
      <c r="BA34" s="241">
        <f>ССЫЛКИ!AY3</f>
        <v>180</v>
      </c>
      <c r="BB34" s="241">
        <f>ССЫЛКИ!AZ3</f>
        <v>320</v>
      </c>
      <c r="BC34" s="241">
        <f>ССЫЛКИ!BA3</f>
        <v>350</v>
      </c>
      <c r="BD34" s="241">
        <f>ССЫЛКИ!BB3</f>
        <v>300</v>
      </c>
      <c r="BE34" s="241">
        <f>ССЫЛКИ!BC3</f>
        <v>120</v>
      </c>
      <c r="BF34" s="241">
        <f>ССЫЛКИ!BD3</f>
        <v>220</v>
      </c>
      <c r="BG34" s="241">
        <f>ССЫЛКИ!BE3</f>
        <v>300</v>
      </c>
      <c r="BH34" s="241">
        <f>ССЫЛКИ!BF3</f>
        <v>21</v>
      </c>
      <c r="BI34" s="241">
        <f>ССЫЛКИ!BG3</f>
        <v>21</v>
      </c>
      <c r="BJ34" s="241">
        <f>ССЫЛКИ!BH3</f>
        <v>35</v>
      </c>
      <c r="BK34" s="241">
        <f>ССЫЛКИ!BI3</f>
        <v>22</v>
      </c>
      <c r="BL34" s="241">
        <f>ССЫЛКИ!BJ3</f>
        <v>32</v>
      </c>
      <c r="BM34" s="241">
        <f>ССЫЛКИ!BK3</f>
        <v>140</v>
      </c>
      <c r="BN34" s="241">
        <f>ССЫЛКИ!BL3</f>
        <v>140</v>
      </c>
      <c r="BO34" s="241">
        <f>ССЫЛКИ!BM3</f>
        <v>30</v>
      </c>
      <c r="BP34" s="241">
        <f>ССЫЛКИ!BN3</f>
        <v>4.2</v>
      </c>
      <c r="BQ34" s="241">
        <f>ССЫЛКИ!BO3</f>
        <v>160</v>
      </c>
      <c r="BR34" s="241">
        <f>ССЫЛКИ!BP3</f>
        <v>100</v>
      </c>
      <c r="BS34" s="241">
        <f>ССЫЛКИ!BQ3</f>
        <v>150</v>
      </c>
      <c r="BT34" s="241">
        <f>ССЫЛКИ!BR3</f>
        <v>160</v>
      </c>
      <c r="BU34" s="241">
        <f>ССЫЛКИ!BS3</f>
        <v>100</v>
      </c>
      <c r="BV34" s="241">
        <f>ССЫЛКИ!BT3</f>
        <v>90</v>
      </c>
      <c r="BW34" s="241">
        <f>ССЫЛКИ!BU3</f>
        <v>21</v>
      </c>
      <c r="BX34" s="241">
        <f>ССЫЛКИ!BV3</f>
        <v>40</v>
      </c>
    </row>
    <row r="35" spans="1:76" ht="15.75" customHeight="1">
      <c r="A35" s="414" t="s">
        <v>76</v>
      </c>
      <c r="B35" s="415"/>
      <c r="C35" s="242">
        <f>SUM(D35:BZ35)</f>
        <v>1951.9999999999998</v>
      </c>
      <c r="D35" s="243">
        <f t="shared" ref="D35:BX35" si="12">D33*D34</f>
        <v>0</v>
      </c>
      <c r="E35" s="243">
        <f t="shared" si="12"/>
        <v>0</v>
      </c>
      <c r="F35" s="239">
        <f t="shared" si="12"/>
        <v>0</v>
      </c>
      <c r="G35" s="240">
        <f t="shared" si="12"/>
        <v>0</v>
      </c>
      <c r="H35" s="240">
        <f t="shared" si="12"/>
        <v>0</v>
      </c>
      <c r="I35" s="240">
        <f t="shared" si="12"/>
        <v>0</v>
      </c>
      <c r="J35" s="240">
        <f t="shared" si="12"/>
        <v>21.76</v>
      </c>
      <c r="K35" s="240">
        <f t="shared" si="12"/>
        <v>0</v>
      </c>
      <c r="L35" s="240">
        <f t="shared" si="12"/>
        <v>20.608000000000001</v>
      </c>
      <c r="M35" s="240">
        <f t="shared" si="12"/>
        <v>0</v>
      </c>
      <c r="N35" s="240">
        <f t="shared" si="12"/>
        <v>1.472</v>
      </c>
      <c r="O35" s="240">
        <f t="shared" si="12"/>
        <v>0</v>
      </c>
      <c r="P35" s="240">
        <f t="shared" si="12"/>
        <v>0</v>
      </c>
      <c r="Q35" s="240">
        <f t="shared" si="12"/>
        <v>256</v>
      </c>
      <c r="R35" s="240">
        <f t="shared" si="12"/>
        <v>0</v>
      </c>
      <c r="S35" s="240">
        <f t="shared" si="12"/>
        <v>0</v>
      </c>
      <c r="T35" s="240">
        <f t="shared" si="12"/>
        <v>0</v>
      </c>
      <c r="U35" s="240">
        <f t="shared" si="12"/>
        <v>0</v>
      </c>
      <c r="V35" s="240">
        <f t="shared" si="12"/>
        <v>0</v>
      </c>
      <c r="W35" s="240">
        <f t="shared" si="12"/>
        <v>129.6</v>
      </c>
      <c r="X35" s="240">
        <f t="shared" si="12"/>
        <v>0</v>
      </c>
      <c r="Y35" s="240">
        <f t="shared" si="12"/>
        <v>0</v>
      </c>
      <c r="Z35" s="240">
        <f t="shared" si="12"/>
        <v>0</v>
      </c>
      <c r="AA35" s="240">
        <f t="shared" si="12"/>
        <v>345.59999999999997</v>
      </c>
      <c r="AB35" s="240">
        <f t="shared" si="12"/>
        <v>0</v>
      </c>
      <c r="AC35" s="240">
        <f t="shared" si="12"/>
        <v>0</v>
      </c>
      <c r="AD35" s="240">
        <f t="shared" si="12"/>
        <v>0</v>
      </c>
      <c r="AE35" s="240">
        <f t="shared" si="12"/>
        <v>0</v>
      </c>
      <c r="AF35" s="240">
        <f t="shared" si="12"/>
        <v>0</v>
      </c>
      <c r="AG35" s="240">
        <f t="shared" si="12"/>
        <v>0</v>
      </c>
      <c r="AH35" s="240">
        <f t="shared" si="12"/>
        <v>0</v>
      </c>
      <c r="AI35" s="240">
        <f t="shared" si="12"/>
        <v>0</v>
      </c>
      <c r="AJ35" s="240">
        <f t="shared" si="12"/>
        <v>0</v>
      </c>
      <c r="AK35" s="240">
        <f t="shared" si="12"/>
        <v>0</v>
      </c>
      <c r="AL35" s="240">
        <f t="shared" si="12"/>
        <v>49.28</v>
      </c>
      <c r="AM35" s="240">
        <f t="shared" si="12"/>
        <v>0</v>
      </c>
      <c r="AN35" s="240">
        <f t="shared" si="12"/>
        <v>0</v>
      </c>
      <c r="AO35" s="240">
        <f t="shared" si="12"/>
        <v>0</v>
      </c>
      <c r="AP35" s="240">
        <f t="shared" si="12"/>
        <v>0</v>
      </c>
      <c r="AQ35" s="240">
        <f t="shared" si="12"/>
        <v>0</v>
      </c>
      <c r="AR35" s="240">
        <f t="shared" si="12"/>
        <v>0</v>
      </c>
      <c r="AS35" s="240">
        <f t="shared" si="12"/>
        <v>0</v>
      </c>
      <c r="AT35" s="240">
        <f t="shared" si="12"/>
        <v>96</v>
      </c>
      <c r="AU35" s="240">
        <f t="shared" si="12"/>
        <v>0</v>
      </c>
      <c r="AV35" s="240">
        <f t="shared" si="12"/>
        <v>0</v>
      </c>
      <c r="AW35" s="240">
        <f t="shared" si="12"/>
        <v>0</v>
      </c>
      <c r="AX35" s="240">
        <f t="shared" si="12"/>
        <v>0</v>
      </c>
      <c r="AY35" s="240">
        <f t="shared" si="12"/>
        <v>0</v>
      </c>
      <c r="AZ35" s="240">
        <f t="shared" si="12"/>
        <v>0</v>
      </c>
      <c r="BA35" s="240">
        <f t="shared" si="12"/>
        <v>195.84</v>
      </c>
      <c r="BB35" s="240">
        <f t="shared" si="12"/>
        <v>0</v>
      </c>
      <c r="BC35" s="240">
        <f t="shared" si="12"/>
        <v>0</v>
      </c>
      <c r="BD35" s="240">
        <f t="shared" si="12"/>
        <v>0</v>
      </c>
      <c r="BE35" s="240">
        <f t="shared" si="12"/>
        <v>0</v>
      </c>
      <c r="BF35" s="240">
        <f t="shared" si="12"/>
        <v>0</v>
      </c>
      <c r="BG35" s="240">
        <f t="shared" si="12"/>
        <v>9.6</v>
      </c>
      <c r="BH35" s="240">
        <f t="shared" si="12"/>
        <v>672</v>
      </c>
      <c r="BI35" s="240">
        <f t="shared" si="12"/>
        <v>0</v>
      </c>
      <c r="BJ35" s="240">
        <f t="shared" si="12"/>
        <v>64.960000000000008</v>
      </c>
      <c r="BK35" s="240">
        <f t="shared" si="12"/>
        <v>6.3359999999999994</v>
      </c>
      <c r="BL35" s="240">
        <f t="shared" si="12"/>
        <v>6.1440000000000001</v>
      </c>
      <c r="BM35" s="240">
        <f t="shared" si="12"/>
        <v>0</v>
      </c>
      <c r="BN35" s="240">
        <f t="shared" si="12"/>
        <v>0</v>
      </c>
      <c r="BO35" s="240">
        <f t="shared" si="12"/>
        <v>0</v>
      </c>
      <c r="BP35" s="240">
        <f t="shared" si="12"/>
        <v>0</v>
      </c>
      <c r="BQ35" s="240">
        <f t="shared" si="12"/>
        <v>0</v>
      </c>
      <c r="BR35" s="240">
        <f t="shared" si="12"/>
        <v>0</v>
      </c>
      <c r="BS35" s="240">
        <f t="shared" si="12"/>
        <v>0</v>
      </c>
      <c r="BT35" s="240">
        <f t="shared" si="12"/>
        <v>0</v>
      </c>
      <c r="BU35" s="240">
        <f t="shared" si="12"/>
        <v>0</v>
      </c>
      <c r="BV35" s="240">
        <f t="shared" si="12"/>
        <v>0</v>
      </c>
      <c r="BW35" s="240">
        <f t="shared" si="12"/>
        <v>0</v>
      </c>
      <c r="BX35" s="240">
        <f t="shared" si="12"/>
        <v>76.8</v>
      </c>
    </row>
    <row r="36" spans="1:76" ht="15.75" customHeight="1">
      <c r="A36" s="414" t="s">
        <v>77</v>
      </c>
      <c r="B36" s="415"/>
      <c r="C36" s="244">
        <f>C35/C32</f>
        <v>60.999999999999993</v>
      </c>
      <c r="D36" s="230"/>
      <c r="E36" s="230"/>
      <c r="F36" s="230"/>
      <c r="G36" s="230"/>
      <c r="H36" s="230"/>
      <c r="I36" s="230"/>
      <c r="J36" s="230"/>
      <c r="K36" s="230"/>
      <c r="L36" s="230">
        <f>ROUND((((61-C36))*100+SUM(N22:N23)),4)</f>
        <v>4.5999999999999996</v>
      </c>
      <c r="M36" s="230"/>
      <c r="N36" s="230"/>
      <c r="O36" s="230"/>
      <c r="P36" s="230"/>
      <c r="Q36" s="230"/>
      <c r="R36" s="230"/>
      <c r="S36" s="230"/>
      <c r="T36" s="230"/>
      <c r="U36" s="230"/>
      <c r="V36" s="230"/>
      <c r="W36" s="230"/>
      <c r="X36" s="230"/>
      <c r="Y36" s="230"/>
      <c r="Z36" s="230"/>
      <c r="AA36" s="230"/>
      <c r="AB36" s="230"/>
      <c r="AC36" s="230"/>
      <c r="AD36" s="230"/>
      <c r="AE36" s="230"/>
      <c r="AF36" s="230"/>
      <c r="AG36" s="230"/>
      <c r="AH36" s="230"/>
      <c r="AI36" s="230"/>
      <c r="AJ36" s="230"/>
      <c r="AK36" s="230"/>
      <c r="AL36" s="230"/>
      <c r="AM36" s="230"/>
      <c r="AN36" s="230"/>
      <c r="AO36" s="230"/>
      <c r="AP36" s="230"/>
      <c r="AQ36" s="230"/>
      <c r="AR36" s="230"/>
      <c r="AS36" s="230"/>
      <c r="AT36" s="230"/>
      <c r="AU36" s="230"/>
      <c r="AV36" s="230"/>
      <c r="AW36" s="230"/>
      <c r="AX36" s="230"/>
      <c r="AY36" s="230"/>
      <c r="AZ36" s="230"/>
      <c r="BA36" s="230"/>
      <c r="BB36" s="230"/>
      <c r="BC36" s="230"/>
      <c r="BD36" s="230"/>
      <c r="BE36" s="230"/>
      <c r="BF36" s="230"/>
      <c r="BG36" s="230"/>
      <c r="BH36" s="230"/>
      <c r="BI36" s="230"/>
      <c r="BJ36" s="230"/>
      <c r="BK36" s="230"/>
      <c r="BL36" s="230"/>
      <c r="BM36" s="230"/>
      <c r="BN36" s="230"/>
      <c r="BO36" s="230"/>
      <c r="BP36" s="230"/>
      <c r="BQ36" s="230"/>
      <c r="BR36" s="230"/>
      <c r="BS36" s="230"/>
      <c r="BT36" s="230"/>
      <c r="BU36" s="230"/>
      <c r="BV36" s="230"/>
      <c r="BW36" s="230"/>
      <c r="BX36" s="230"/>
    </row>
    <row r="37" spans="1:76" ht="13.9" hidden="1" customHeight="1">
      <c r="A37" s="1"/>
      <c r="B37" s="233" t="s">
        <v>399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</row>
    <row r="38" spans="1:76" ht="13.9" hidden="1" customHeight="1">
      <c r="A38" s="408"/>
      <c r="B38" s="407"/>
      <c r="C38" s="236"/>
      <c r="D38" s="236">
        <f t="shared" ref="D38:K38" si="13">SUM(D22:D28)</f>
        <v>0</v>
      </c>
      <c r="E38" s="236">
        <f t="shared" si="13"/>
        <v>0</v>
      </c>
      <c r="F38" s="236">
        <f t="shared" si="13"/>
        <v>0</v>
      </c>
      <c r="G38" s="236">
        <f t="shared" si="13"/>
        <v>0</v>
      </c>
      <c r="H38" s="236">
        <f t="shared" si="13"/>
        <v>0</v>
      </c>
      <c r="I38" s="236">
        <f t="shared" si="13"/>
        <v>0</v>
      </c>
      <c r="J38" s="236">
        <f t="shared" si="13"/>
        <v>8</v>
      </c>
      <c r="K38" s="236">
        <f t="shared" si="13"/>
        <v>0</v>
      </c>
      <c r="L38" s="236">
        <f>SUM(L22:L28)</f>
        <v>4.5999999999999996</v>
      </c>
      <c r="M38" s="236">
        <f t="shared" ref="M38:BX38" si="14">SUM(M22:M28)</f>
        <v>0</v>
      </c>
      <c r="N38" s="236">
        <f t="shared" si="14"/>
        <v>4.5999999999999996</v>
      </c>
      <c r="O38" s="236">
        <f t="shared" si="14"/>
        <v>0</v>
      </c>
      <c r="P38" s="236">
        <f t="shared" si="14"/>
        <v>0</v>
      </c>
      <c r="Q38" s="236">
        <f t="shared" si="14"/>
        <v>1</v>
      </c>
      <c r="R38" s="236">
        <f t="shared" si="14"/>
        <v>0</v>
      </c>
      <c r="S38" s="236">
        <f t="shared" si="14"/>
        <v>0</v>
      </c>
      <c r="T38" s="236">
        <f t="shared" si="14"/>
        <v>0</v>
      </c>
      <c r="U38" s="236">
        <f t="shared" si="14"/>
        <v>0</v>
      </c>
      <c r="V38" s="236">
        <f t="shared" si="14"/>
        <v>0</v>
      </c>
      <c r="W38" s="236">
        <f t="shared" si="14"/>
        <v>27</v>
      </c>
      <c r="X38" s="236">
        <f t="shared" si="14"/>
        <v>0</v>
      </c>
      <c r="Y38" s="236">
        <f t="shared" si="14"/>
        <v>0</v>
      </c>
      <c r="Z38" s="236">
        <f t="shared" si="14"/>
        <v>0</v>
      </c>
      <c r="AA38" s="236">
        <f t="shared" si="14"/>
        <v>180</v>
      </c>
      <c r="AB38" s="236">
        <f t="shared" si="14"/>
        <v>0</v>
      </c>
      <c r="AC38" s="236">
        <f t="shared" si="14"/>
        <v>0</v>
      </c>
      <c r="AD38" s="236">
        <f t="shared" si="14"/>
        <v>0</v>
      </c>
      <c r="AE38" s="236">
        <f t="shared" si="14"/>
        <v>0</v>
      </c>
      <c r="AF38" s="236">
        <f t="shared" si="14"/>
        <v>0</v>
      </c>
      <c r="AG38" s="236">
        <f t="shared" si="14"/>
        <v>0</v>
      </c>
      <c r="AH38" s="236">
        <f t="shared" si="14"/>
        <v>0</v>
      </c>
      <c r="AI38" s="236">
        <f t="shared" si="14"/>
        <v>0</v>
      </c>
      <c r="AJ38" s="236">
        <f t="shared" si="14"/>
        <v>0</v>
      </c>
      <c r="AK38" s="236">
        <f t="shared" si="14"/>
        <v>0</v>
      </c>
      <c r="AL38" s="236">
        <f t="shared" si="14"/>
        <v>28</v>
      </c>
      <c r="AM38" s="236">
        <f t="shared" si="14"/>
        <v>0</v>
      </c>
      <c r="AN38" s="236">
        <f t="shared" si="14"/>
        <v>0</v>
      </c>
      <c r="AO38" s="236">
        <f t="shared" si="14"/>
        <v>0</v>
      </c>
      <c r="AP38" s="236">
        <f t="shared" si="14"/>
        <v>0</v>
      </c>
      <c r="AQ38" s="236">
        <f t="shared" si="14"/>
        <v>0</v>
      </c>
      <c r="AR38" s="236">
        <f t="shared" si="14"/>
        <v>0</v>
      </c>
      <c r="AS38" s="236">
        <f t="shared" si="14"/>
        <v>0</v>
      </c>
      <c r="AT38" s="236">
        <f t="shared" si="14"/>
        <v>5</v>
      </c>
      <c r="AU38" s="236">
        <f t="shared" si="14"/>
        <v>0</v>
      </c>
      <c r="AV38" s="236">
        <f t="shared" si="14"/>
        <v>0</v>
      </c>
      <c r="AW38" s="236">
        <f t="shared" si="14"/>
        <v>0</v>
      </c>
      <c r="AX38" s="236">
        <f t="shared" si="14"/>
        <v>0</v>
      </c>
      <c r="AY38" s="236">
        <f t="shared" si="14"/>
        <v>0</v>
      </c>
      <c r="AZ38" s="236">
        <f t="shared" si="14"/>
        <v>0</v>
      </c>
      <c r="BA38" s="236">
        <f t="shared" si="14"/>
        <v>34</v>
      </c>
      <c r="BB38" s="236">
        <f t="shared" si="14"/>
        <v>0</v>
      </c>
      <c r="BC38" s="236">
        <f t="shared" si="14"/>
        <v>0</v>
      </c>
      <c r="BD38" s="236">
        <f t="shared" si="14"/>
        <v>0</v>
      </c>
      <c r="BE38" s="236">
        <f t="shared" si="14"/>
        <v>0</v>
      </c>
      <c r="BF38" s="236">
        <f t="shared" si="14"/>
        <v>0</v>
      </c>
      <c r="BG38" s="236">
        <f t="shared" si="14"/>
        <v>1</v>
      </c>
      <c r="BH38" s="236">
        <f t="shared" si="14"/>
        <v>1</v>
      </c>
      <c r="BI38" s="236">
        <f t="shared" si="14"/>
        <v>0</v>
      </c>
      <c r="BJ38" s="236">
        <f t="shared" si="14"/>
        <v>58</v>
      </c>
      <c r="BK38" s="236">
        <f t="shared" si="14"/>
        <v>9</v>
      </c>
      <c r="BL38" s="236">
        <f t="shared" si="14"/>
        <v>6</v>
      </c>
      <c r="BM38" s="236">
        <f t="shared" si="14"/>
        <v>0</v>
      </c>
      <c r="BN38" s="236">
        <f t="shared" si="14"/>
        <v>0</v>
      </c>
      <c r="BO38" s="236">
        <f t="shared" si="14"/>
        <v>0</v>
      </c>
      <c r="BP38" s="236">
        <f t="shared" si="14"/>
        <v>0</v>
      </c>
      <c r="BQ38" s="236">
        <f t="shared" si="14"/>
        <v>0</v>
      </c>
      <c r="BR38" s="236">
        <f t="shared" si="14"/>
        <v>0</v>
      </c>
      <c r="BS38" s="236">
        <f t="shared" si="14"/>
        <v>0</v>
      </c>
      <c r="BT38" s="236">
        <f t="shared" si="14"/>
        <v>0</v>
      </c>
      <c r="BU38" s="236">
        <f t="shared" si="14"/>
        <v>0</v>
      </c>
      <c r="BV38" s="236">
        <f t="shared" si="14"/>
        <v>0</v>
      </c>
      <c r="BW38" s="236">
        <f t="shared" si="14"/>
        <v>0</v>
      </c>
      <c r="BX38" s="236">
        <f t="shared" si="14"/>
        <v>60</v>
      </c>
    </row>
    <row r="39" spans="1:76" ht="13.9" hidden="1" customHeight="1">
      <c r="A39" s="412" t="s">
        <v>74</v>
      </c>
      <c r="B39" s="413"/>
      <c r="C39" s="236">
        <f>C40</f>
        <v>32</v>
      </c>
      <c r="D39" s="246">
        <f>C39</f>
        <v>32</v>
      </c>
      <c r="E39" s="246">
        <f t="shared" ref="E39:BP39" si="15">D39</f>
        <v>32</v>
      </c>
      <c r="F39" s="246">
        <f t="shared" si="15"/>
        <v>32</v>
      </c>
      <c r="G39" s="246">
        <f t="shared" si="15"/>
        <v>32</v>
      </c>
      <c r="H39" s="246">
        <f t="shared" si="15"/>
        <v>32</v>
      </c>
      <c r="I39" s="246">
        <f t="shared" si="15"/>
        <v>32</v>
      </c>
      <c r="J39" s="246">
        <f t="shared" si="15"/>
        <v>32</v>
      </c>
      <c r="K39" s="246">
        <f t="shared" si="15"/>
        <v>32</v>
      </c>
      <c r="L39" s="246">
        <f t="shared" si="15"/>
        <v>32</v>
      </c>
      <c r="M39" s="246">
        <f t="shared" si="15"/>
        <v>32</v>
      </c>
      <c r="N39" s="246">
        <f t="shared" si="15"/>
        <v>32</v>
      </c>
      <c r="O39" s="246">
        <f t="shared" si="15"/>
        <v>32</v>
      </c>
      <c r="P39" s="246">
        <f t="shared" si="15"/>
        <v>32</v>
      </c>
      <c r="Q39" s="246">
        <f t="shared" si="15"/>
        <v>32</v>
      </c>
      <c r="R39" s="246">
        <f t="shared" si="15"/>
        <v>32</v>
      </c>
      <c r="S39" s="246">
        <f t="shared" si="15"/>
        <v>32</v>
      </c>
      <c r="T39" s="246">
        <f t="shared" si="15"/>
        <v>32</v>
      </c>
      <c r="U39" s="246">
        <f t="shared" si="15"/>
        <v>32</v>
      </c>
      <c r="V39" s="246">
        <f t="shared" si="15"/>
        <v>32</v>
      </c>
      <c r="W39" s="246">
        <f t="shared" si="15"/>
        <v>32</v>
      </c>
      <c r="X39" s="246">
        <f t="shared" si="15"/>
        <v>32</v>
      </c>
      <c r="Y39" s="246">
        <f t="shared" si="15"/>
        <v>32</v>
      </c>
      <c r="Z39" s="246">
        <f t="shared" si="15"/>
        <v>32</v>
      </c>
      <c r="AA39" s="246">
        <f t="shared" si="15"/>
        <v>32</v>
      </c>
      <c r="AB39" s="246">
        <f t="shared" si="15"/>
        <v>32</v>
      </c>
      <c r="AC39" s="246">
        <f t="shared" si="15"/>
        <v>32</v>
      </c>
      <c r="AD39" s="246">
        <f t="shared" si="15"/>
        <v>32</v>
      </c>
      <c r="AE39" s="246">
        <f t="shared" si="15"/>
        <v>32</v>
      </c>
      <c r="AF39" s="246">
        <f t="shared" si="15"/>
        <v>32</v>
      </c>
      <c r="AG39" s="246">
        <f t="shared" si="15"/>
        <v>32</v>
      </c>
      <c r="AH39" s="246">
        <f t="shared" si="15"/>
        <v>32</v>
      </c>
      <c r="AI39" s="246">
        <f t="shared" si="15"/>
        <v>32</v>
      </c>
      <c r="AJ39" s="246">
        <f t="shared" si="15"/>
        <v>32</v>
      </c>
      <c r="AK39" s="246">
        <f t="shared" si="15"/>
        <v>32</v>
      </c>
      <c r="AL39" s="246">
        <f t="shared" si="15"/>
        <v>32</v>
      </c>
      <c r="AM39" s="246">
        <f t="shared" si="15"/>
        <v>32</v>
      </c>
      <c r="AN39" s="246">
        <f t="shared" si="15"/>
        <v>32</v>
      </c>
      <c r="AO39" s="246">
        <f t="shared" si="15"/>
        <v>32</v>
      </c>
      <c r="AP39" s="246">
        <f t="shared" si="15"/>
        <v>32</v>
      </c>
      <c r="AQ39" s="246">
        <f t="shared" si="15"/>
        <v>32</v>
      </c>
      <c r="AR39" s="246">
        <f t="shared" si="15"/>
        <v>32</v>
      </c>
      <c r="AS39" s="246">
        <f t="shared" si="15"/>
        <v>32</v>
      </c>
      <c r="AT39" s="246">
        <f t="shared" si="15"/>
        <v>32</v>
      </c>
      <c r="AU39" s="246">
        <f t="shared" si="15"/>
        <v>32</v>
      </c>
      <c r="AV39" s="246">
        <f t="shared" si="15"/>
        <v>32</v>
      </c>
      <c r="AW39" s="246">
        <f t="shared" si="15"/>
        <v>32</v>
      </c>
      <c r="AX39" s="246">
        <f t="shared" si="15"/>
        <v>32</v>
      </c>
      <c r="AY39" s="246">
        <f t="shared" si="15"/>
        <v>32</v>
      </c>
      <c r="AZ39" s="246">
        <f t="shared" si="15"/>
        <v>32</v>
      </c>
      <c r="BA39" s="246">
        <f t="shared" si="15"/>
        <v>32</v>
      </c>
      <c r="BB39" s="246">
        <f t="shared" si="15"/>
        <v>32</v>
      </c>
      <c r="BC39" s="246">
        <f t="shared" si="15"/>
        <v>32</v>
      </c>
      <c r="BD39" s="246">
        <f t="shared" si="15"/>
        <v>32</v>
      </c>
      <c r="BE39" s="246">
        <f t="shared" si="15"/>
        <v>32</v>
      </c>
      <c r="BF39" s="246">
        <f t="shared" si="15"/>
        <v>32</v>
      </c>
      <c r="BG39" s="246">
        <f t="shared" si="15"/>
        <v>32</v>
      </c>
      <c r="BH39" s="246">
        <f t="shared" si="15"/>
        <v>32</v>
      </c>
      <c r="BI39" s="246">
        <f t="shared" si="15"/>
        <v>32</v>
      </c>
      <c r="BJ39" s="246">
        <f t="shared" si="15"/>
        <v>32</v>
      </c>
      <c r="BK39" s="246">
        <f t="shared" si="15"/>
        <v>32</v>
      </c>
      <c r="BL39" s="246">
        <f t="shared" si="15"/>
        <v>32</v>
      </c>
      <c r="BM39" s="246">
        <f t="shared" si="15"/>
        <v>32</v>
      </c>
      <c r="BN39" s="246">
        <f t="shared" si="15"/>
        <v>32</v>
      </c>
      <c r="BO39" s="246">
        <f t="shared" si="15"/>
        <v>32</v>
      </c>
      <c r="BP39" s="246">
        <f t="shared" si="15"/>
        <v>32</v>
      </c>
      <c r="BQ39" s="246">
        <f t="shared" ref="BQ39:BX39" si="16">BP39</f>
        <v>32</v>
      </c>
      <c r="BR39" s="246">
        <f t="shared" si="16"/>
        <v>32</v>
      </c>
      <c r="BS39" s="246">
        <f t="shared" si="16"/>
        <v>32</v>
      </c>
      <c r="BT39" s="246">
        <f t="shared" si="16"/>
        <v>32</v>
      </c>
      <c r="BU39" s="246">
        <f t="shared" si="16"/>
        <v>32</v>
      </c>
      <c r="BV39" s="246">
        <f t="shared" si="16"/>
        <v>32</v>
      </c>
      <c r="BW39" s="246">
        <f t="shared" si="16"/>
        <v>32</v>
      </c>
      <c r="BX39" s="246">
        <f t="shared" si="16"/>
        <v>32</v>
      </c>
    </row>
    <row r="40" spans="1:76" ht="21" hidden="1" customHeight="1">
      <c r="A40" s="410" t="s">
        <v>138</v>
      </c>
      <c r="B40" s="411"/>
      <c r="C40" s="99">
        <f>VLOOKUP(B4,Общее_количество_учащихся,3,FALSE)</f>
        <v>32</v>
      </c>
      <c r="D40" s="247"/>
      <c r="E40" s="247"/>
      <c r="F40" s="247"/>
      <c r="G40" s="247"/>
      <c r="H40" s="247"/>
      <c r="I40" s="247"/>
      <c r="J40" s="247"/>
      <c r="K40" s="247"/>
      <c r="L40" s="247"/>
      <c r="M40" s="247"/>
      <c r="N40" s="247"/>
      <c r="O40" s="247"/>
      <c r="P40" s="247"/>
      <c r="Q40" s="247"/>
      <c r="R40" s="247"/>
      <c r="S40" s="247"/>
      <c r="T40" s="247"/>
      <c r="U40" s="247"/>
      <c r="V40" s="247"/>
      <c r="W40" s="247"/>
      <c r="X40" s="247"/>
      <c r="Y40" s="247"/>
      <c r="Z40" s="247"/>
      <c r="AA40" s="247"/>
      <c r="AB40" s="247"/>
      <c r="AC40" s="247"/>
      <c r="AD40" s="247"/>
      <c r="AE40" s="247"/>
      <c r="AF40" s="247"/>
      <c r="AG40" s="247"/>
      <c r="AH40" s="247"/>
      <c r="AI40" s="247"/>
      <c r="AJ40" s="247"/>
      <c r="AK40" s="247"/>
      <c r="AL40" s="247"/>
      <c r="AM40" s="247"/>
      <c r="AN40" s="247"/>
      <c r="AO40" s="247"/>
      <c r="AP40" s="247"/>
      <c r="AQ40" s="247"/>
      <c r="AR40" s="247"/>
      <c r="AS40" s="247"/>
      <c r="AT40" s="247"/>
      <c r="AU40" s="247"/>
      <c r="AV40" s="247"/>
      <c r="AW40" s="247"/>
      <c r="AX40" s="247"/>
      <c r="AY40" s="247"/>
      <c r="AZ40" s="247"/>
      <c r="BA40" s="247"/>
      <c r="BB40" s="247"/>
      <c r="BC40" s="247"/>
      <c r="BD40" s="247"/>
      <c r="BE40" s="247"/>
      <c r="BF40" s="247"/>
      <c r="BG40" s="247"/>
      <c r="BH40" s="247"/>
      <c r="BI40" s="247"/>
      <c r="BJ40" s="247"/>
      <c r="BK40" s="247"/>
      <c r="BL40" s="247"/>
      <c r="BM40" s="247"/>
      <c r="BN40" s="247"/>
      <c r="BO40" s="247"/>
      <c r="BP40" s="247"/>
      <c r="BQ40" s="247"/>
      <c r="BR40" s="247"/>
      <c r="BS40" s="247"/>
      <c r="BT40" s="247"/>
      <c r="BU40" s="247"/>
      <c r="BV40" s="247"/>
      <c r="BW40" s="247"/>
      <c r="BX40" s="247"/>
    </row>
    <row r="41" spans="1:76" ht="14.45" hidden="1" customHeight="1">
      <c r="A41" s="414" t="s">
        <v>75</v>
      </c>
      <c r="B41" s="415"/>
      <c r="C41" s="237"/>
      <c r="D41" s="248">
        <f>D38*D39/1000</f>
        <v>0</v>
      </c>
      <c r="E41" s="248">
        <f>E38*E39</f>
        <v>0</v>
      </c>
      <c r="F41" s="248">
        <f>F38*F39</f>
        <v>0</v>
      </c>
      <c r="G41" s="248">
        <f>G38*G39</f>
        <v>0</v>
      </c>
      <c r="H41" s="248">
        <f t="shared" ref="H41:BS41" si="17">H38*H39/1000</f>
        <v>0</v>
      </c>
      <c r="I41" s="248">
        <f t="shared" si="17"/>
        <v>0</v>
      </c>
      <c r="J41" s="249">
        <f t="shared" si="17"/>
        <v>0.25600000000000001</v>
      </c>
      <c r="K41" s="249">
        <f>K38*K39</f>
        <v>0</v>
      </c>
      <c r="L41" s="249">
        <f>L38*L39/1000</f>
        <v>0.1472</v>
      </c>
      <c r="M41" s="249">
        <f t="shared" si="17"/>
        <v>0</v>
      </c>
      <c r="N41" s="249">
        <f t="shared" si="17"/>
        <v>0.1472</v>
      </c>
      <c r="O41" s="249">
        <f t="shared" si="17"/>
        <v>0</v>
      </c>
      <c r="P41" s="249">
        <f t="shared" si="17"/>
        <v>0</v>
      </c>
      <c r="Q41" s="249">
        <f>Q38*Q39</f>
        <v>32</v>
      </c>
      <c r="R41" s="249">
        <f t="shared" si="17"/>
        <v>0</v>
      </c>
      <c r="S41" s="249">
        <f>S38*S39</f>
        <v>0</v>
      </c>
      <c r="T41" s="249">
        <f t="shared" si="17"/>
        <v>0</v>
      </c>
      <c r="U41" s="249">
        <f t="shared" si="17"/>
        <v>0</v>
      </c>
      <c r="V41" s="249">
        <f t="shared" si="17"/>
        <v>0</v>
      </c>
      <c r="W41" s="249">
        <f t="shared" si="17"/>
        <v>0.86399999999999999</v>
      </c>
      <c r="X41" s="249">
        <f t="shared" si="17"/>
        <v>0</v>
      </c>
      <c r="Y41" s="249">
        <f t="shared" si="17"/>
        <v>0</v>
      </c>
      <c r="Z41" s="249">
        <f t="shared" si="17"/>
        <v>0</v>
      </c>
      <c r="AA41" s="249">
        <f t="shared" si="17"/>
        <v>5.76</v>
      </c>
      <c r="AB41" s="249">
        <f t="shared" si="17"/>
        <v>0</v>
      </c>
      <c r="AC41" s="249">
        <f t="shared" si="17"/>
        <v>0</v>
      </c>
      <c r="AD41" s="249">
        <f t="shared" si="17"/>
        <v>0</v>
      </c>
      <c r="AE41" s="249">
        <f t="shared" si="17"/>
        <v>0</v>
      </c>
      <c r="AF41" s="249">
        <f t="shared" si="17"/>
        <v>0</v>
      </c>
      <c r="AG41" s="249">
        <f t="shared" si="17"/>
        <v>0</v>
      </c>
      <c r="AH41" s="249">
        <f t="shared" si="17"/>
        <v>0</v>
      </c>
      <c r="AI41" s="249">
        <f t="shared" si="17"/>
        <v>0</v>
      </c>
      <c r="AJ41" s="249">
        <f t="shared" si="17"/>
        <v>0</v>
      </c>
      <c r="AK41" s="249">
        <f t="shared" si="17"/>
        <v>0</v>
      </c>
      <c r="AL41" s="249">
        <f t="shared" si="17"/>
        <v>0.89600000000000002</v>
      </c>
      <c r="AM41" s="249">
        <f t="shared" si="17"/>
        <v>0</v>
      </c>
      <c r="AN41" s="249">
        <f t="shared" si="17"/>
        <v>0</v>
      </c>
      <c r="AO41" s="249">
        <f t="shared" si="17"/>
        <v>0</v>
      </c>
      <c r="AP41" s="249">
        <f t="shared" si="17"/>
        <v>0</v>
      </c>
      <c r="AQ41" s="249">
        <f t="shared" si="17"/>
        <v>0</v>
      </c>
      <c r="AR41" s="249">
        <f t="shared" si="17"/>
        <v>0</v>
      </c>
      <c r="AS41" s="249">
        <f t="shared" si="17"/>
        <v>0</v>
      </c>
      <c r="AT41" s="249">
        <f t="shared" si="17"/>
        <v>0.16</v>
      </c>
      <c r="AU41" s="249">
        <f t="shared" si="17"/>
        <v>0</v>
      </c>
      <c r="AV41" s="249">
        <f t="shared" si="17"/>
        <v>0</v>
      </c>
      <c r="AW41" s="249">
        <f t="shared" si="17"/>
        <v>0</v>
      </c>
      <c r="AX41" s="249">
        <f t="shared" si="17"/>
        <v>0</v>
      </c>
      <c r="AY41" s="249">
        <f t="shared" si="17"/>
        <v>0</v>
      </c>
      <c r="AZ41" s="249">
        <f t="shared" si="17"/>
        <v>0</v>
      </c>
      <c r="BA41" s="249">
        <f t="shared" si="17"/>
        <v>1.0880000000000001</v>
      </c>
      <c r="BB41" s="249">
        <f t="shared" si="17"/>
        <v>0</v>
      </c>
      <c r="BC41" s="249">
        <f t="shared" si="17"/>
        <v>0</v>
      </c>
      <c r="BD41" s="249">
        <f t="shared" si="17"/>
        <v>0</v>
      </c>
      <c r="BE41" s="249">
        <f t="shared" si="17"/>
        <v>0</v>
      </c>
      <c r="BF41" s="249">
        <f t="shared" si="17"/>
        <v>0</v>
      </c>
      <c r="BG41" s="249">
        <f t="shared" si="17"/>
        <v>3.2000000000000001E-2</v>
      </c>
      <c r="BH41" s="249">
        <f>BH38*BH39</f>
        <v>32</v>
      </c>
      <c r="BI41" s="249">
        <f t="shared" si="17"/>
        <v>0</v>
      </c>
      <c r="BJ41" s="249">
        <f t="shared" si="17"/>
        <v>1.8560000000000001</v>
      </c>
      <c r="BK41" s="249">
        <f t="shared" si="17"/>
        <v>0.28799999999999998</v>
      </c>
      <c r="BL41" s="249">
        <f t="shared" si="17"/>
        <v>0.192</v>
      </c>
      <c r="BM41" s="249">
        <f t="shared" si="17"/>
        <v>0</v>
      </c>
      <c r="BN41" s="249">
        <f t="shared" si="17"/>
        <v>0</v>
      </c>
      <c r="BO41" s="249">
        <f t="shared" si="17"/>
        <v>0</v>
      </c>
      <c r="BP41" s="249">
        <f t="shared" si="17"/>
        <v>0</v>
      </c>
      <c r="BQ41" s="249">
        <f t="shared" si="17"/>
        <v>0</v>
      </c>
      <c r="BR41" s="249">
        <f t="shared" si="17"/>
        <v>0</v>
      </c>
      <c r="BS41" s="249">
        <f t="shared" si="17"/>
        <v>0</v>
      </c>
      <c r="BT41" s="249">
        <f t="shared" ref="BT41:BX41" si="18">BT38*BT39/1000</f>
        <v>0</v>
      </c>
      <c r="BU41" s="249">
        <f t="shared" si="18"/>
        <v>0</v>
      </c>
      <c r="BV41" s="249">
        <f t="shared" si="18"/>
        <v>0</v>
      </c>
      <c r="BW41" s="249">
        <f t="shared" si="18"/>
        <v>0</v>
      </c>
      <c r="BX41" s="249">
        <f t="shared" si="18"/>
        <v>1.92</v>
      </c>
    </row>
    <row r="42" spans="1:76" ht="13.9" hidden="1" customHeight="1">
      <c r="A42" s="414" t="s">
        <v>64</v>
      </c>
      <c r="B42" s="415"/>
      <c r="C42" s="237"/>
      <c r="D42" s="241">
        <f>ССЫЛКИ!B3</f>
        <v>85</v>
      </c>
      <c r="E42" s="241">
        <f>ССЫЛКИ!C3</f>
        <v>21</v>
      </c>
      <c r="F42" s="241">
        <f>ССЫЛКИ!D3</f>
        <v>21</v>
      </c>
      <c r="G42" s="241">
        <f>ССЫЛКИ!E3</f>
        <v>6</v>
      </c>
      <c r="H42" s="241">
        <f>ССЫЛКИ!F3</f>
        <v>400</v>
      </c>
      <c r="I42" s="241">
        <f>ССЫЛКИ!G3</f>
        <v>140</v>
      </c>
      <c r="J42" s="241">
        <f>ССЫЛКИ!H3</f>
        <v>85</v>
      </c>
      <c r="K42" s="241">
        <f>ССЫЛКИ!I3</f>
        <v>21</v>
      </c>
      <c r="L42" s="241">
        <f>ССЫЛКИ!J3</f>
        <v>140</v>
      </c>
      <c r="M42" s="241">
        <f>ССЫЛКИ!K3</f>
        <v>56</v>
      </c>
      <c r="N42" s="241">
        <f>ССЫЛКИ!L3</f>
        <v>10</v>
      </c>
      <c r="O42" s="241">
        <f>ССЫЛКИ!M3</f>
        <v>240</v>
      </c>
      <c r="P42" s="241">
        <f>ССЫЛКИ!N3</f>
        <v>700</v>
      </c>
      <c r="Q42" s="241">
        <f>ССЫЛКИ!O3</f>
        <v>8</v>
      </c>
      <c r="R42" s="241">
        <f>ССЫЛКИ!P3</f>
        <v>160</v>
      </c>
      <c r="S42" s="241">
        <f>ССЫЛКИ!Q3</f>
        <v>10</v>
      </c>
      <c r="T42" s="241">
        <f>ССЫЛКИ!R3</f>
        <v>150</v>
      </c>
      <c r="U42" s="241">
        <f>ССЫЛКИ!S3</f>
        <v>110</v>
      </c>
      <c r="V42" s="241">
        <f>ССЫЛКИ!T3</f>
        <v>130</v>
      </c>
      <c r="W42" s="241">
        <f>ССЫЛКИ!U3</f>
        <v>150</v>
      </c>
      <c r="X42" s="241">
        <f>ССЫЛКИ!V3</f>
        <v>150</v>
      </c>
      <c r="Y42" s="241">
        <f>ССЫЛКИ!W3</f>
        <v>40</v>
      </c>
      <c r="Z42" s="241">
        <f>ССЫЛКИ!X3</f>
        <v>150</v>
      </c>
      <c r="AA42" s="241">
        <f>ССЫЛКИ!Y3</f>
        <v>60</v>
      </c>
      <c r="AB42" s="241">
        <f>ССЫЛКИ!Z3</f>
        <v>70</v>
      </c>
      <c r="AC42" s="241">
        <f>ССЫЛКИ!AA3</f>
        <v>165</v>
      </c>
      <c r="AD42" s="241">
        <f>ССЫЛКИ!AB3</f>
        <v>21</v>
      </c>
      <c r="AE42" s="241">
        <f>ССЫЛКИ!AC3</f>
        <v>10.5</v>
      </c>
      <c r="AF42" s="241">
        <f>ССЫЛКИ!AD3</f>
        <v>55</v>
      </c>
      <c r="AG42" s="241">
        <f>ССЫЛКИ!AE3</f>
        <v>90</v>
      </c>
      <c r="AH42" s="241">
        <f>ССЫЛКИ!AF3</f>
        <v>45</v>
      </c>
      <c r="AI42" s="241">
        <f>ССЫЛКИ!AG3</f>
        <v>45</v>
      </c>
      <c r="AJ42" s="241">
        <f>ССЫЛКИ!AH3</f>
        <v>52</v>
      </c>
      <c r="AK42" s="241">
        <f>ССЫЛКИ!AI3</f>
        <v>50</v>
      </c>
      <c r="AL42" s="241">
        <f>ССЫЛКИ!AJ3</f>
        <v>55</v>
      </c>
      <c r="AM42" s="241">
        <f>ССЫЛКИ!AK3</f>
        <v>60</v>
      </c>
      <c r="AN42" s="241">
        <f>ССЫЛКИ!AL3</f>
        <v>60</v>
      </c>
      <c r="AO42" s="241">
        <f>ССЫЛКИ!AM3</f>
        <v>50</v>
      </c>
      <c r="AP42" s="241">
        <f>ССЫЛКИ!AN3</f>
        <v>110</v>
      </c>
      <c r="AQ42" s="241">
        <f>ССЫЛКИ!AO3</f>
        <v>270</v>
      </c>
      <c r="AR42" s="241">
        <f>ССЫЛКИ!AP3</f>
        <v>200</v>
      </c>
      <c r="AS42" s="241">
        <f>ССЫЛКИ!AQ3</f>
        <v>80</v>
      </c>
      <c r="AT42" s="241">
        <f>ССЫЛКИ!AR3</f>
        <v>600</v>
      </c>
      <c r="AU42" s="241">
        <f>ССЫЛКИ!AS3</f>
        <v>60</v>
      </c>
      <c r="AV42" s="241">
        <f>ССЫЛКИ!AT3</f>
        <v>75</v>
      </c>
      <c r="AW42" s="241">
        <f>ССЫЛКИ!AU3</f>
        <v>250</v>
      </c>
      <c r="AX42" s="241">
        <f>ССЫЛКИ!AV3</f>
        <v>274</v>
      </c>
      <c r="AY42" s="241">
        <f>ССЫЛКИ!AW3</f>
        <v>450</v>
      </c>
      <c r="AZ42" s="241">
        <f>ССЫЛКИ!AX3</f>
        <v>325</v>
      </c>
      <c r="BA42" s="241">
        <f>ССЫЛКИ!AY3</f>
        <v>180</v>
      </c>
      <c r="BB42" s="241">
        <f>ССЫЛКИ!AZ3</f>
        <v>320</v>
      </c>
      <c r="BC42" s="241">
        <f>ССЫЛКИ!BA3</f>
        <v>350</v>
      </c>
      <c r="BD42" s="241">
        <f>ССЫЛКИ!BB3</f>
        <v>300</v>
      </c>
      <c r="BE42" s="241">
        <f>ССЫЛКИ!BC3</f>
        <v>120</v>
      </c>
      <c r="BF42" s="241">
        <f>ССЫЛКИ!BD3</f>
        <v>220</v>
      </c>
      <c r="BG42" s="241">
        <f>ССЫЛКИ!BE3</f>
        <v>300</v>
      </c>
      <c r="BH42" s="241">
        <f>ССЫЛКИ!BF3</f>
        <v>21</v>
      </c>
      <c r="BI42" s="241">
        <f>ССЫЛКИ!BG3</f>
        <v>21</v>
      </c>
      <c r="BJ42" s="241">
        <f>ССЫЛКИ!BH3</f>
        <v>35</v>
      </c>
      <c r="BK42" s="241">
        <f>ССЫЛКИ!BI3</f>
        <v>22</v>
      </c>
      <c r="BL42" s="241">
        <f>ССЫЛКИ!BJ3</f>
        <v>32</v>
      </c>
      <c r="BM42" s="241">
        <f>ССЫЛКИ!BK3</f>
        <v>140</v>
      </c>
      <c r="BN42" s="241">
        <f>ССЫЛКИ!BL3</f>
        <v>140</v>
      </c>
      <c r="BO42" s="241">
        <f>ССЫЛКИ!BM3</f>
        <v>30</v>
      </c>
      <c r="BP42" s="241">
        <f>ССЫЛКИ!BN3</f>
        <v>4.2</v>
      </c>
      <c r="BQ42" s="241">
        <f>ССЫЛКИ!BO3</f>
        <v>160</v>
      </c>
      <c r="BR42" s="241">
        <f>ССЫЛКИ!BP3</f>
        <v>100</v>
      </c>
      <c r="BS42" s="241">
        <f>ССЫЛКИ!BQ3</f>
        <v>150</v>
      </c>
      <c r="BT42" s="241">
        <f>ССЫЛКИ!BR3</f>
        <v>160</v>
      </c>
      <c r="BU42" s="241">
        <f>ССЫЛКИ!BS3</f>
        <v>100</v>
      </c>
      <c r="BV42" s="241">
        <f>ССЫЛКИ!BT3</f>
        <v>90</v>
      </c>
      <c r="BW42" s="241">
        <f>ССЫЛКИ!BU3</f>
        <v>21</v>
      </c>
      <c r="BX42" s="241">
        <f>ССЫЛКИ!BV3</f>
        <v>40</v>
      </c>
    </row>
    <row r="43" spans="1:76" ht="13.9" hidden="1" customHeight="1">
      <c r="A43" s="414" t="s">
        <v>76</v>
      </c>
      <c r="B43" s="415"/>
      <c r="C43" s="250">
        <f>SUM(D43:BZ43)</f>
        <v>1951.9999999999998</v>
      </c>
      <c r="D43" s="243">
        <f>D41*D42</f>
        <v>0</v>
      </c>
      <c r="E43" s="243">
        <f t="shared" ref="E43:BP43" si="19">E41*E42</f>
        <v>0</v>
      </c>
      <c r="F43" s="239">
        <f>F41*F42</f>
        <v>0</v>
      </c>
      <c r="G43" s="239">
        <f t="shared" si="19"/>
        <v>0</v>
      </c>
      <c r="H43" s="239">
        <f t="shared" si="19"/>
        <v>0</v>
      </c>
      <c r="I43" s="239">
        <f t="shared" si="19"/>
        <v>0</v>
      </c>
      <c r="J43" s="239">
        <f t="shared" si="19"/>
        <v>21.76</v>
      </c>
      <c r="K43" s="252">
        <f t="shared" si="19"/>
        <v>0</v>
      </c>
      <c r="L43" s="252">
        <f t="shared" si="19"/>
        <v>20.608000000000001</v>
      </c>
      <c r="M43" s="252">
        <f t="shared" si="19"/>
        <v>0</v>
      </c>
      <c r="N43" s="252">
        <f t="shared" si="19"/>
        <v>1.472</v>
      </c>
      <c r="O43" s="252">
        <f t="shared" si="19"/>
        <v>0</v>
      </c>
      <c r="P43" s="252">
        <f t="shared" si="19"/>
        <v>0</v>
      </c>
      <c r="Q43" s="252">
        <f t="shared" si="19"/>
        <v>256</v>
      </c>
      <c r="R43" s="252">
        <f t="shared" si="19"/>
        <v>0</v>
      </c>
      <c r="S43" s="252">
        <f t="shared" si="19"/>
        <v>0</v>
      </c>
      <c r="T43" s="252">
        <f t="shared" si="19"/>
        <v>0</v>
      </c>
      <c r="U43" s="252">
        <f t="shared" si="19"/>
        <v>0</v>
      </c>
      <c r="V43" s="252">
        <f t="shared" si="19"/>
        <v>0</v>
      </c>
      <c r="W43" s="252">
        <f t="shared" si="19"/>
        <v>129.6</v>
      </c>
      <c r="X43" s="252">
        <f t="shared" si="19"/>
        <v>0</v>
      </c>
      <c r="Y43" s="252">
        <f t="shared" si="19"/>
        <v>0</v>
      </c>
      <c r="Z43" s="252">
        <f t="shared" si="19"/>
        <v>0</v>
      </c>
      <c r="AA43" s="252">
        <f t="shared" si="19"/>
        <v>345.59999999999997</v>
      </c>
      <c r="AB43" s="252">
        <f t="shared" si="19"/>
        <v>0</v>
      </c>
      <c r="AC43" s="252">
        <f t="shared" si="19"/>
        <v>0</v>
      </c>
      <c r="AD43" s="252">
        <f t="shared" si="19"/>
        <v>0</v>
      </c>
      <c r="AE43" s="252">
        <f t="shared" si="19"/>
        <v>0</v>
      </c>
      <c r="AF43" s="252">
        <f t="shared" si="19"/>
        <v>0</v>
      </c>
      <c r="AG43" s="252">
        <f t="shared" si="19"/>
        <v>0</v>
      </c>
      <c r="AH43" s="252">
        <f t="shared" si="19"/>
        <v>0</v>
      </c>
      <c r="AI43" s="252">
        <f t="shared" si="19"/>
        <v>0</v>
      </c>
      <c r="AJ43" s="252">
        <f t="shared" si="19"/>
        <v>0</v>
      </c>
      <c r="AK43" s="252">
        <f t="shared" si="19"/>
        <v>0</v>
      </c>
      <c r="AL43" s="252">
        <f t="shared" si="19"/>
        <v>49.28</v>
      </c>
      <c r="AM43" s="252">
        <f t="shared" si="19"/>
        <v>0</v>
      </c>
      <c r="AN43" s="252">
        <f t="shared" si="19"/>
        <v>0</v>
      </c>
      <c r="AO43" s="252">
        <f t="shared" si="19"/>
        <v>0</v>
      </c>
      <c r="AP43" s="252">
        <f t="shared" si="19"/>
        <v>0</v>
      </c>
      <c r="AQ43" s="252">
        <f t="shared" si="19"/>
        <v>0</v>
      </c>
      <c r="AR43" s="252">
        <f t="shared" si="19"/>
        <v>0</v>
      </c>
      <c r="AS43" s="252">
        <f t="shared" si="19"/>
        <v>0</v>
      </c>
      <c r="AT43" s="252">
        <f t="shared" si="19"/>
        <v>96</v>
      </c>
      <c r="AU43" s="252">
        <f t="shared" si="19"/>
        <v>0</v>
      </c>
      <c r="AV43" s="252">
        <f t="shared" si="19"/>
        <v>0</v>
      </c>
      <c r="AW43" s="252">
        <f t="shared" si="19"/>
        <v>0</v>
      </c>
      <c r="AX43" s="252">
        <f t="shared" si="19"/>
        <v>0</v>
      </c>
      <c r="AY43" s="252">
        <f t="shared" si="19"/>
        <v>0</v>
      </c>
      <c r="AZ43" s="252">
        <f t="shared" si="19"/>
        <v>0</v>
      </c>
      <c r="BA43" s="252">
        <f t="shared" si="19"/>
        <v>195.84</v>
      </c>
      <c r="BB43" s="252">
        <f t="shared" si="19"/>
        <v>0</v>
      </c>
      <c r="BC43" s="252">
        <f t="shared" si="19"/>
        <v>0</v>
      </c>
      <c r="BD43" s="252">
        <f t="shared" si="19"/>
        <v>0</v>
      </c>
      <c r="BE43" s="252">
        <f t="shared" si="19"/>
        <v>0</v>
      </c>
      <c r="BF43" s="252">
        <f t="shared" si="19"/>
        <v>0</v>
      </c>
      <c r="BG43" s="252">
        <f t="shared" si="19"/>
        <v>9.6</v>
      </c>
      <c r="BH43" s="252">
        <f t="shared" si="19"/>
        <v>672</v>
      </c>
      <c r="BI43" s="252">
        <f t="shared" si="19"/>
        <v>0</v>
      </c>
      <c r="BJ43" s="252">
        <f t="shared" si="19"/>
        <v>64.960000000000008</v>
      </c>
      <c r="BK43" s="252">
        <f t="shared" si="19"/>
        <v>6.3359999999999994</v>
      </c>
      <c r="BL43" s="252">
        <f t="shared" si="19"/>
        <v>6.1440000000000001</v>
      </c>
      <c r="BM43" s="252">
        <f t="shared" si="19"/>
        <v>0</v>
      </c>
      <c r="BN43" s="252">
        <f t="shared" si="19"/>
        <v>0</v>
      </c>
      <c r="BO43" s="252">
        <f t="shared" si="19"/>
        <v>0</v>
      </c>
      <c r="BP43" s="252">
        <f t="shared" si="19"/>
        <v>0</v>
      </c>
      <c r="BQ43" s="252">
        <f t="shared" ref="BQ43:BW43" si="20">BQ41*BQ42</f>
        <v>0</v>
      </c>
      <c r="BR43" s="252">
        <f t="shared" si="20"/>
        <v>0</v>
      </c>
      <c r="BS43" s="252">
        <f t="shared" si="20"/>
        <v>0</v>
      </c>
      <c r="BT43" s="252">
        <f t="shared" si="20"/>
        <v>0</v>
      </c>
      <c r="BU43" s="252">
        <f t="shared" si="20"/>
        <v>0</v>
      </c>
      <c r="BV43" s="252">
        <f>BV41*BV42</f>
        <v>0</v>
      </c>
      <c r="BW43" s="252">
        <f t="shared" si="20"/>
        <v>0</v>
      </c>
      <c r="BX43" s="252">
        <f>BX41*BX42</f>
        <v>76.8</v>
      </c>
    </row>
    <row r="44" spans="1:76" ht="13.9" hidden="1" customHeight="1">
      <c r="A44" s="414" t="s">
        <v>77</v>
      </c>
      <c r="B44" s="416"/>
      <c r="C44" s="251">
        <f>C43/C40</f>
        <v>60.999999999999993</v>
      </c>
      <c r="D44" s="230"/>
      <c r="E44" s="230"/>
      <c r="F44" s="230"/>
      <c r="G44" s="230"/>
      <c r="H44" s="230"/>
      <c r="I44" s="230"/>
      <c r="J44" s="230"/>
      <c r="K44" s="230"/>
      <c r="L44" s="230"/>
      <c r="M44" s="230"/>
      <c r="N44" s="230"/>
      <c r="O44" s="230"/>
      <c r="P44" s="230"/>
      <c r="Q44" s="230"/>
      <c r="R44" s="230"/>
      <c r="S44" s="230"/>
      <c r="T44" s="230"/>
      <c r="U44" s="230"/>
      <c r="V44" s="230"/>
      <c r="W44" s="230"/>
      <c r="X44" s="230"/>
      <c r="Y44" s="230"/>
      <c r="Z44" s="230"/>
      <c r="AA44" s="230"/>
      <c r="AB44" s="230"/>
      <c r="AC44" s="230"/>
      <c r="AD44" s="230"/>
      <c r="AE44" s="230"/>
      <c r="AF44" s="230"/>
      <c r="AG44" s="230"/>
      <c r="AH44" s="230"/>
      <c r="AI44" s="230"/>
      <c r="AJ44" s="230"/>
      <c r="AK44" s="230"/>
      <c r="AL44" s="230"/>
      <c r="AM44" s="230"/>
      <c r="AN44" s="230"/>
      <c r="AO44" s="230"/>
      <c r="AP44" s="230"/>
      <c r="AQ44" s="230"/>
      <c r="AR44" s="230"/>
      <c r="AS44" s="230"/>
      <c r="AT44" s="230"/>
      <c r="AU44" s="230"/>
      <c r="AV44" s="230"/>
      <c r="AW44" s="230"/>
      <c r="AX44" s="230"/>
      <c r="AY44" s="230"/>
      <c r="AZ44" s="230"/>
      <c r="BA44" s="230"/>
      <c r="BB44" s="230"/>
      <c r="BC44" s="230"/>
      <c r="BD44" s="230"/>
      <c r="BE44" s="230"/>
      <c r="BF44" s="230"/>
      <c r="BG44" s="230"/>
      <c r="BH44" s="230"/>
      <c r="BI44" s="230"/>
      <c r="BJ44" s="230"/>
      <c r="BK44" s="230"/>
      <c r="BL44" s="230"/>
      <c r="BM44" s="230"/>
      <c r="BN44" s="230"/>
      <c r="BO44" s="230"/>
      <c r="BP44" s="230"/>
      <c r="BQ44" s="230"/>
      <c r="BR44" s="230"/>
      <c r="BS44" s="230"/>
      <c r="BT44" s="230"/>
      <c r="BU44" s="230"/>
      <c r="BV44" s="230"/>
      <c r="BW44" s="230"/>
      <c r="BX44" s="230"/>
    </row>
    <row r="45" spans="1:7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</row>
    <row r="46" spans="1:76" ht="15.75" customHeight="1">
      <c r="A46" s="1"/>
      <c r="B46" s="29" t="s">
        <v>78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</row>
    <row r="47" spans="1:7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</row>
    <row r="48" spans="1:76" ht="15.75" customHeight="1">
      <c r="A48" s="1"/>
      <c r="B48" s="29" t="s">
        <v>79</v>
      </c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</row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</sheetData>
  <mergeCells count="29">
    <mergeCell ref="A43:B43"/>
    <mergeCell ref="A44:B44"/>
    <mergeCell ref="A38:B38"/>
    <mergeCell ref="A39:B39"/>
    <mergeCell ref="A40:B40"/>
    <mergeCell ref="A41:B41"/>
    <mergeCell ref="A42:B42"/>
    <mergeCell ref="A32:B32"/>
    <mergeCell ref="A33:B33"/>
    <mergeCell ref="A34:B34"/>
    <mergeCell ref="A35:B35"/>
    <mergeCell ref="A36:B36"/>
    <mergeCell ref="A20:B21"/>
    <mergeCell ref="D20:BX20"/>
    <mergeCell ref="A28:B28"/>
    <mergeCell ref="A30:B30"/>
    <mergeCell ref="A31:B31"/>
    <mergeCell ref="A16:B16"/>
    <mergeCell ref="A17:B17"/>
    <mergeCell ref="A11:B11"/>
    <mergeCell ref="A12:B12"/>
    <mergeCell ref="A13:B13"/>
    <mergeCell ref="A14:B14"/>
    <mergeCell ref="A15:B15"/>
    <mergeCell ref="A1:BK1"/>
    <mergeCell ref="A2:BK2"/>
    <mergeCell ref="B3:BK3"/>
    <mergeCell ref="C4:BX4"/>
    <mergeCell ref="L5:AB5"/>
  </mergeCells>
  <pageMargins left="0.70866141732283472" right="0.70866141732283472" top="0.74803149606299213" bottom="0.74803149606299213" header="0" footer="0"/>
  <pageSetup paperSize="9" scale="51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CA983"/>
  <sheetViews>
    <sheetView zoomScale="80" zoomScaleNormal="80" workbookViewId="0">
      <selection activeCell="D19" sqref="D19:BX19"/>
    </sheetView>
  </sheetViews>
  <sheetFormatPr defaultColWidth="12.625" defaultRowHeight="15" customHeight="1"/>
  <cols>
    <col min="1" max="1" width="3.25" style="285" customWidth="1"/>
    <col min="2" max="2" width="25.25" style="285" customWidth="1"/>
    <col min="3" max="4" width="7.375" style="285" bestFit="1" customWidth="1"/>
    <col min="5" max="6" width="7.375" style="285" hidden="1" customWidth="1"/>
    <col min="7" max="7" width="7.75" style="285" bestFit="1" customWidth="1"/>
    <col min="8" max="9" width="8.375" style="285" hidden="1" customWidth="1"/>
    <col min="10" max="11" width="7.375" style="285" hidden="1" customWidth="1"/>
    <col min="12" max="12" width="8.375" style="285" bestFit="1" customWidth="1"/>
    <col min="13" max="13" width="7.375" style="285" bestFit="1" customWidth="1"/>
    <col min="14" max="14" width="7.375" style="285" customWidth="1"/>
    <col min="15" max="16" width="8.375" style="285" hidden="1" customWidth="1"/>
    <col min="17" max="17" width="6.375" style="285" hidden="1" customWidth="1"/>
    <col min="18" max="18" width="8.375" style="285" hidden="1" customWidth="1"/>
    <col min="19" max="19" width="7.75" style="285" bestFit="1" customWidth="1"/>
    <col min="20" max="24" width="8.375" style="285" hidden="1" customWidth="1"/>
    <col min="25" max="25" width="7.375" style="285" hidden="1" customWidth="1"/>
    <col min="26" max="26" width="8.375" style="285" hidden="1" customWidth="1"/>
    <col min="27" max="28" width="7.375" style="285" hidden="1" customWidth="1"/>
    <col min="29" max="29" width="8.375" style="285" hidden="1" customWidth="1"/>
    <col min="30" max="39" width="7.375" style="285" hidden="1" customWidth="1"/>
    <col min="40" max="40" width="7.75" style="285" bestFit="1" customWidth="1"/>
    <col min="41" max="41" width="7.375" style="285" hidden="1" customWidth="1"/>
    <col min="42" max="44" width="8.375" style="285" hidden="1" customWidth="1"/>
    <col min="45" max="45" width="7.75" style="285" bestFit="1" customWidth="1"/>
    <col min="46" max="46" width="8.375" style="285" bestFit="1" customWidth="1"/>
    <col min="47" max="47" width="7.375" style="285" hidden="1" customWidth="1"/>
    <col min="48" max="48" width="7.75" style="285" bestFit="1" customWidth="1"/>
    <col min="49" max="49" width="8.375" style="285" hidden="1" customWidth="1"/>
    <col min="50" max="50" width="8.375" style="285" bestFit="1" customWidth="1"/>
    <col min="51" max="52" width="8.375" style="285" hidden="1" customWidth="1"/>
    <col min="53" max="53" width="8.375" style="285" bestFit="1" customWidth="1"/>
    <col min="54" max="59" width="8.375" style="285" hidden="1" customWidth="1"/>
    <col min="60" max="62" width="7.375" style="285" hidden="1" customWidth="1"/>
    <col min="63" max="64" width="7.375" style="285" bestFit="1" customWidth="1"/>
    <col min="65" max="66" width="8.375" style="285" hidden="1" customWidth="1"/>
    <col min="67" max="67" width="7.375" style="285" bestFit="1" customWidth="1"/>
    <col min="68" max="68" width="6.375" style="285" hidden="1" customWidth="1"/>
    <col min="69" max="70" width="8.375" style="285" hidden="1" customWidth="1"/>
    <col min="71" max="71" width="8.375" style="285" bestFit="1" customWidth="1"/>
    <col min="72" max="72" width="8.375" style="285" hidden="1" customWidth="1"/>
    <col min="73" max="73" width="8.375" style="285" bestFit="1" customWidth="1"/>
    <col min="74" max="74" width="7.375" style="285" hidden="1" customWidth="1"/>
    <col min="75" max="75" width="8.625" style="285" bestFit="1" customWidth="1"/>
    <col min="76" max="76" width="7.75" style="285" bestFit="1" customWidth="1"/>
    <col min="77" max="77" width="8.375" style="285" hidden="1" customWidth="1"/>
    <col min="78" max="78" width="7.75" style="285" bestFit="1" customWidth="1"/>
    <col min="79" max="79" width="7.625" style="285" customWidth="1"/>
    <col min="80" max="16384" width="12.625" style="285"/>
  </cols>
  <sheetData>
    <row r="1" spans="1:79" ht="18.75">
      <c r="A1" s="423" t="str">
        <f>'Автомат. ввод'!N10</f>
        <v>МКОУ " Новокрестьяновская  СОШ"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  <c r="R1" s="418"/>
      <c r="S1" s="418"/>
      <c r="T1" s="418"/>
      <c r="U1" s="418"/>
      <c r="V1" s="418"/>
      <c r="W1" s="418"/>
      <c r="X1" s="418"/>
      <c r="Y1" s="418"/>
      <c r="Z1" s="418"/>
      <c r="AA1" s="418"/>
      <c r="AB1" s="418"/>
      <c r="AC1" s="418"/>
      <c r="AD1" s="418"/>
      <c r="AE1" s="418"/>
      <c r="AF1" s="418"/>
      <c r="AG1" s="418"/>
      <c r="AH1" s="418"/>
      <c r="AI1" s="418"/>
      <c r="AJ1" s="418"/>
      <c r="AK1" s="418"/>
      <c r="AL1" s="418"/>
      <c r="AM1" s="418"/>
      <c r="AN1" s="418"/>
      <c r="AO1" s="418"/>
      <c r="AP1" s="418"/>
      <c r="AQ1" s="418"/>
      <c r="AR1" s="418"/>
      <c r="AS1" s="418"/>
      <c r="AT1" s="418"/>
      <c r="AU1" s="418"/>
      <c r="AV1" s="418"/>
      <c r="AW1" s="418"/>
      <c r="AX1" s="418"/>
      <c r="AY1" s="418"/>
      <c r="AZ1" s="418"/>
      <c r="BA1" s="418"/>
      <c r="BB1" s="418"/>
      <c r="BC1" s="418"/>
      <c r="BD1" s="418"/>
      <c r="BE1" s="418"/>
      <c r="BF1" s="418"/>
      <c r="BG1" s="418"/>
      <c r="BH1" s="418"/>
      <c r="BI1" s="418"/>
      <c r="BJ1" s="418"/>
      <c r="BK1" s="418"/>
    </row>
    <row r="2" spans="1:79" ht="15.75">
      <c r="A2" s="424" t="s">
        <v>65</v>
      </c>
      <c r="B2" s="418"/>
      <c r="C2" s="418"/>
      <c r="D2" s="418"/>
      <c r="E2" s="418"/>
      <c r="F2" s="418"/>
      <c r="G2" s="418"/>
      <c r="H2" s="418"/>
      <c r="I2" s="418"/>
      <c r="J2" s="418"/>
      <c r="K2" s="418"/>
      <c r="L2" s="418"/>
      <c r="M2" s="418"/>
      <c r="N2" s="418"/>
      <c r="O2" s="418"/>
      <c r="P2" s="418"/>
      <c r="Q2" s="418"/>
      <c r="R2" s="418"/>
      <c r="S2" s="418"/>
      <c r="T2" s="418"/>
      <c r="U2" s="418"/>
      <c r="V2" s="418"/>
      <c r="W2" s="418"/>
      <c r="X2" s="418"/>
      <c r="Y2" s="418"/>
      <c r="Z2" s="418"/>
      <c r="AA2" s="418"/>
      <c r="AB2" s="418"/>
      <c r="AC2" s="418"/>
      <c r="AD2" s="418"/>
      <c r="AE2" s="418"/>
      <c r="AF2" s="418"/>
      <c r="AG2" s="418"/>
      <c r="AH2" s="418"/>
      <c r="AI2" s="418"/>
      <c r="AJ2" s="418"/>
      <c r="AK2" s="418"/>
      <c r="AL2" s="418"/>
      <c r="AM2" s="418"/>
      <c r="AN2" s="418"/>
      <c r="AO2" s="418"/>
      <c r="AP2" s="418"/>
      <c r="AQ2" s="418"/>
      <c r="AR2" s="418"/>
      <c r="AS2" s="418"/>
      <c r="AT2" s="418"/>
      <c r="AU2" s="418"/>
      <c r="AV2" s="418"/>
      <c r="AW2" s="418"/>
      <c r="AX2" s="418"/>
      <c r="AY2" s="418"/>
      <c r="AZ2" s="418"/>
      <c r="BA2" s="418"/>
      <c r="BB2" s="418"/>
      <c r="BC2" s="418"/>
      <c r="BD2" s="418"/>
      <c r="BE2" s="418"/>
      <c r="BF2" s="418"/>
      <c r="BG2" s="418"/>
      <c r="BH2" s="418"/>
      <c r="BI2" s="418"/>
      <c r="BJ2" s="418"/>
      <c r="BK2" s="418"/>
      <c r="BQ2" s="36"/>
      <c r="BR2" s="36"/>
      <c r="BS2" s="36"/>
      <c r="BT2" s="36"/>
      <c r="BU2" s="36"/>
      <c r="BV2" s="36"/>
      <c r="BW2" s="36"/>
    </row>
    <row r="3" spans="1:79" ht="15.75">
      <c r="B3" s="424" t="s">
        <v>66</v>
      </c>
      <c r="C3" s="418"/>
      <c r="D3" s="418"/>
      <c r="E3" s="418"/>
      <c r="F3" s="418"/>
      <c r="G3" s="418"/>
      <c r="H3" s="418"/>
      <c r="I3" s="418"/>
      <c r="J3" s="418"/>
      <c r="K3" s="418"/>
      <c r="L3" s="418"/>
      <c r="M3" s="418"/>
      <c r="N3" s="418"/>
      <c r="O3" s="418"/>
      <c r="P3" s="418"/>
      <c r="Q3" s="418"/>
      <c r="R3" s="418"/>
      <c r="S3" s="418"/>
      <c r="T3" s="418"/>
      <c r="U3" s="418"/>
      <c r="V3" s="418"/>
      <c r="W3" s="418"/>
      <c r="X3" s="418"/>
      <c r="Y3" s="418"/>
      <c r="Z3" s="418"/>
      <c r="AA3" s="418"/>
      <c r="AB3" s="418"/>
      <c r="AC3" s="418"/>
      <c r="AD3" s="418"/>
      <c r="AE3" s="418"/>
      <c r="AF3" s="418"/>
      <c r="AG3" s="418"/>
      <c r="AH3" s="418"/>
      <c r="AI3" s="418"/>
      <c r="AJ3" s="418"/>
      <c r="AK3" s="418"/>
      <c r="AL3" s="418"/>
      <c r="AM3" s="418"/>
      <c r="AN3" s="418"/>
      <c r="AO3" s="418"/>
      <c r="AP3" s="418"/>
      <c r="AQ3" s="418"/>
      <c r="AR3" s="418"/>
      <c r="AS3" s="418"/>
      <c r="AT3" s="418"/>
      <c r="AU3" s="418"/>
      <c r="AV3" s="418"/>
      <c r="AW3" s="418"/>
      <c r="AX3" s="418"/>
      <c r="AY3" s="418"/>
      <c r="AZ3" s="418"/>
      <c r="BA3" s="418"/>
      <c r="BB3" s="418"/>
      <c r="BC3" s="418"/>
      <c r="BD3" s="418"/>
      <c r="BE3" s="418"/>
      <c r="BF3" s="418"/>
      <c r="BG3" s="418"/>
      <c r="BH3" s="418"/>
      <c r="BI3" s="418"/>
      <c r="BJ3" s="418"/>
      <c r="BK3" s="418"/>
      <c r="BQ3" s="36"/>
      <c r="BR3" s="36"/>
      <c r="BS3" s="36"/>
      <c r="BT3" s="36"/>
      <c r="BU3" s="36"/>
      <c r="BV3" s="36"/>
      <c r="BW3" s="36"/>
    </row>
    <row r="4" spans="1:79" ht="15.75">
      <c r="B4" s="37">
        <v>6</v>
      </c>
      <c r="C4" s="425" t="str">
        <f>ССЫЛКИ!A5</f>
        <v>Март 2021 г.</v>
      </c>
      <c r="D4" s="418"/>
      <c r="E4" s="418"/>
      <c r="F4" s="418"/>
      <c r="G4" s="418"/>
      <c r="H4" s="418"/>
      <c r="I4" s="418"/>
      <c r="J4" s="418"/>
      <c r="K4" s="418"/>
      <c r="L4" s="418"/>
      <c r="M4" s="418"/>
      <c r="N4" s="418"/>
      <c r="O4" s="418"/>
      <c r="P4" s="418"/>
      <c r="Q4" s="418"/>
      <c r="R4" s="418"/>
      <c r="S4" s="418"/>
      <c r="T4" s="418"/>
      <c r="U4" s="418"/>
      <c r="V4" s="418"/>
      <c r="W4" s="418"/>
      <c r="X4" s="418"/>
      <c r="Y4" s="418"/>
      <c r="Z4" s="418"/>
      <c r="AA4" s="418"/>
      <c r="AB4" s="418"/>
      <c r="AC4" s="418"/>
      <c r="AD4" s="418"/>
      <c r="AE4" s="418"/>
      <c r="AF4" s="418"/>
      <c r="AG4" s="418"/>
      <c r="AH4" s="418"/>
      <c r="AI4" s="418"/>
      <c r="AJ4" s="418"/>
      <c r="AK4" s="418"/>
      <c r="AL4" s="418"/>
      <c r="AM4" s="418"/>
      <c r="AN4" s="418"/>
      <c r="AO4" s="418"/>
      <c r="AP4" s="418"/>
      <c r="AQ4" s="418"/>
      <c r="AR4" s="418"/>
      <c r="AS4" s="418"/>
      <c r="AT4" s="418"/>
      <c r="AU4" s="418"/>
      <c r="AV4" s="418"/>
      <c r="AW4" s="418"/>
      <c r="AX4" s="418"/>
      <c r="AY4" s="418"/>
      <c r="AZ4" s="418"/>
      <c r="BA4" s="418"/>
      <c r="BB4" s="418"/>
      <c r="BC4" s="418"/>
      <c r="BD4" s="418"/>
      <c r="BE4" s="418"/>
      <c r="BF4" s="418"/>
      <c r="BG4" s="418"/>
      <c r="BH4" s="418"/>
      <c r="BI4" s="418"/>
      <c r="BJ4" s="418"/>
      <c r="BK4" s="418"/>
      <c r="BL4" s="418"/>
      <c r="BM4" s="418"/>
      <c r="BN4" s="418"/>
      <c r="BO4" s="418"/>
      <c r="BP4" s="418"/>
      <c r="BQ4" s="418"/>
      <c r="BR4" s="418"/>
      <c r="BS4" s="418"/>
      <c r="BT4" s="418"/>
      <c r="BU4" s="418"/>
      <c r="BV4" s="418"/>
      <c r="BW4" s="418"/>
      <c r="BX4" s="418"/>
    </row>
    <row r="5" spans="1:79" ht="23.25">
      <c r="B5" s="271"/>
      <c r="C5" s="36"/>
      <c r="D5" s="36"/>
      <c r="E5" s="36"/>
      <c r="F5" s="36"/>
      <c r="G5" s="55"/>
      <c r="H5" s="36"/>
      <c r="I5" s="36"/>
      <c r="J5" s="36"/>
      <c r="K5" s="38"/>
      <c r="L5" s="433" t="str">
        <f>VLOOKUP(B4,Общее_количество_учащихся,2,FALSE)</f>
        <v>Суббота</v>
      </c>
      <c r="M5" s="418"/>
      <c r="N5" s="418"/>
      <c r="O5" s="418"/>
      <c r="P5" s="418"/>
      <c r="Q5" s="418"/>
      <c r="R5" s="418"/>
      <c r="S5" s="418"/>
      <c r="T5" s="418"/>
      <c r="U5" s="418"/>
      <c r="V5" s="418"/>
      <c r="W5" s="418"/>
      <c r="X5" s="418"/>
      <c r="Y5" s="418"/>
      <c r="Z5" s="418"/>
      <c r="AA5" s="418"/>
      <c r="AB5" s="418"/>
      <c r="AD5" s="287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15.6" hidden="1" customHeight="1">
      <c r="B6" s="29"/>
    </row>
    <row r="7" spans="1:79" ht="13.9" hidden="1" customHeight="1"/>
    <row r="8" spans="1:79" ht="15.6" hidden="1" customHeight="1"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</row>
    <row r="9" spans="1:79" ht="14.25" hidden="1"/>
    <row r="10" spans="1:79" hidden="1">
      <c r="A10" s="386"/>
      <c r="B10" s="430"/>
      <c r="C10" s="15"/>
      <c r="D10" s="15" t="e">
        <f>SUM(#REF!)</f>
        <v>#REF!</v>
      </c>
      <c r="E10" s="15" t="e">
        <f>SUM(#REF!)</f>
        <v>#REF!</v>
      </c>
      <c r="F10" s="15" t="e">
        <f>SUM(#REF!)</f>
        <v>#REF!</v>
      </c>
      <c r="G10" s="15" t="e">
        <f>SUM(#REF!)</f>
        <v>#REF!</v>
      </c>
      <c r="H10" s="15" t="e">
        <f>SUM(#REF!)</f>
        <v>#REF!</v>
      </c>
      <c r="I10" s="15" t="e">
        <f>SUM(#REF!)</f>
        <v>#REF!</v>
      </c>
      <c r="J10" s="15" t="e">
        <f>SUM(#REF!)</f>
        <v>#REF!</v>
      </c>
      <c r="K10" s="15" t="e">
        <f>SUM(#REF!)</f>
        <v>#REF!</v>
      </c>
      <c r="L10" s="15" t="e">
        <f>SUM(#REF!)</f>
        <v>#REF!</v>
      </c>
      <c r="M10" s="15" t="e">
        <f>SUM(#REF!)</f>
        <v>#REF!</v>
      </c>
      <c r="N10" s="15" t="e">
        <f>SUM(#REF!)</f>
        <v>#REF!</v>
      </c>
      <c r="O10" s="15" t="e">
        <f>SUM(#REF!)</f>
        <v>#REF!</v>
      </c>
      <c r="P10" s="15" t="e">
        <f>SUM(#REF!)</f>
        <v>#REF!</v>
      </c>
      <c r="Q10" s="15" t="e">
        <f>SUM(#REF!)</f>
        <v>#REF!</v>
      </c>
      <c r="R10" s="15" t="e">
        <f>SUM(#REF!)</f>
        <v>#REF!</v>
      </c>
      <c r="S10" s="15" t="e">
        <f>SUM(#REF!)</f>
        <v>#REF!</v>
      </c>
      <c r="T10" s="15" t="e">
        <f>SUM(#REF!)</f>
        <v>#REF!</v>
      </c>
      <c r="U10" s="15" t="e">
        <f>SUM(#REF!)</f>
        <v>#REF!</v>
      </c>
      <c r="V10" s="15" t="e">
        <f>SUM(#REF!)</f>
        <v>#REF!</v>
      </c>
      <c r="W10" s="15" t="e">
        <f>SUM(#REF!)</f>
        <v>#REF!</v>
      </c>
      <c r="X10" s="15" t="e">
        <f>SUM(#REF!)</f>
        <v>#REF!</v>
      </c>
      <c r="Y10" s="15" t="e">
        <f>SUM(#REF!)</f>
        <v>#REF!</v>
      </c>
      <c r="Z10" s="15" t="e">
        <f>SUM(#REF!)</f>
        <v>#REF!</v>
      </c>
      <c r="AA10" s="15" t="e">
        <f>SUM(#REF!)</f>
        <v>#REF!</v>
      </c>
      <c r="AB10" s="15" t="e">
        <f>SUM(#REF!)</f>
        <v>#REF!</v>
      </c>
      <c r="AC10" s="15" t="e">
        <f>SUM(#REF!)</f>
        <v>#REF!</v>
      </c>
      <c r="AD10" s="15" t="e">
        <f>SUM(#REF!)</f>
        <v>#REF!</v>
      </c>
      <c r="AE10" s="15" t="e">
        <f>SUM(#REF!)</f>
        <v>#REF!</v>
      </c>
      <c r="AF10" s="15" t="e">
        <f>SUM(#REF!)</f>
        <v>#REF!</v>
      </c>
      <c r="AG10" s="15" t="e">
        <f>SUM(#REF!)</f>
        <v>#REF!</v>
      </c>
      <c r="AH10" s="15" t="e">
        <f>SUM(#REF!)</f>
        <v>#REF!</v>
      </c>
      <c r="AI10" s="15" t="e">
        <f>SUM(#REF!)</f>
        <v>#REF!</v>
      </c>
      <c r="AJ10" s="15" t="e">
        <f>SUM(#REF!)</f>
        <v>#REF!</v>
      </c>
      <c r="AK10" s="15" t="e">
        <f>SUM(#REF!)</f>
        <v>#REF!</v>
      </c>
      <c r="AL10" s="15" t="e">
        <f>SUM(#REF!)</f>
        <v>#REF!</v>
      </c>
      <c r="AM10" s="15" t="e">
        <f>SUM(#REF!)</f>
        <v>#REF!</v>
      </c>
      <c r="AN10" s="15" t="e">
        <f>SUM(#REF!)</f>
        <v>#REF!</v>
      </c>
      <c r="AO10" s="15" t="e">
        <f>SUM(#REF!)</f>
        <v>#REF!</v>
      </c>
      <c r="AP10" s="15" t="e">
        <f>SUM(#REF!)</f>
        <v>#REF!</v>
      </c>
      <c r="AQ10" s="15" t="e">
        <f>SUM(#REF!)</f>
        <v>#REF!</v>
      </c>
      <c r="AR10" s="15" t="e">
        <f>SUM(#REF!)</f>
        <v>#REF!</v>
      </c>
      <c r="AS10" s="15" t="e">
        <f>SUM(#REF!)</f>
        <v>#REF!</v>
      </c>
      <c r="AT10" s="15" t="e">
        <f>SUM(#REF!)</f>
        <v>#REF!</v>
      </c>
      <c r="AU10" s="15" t="e">
        <f>SUM(#REF!)</f>
        <v>#REF!</v>
      </c>
      <c r="AV10" s="15" t="e">
        <f>SUM(#REF!)</f>
        <v>#REF!</v>
      </c>
      <c r="AW10" s="15" t="e">
        <f>SUM(#REF!)</f>
        <v>#REF!</v>
      </c>
      <c r="AX10" s="15" t="e">
        <f>SUM(#REF!)</f>
        <v>#REF!</v>
      </c>
      <c r="AY10" s="15" t="e">
        <f>SUM(#REF!)</f>
        <v>#REF!</v>
      </c>
      <c r="AZ10" s="15" t="e">
        <f>SUM(#REF!)</f>
        <v>#REF!</v>
      </c>
      <c r="BA10" s="15" t="e">
        <f>SUM(#REF!)</f>
        <v>#REF!</v>
      </c>
      <c r="BB10" s="15" t="e">
        <f>SUM(#REF!)</f>
        <v>#REF!</v>
      </c>
      <c r="BC10" s="15" t="e">
        <f>SUM(#REF!)</f>
        <v>#REF!</v>
      </c>
      <c r="BD10" s="15" t="e">
        <f>SUM(#REF!)</f>
        <v>#REF!</v>
      </c>
      <c r="BE10" s="15" t="e">
        <f>SUM(#REF!)</f>
        <v>#REF!</v>
      </c>
      <c r="BF10" s="15" t="e">
        <f>SUM(#REF!)</f>
        <v>#REF!</v>
      </c>
      <c r="BG10" s="15" t="e">
        <f>SUM(#REF!)</f>
        <v>#REF!</v>
      </c>
      <c r="BH10" s="15" t="e">
        <f>SUM(#REF!)</f>
        <v>#REF!</v>
      </c>
      <c r="BI10" s="15" t="e">
        <f>SUM(#REF!)</f>
        <v>#REF!</v>
      </c>
      <c r="BJ10" s="15" t="e">
        <f>SUM(#REF!)</f>
        <v>#REF!</v>
      </c>
      <c r="BK10" s="15" t="e">
        <f>SUM(#REF!)</f>
        <v>#REF!</v>
      </c>
      <c r="BL10" s="15" t="e">
        <f>SUM(#REF!)</f>
        <v>#REF!</v>
      </c>
      <c r="BM10" s="15" t="e">
        <f>SUM(#REF!)</f>
        <v>#REF!</v>
      </c>
      <c r="BN10" s="15" t="e">
        <f>SUM(#REF!)</f>
        <v>#REF!</v>
      </c>
      <c r="BO10" s="15" t="e">
        <f>SUM(#REF!)</f>
        <v>#REF!</v>
      </c>
      <c r="BP10" s="15" t="e">
        <f>SUM(#REF!)</f>
        <v>#REF!</v>
      </c>
      <c r="BQ10" s="15" t="e">
        <f>SUM(#REF!)</f>
        <v>#REF!</v>
      </c>
      <c r="BR10" s="15" t="e">
        <f>SUM(#REF!)</f>
        <v>#REF!</v>
      </c>
      <c r="BS10" s="15" t="e">
        <f>SUM(#REF!)</f>
        <v>#REF!</v>
      </c>
      <c r="BT10" s="15" t="e">
        <f>SUM(#REF!)</f>
        <v>#REF!</v>
      </c>
      <c r="BU10" s="15" t="e">
        <f>SUM(#REF!)</f>
        <v>#REF!</v>
      </c>
      <c r="BV10" s="15" t="e">
        <f>SUM(#REF!)</f>
        <v>#REF!</v>
      </c>
      <c r="BW10" s="15" t="e">
        <f>SUM(#REF!)</f>
        <v>#REF!</v>
      </c>
      <c r="BX10" s="15" t="e">
        <f>SUM(#REF!)</f>
        <v>#REF!</v>
      </c>
      <c r="BY10" s="16" t="e">
        <f>SUM(#REF!)</f>
        <v>#REF!</v>
      </c>
      <c r="BZ10" s="16" t="e">
        <f>SUM(#REF!)</f>
        <v>#REF!</v>
      </c>
      <c r="CA10" s="1"/>
    </row>
    <row r="11" spans="1:79" hidden="1">
      <c r="A11" s="388" t="s">
        <v>74</v>
      </c>
      <c r="B11" s="430"/>
      <c r="C11" s="15">
        <f>C12</f>
        <v>0</v>
      </c>
      <c r="D11" s="97">
        <f>C11</f>
        <v>0</v>
      </c>
      <c r="E11" s="97">
        <f t="shared" ref="E11:BP11" si="0">D11</f>
        <v>0</v>
      </c>
      <c r="F11" s="97">
        <f t="shared" si="0"/>
        <v>0</v>
      </c>
      <c r="G11" s="97">
        <f t="shared" si="0"/>
        <v>0</v>
      </c>
      <c r="H11" s="97">
        <f t="shared" si="0"/>
        <v>0</v>
      </c>
      <c r="I11" s="97">
        <f t="shared" si="0"/>
        <v>0</v>
      </c>
      <c r="J11" s="97">
        <f t="shared" si="0"/>
        <v>0</v>
      </c>
      <c r="K11" s="97">
        <f t="shared" si="0"/>
        <v>0</v>
      </c>
      <c r="L11" s="97">
        <f t="shared" si="0"/>
        <v>0</v>
      </c>
      <c r="M11" s="97">
        <f t="shared" si="0"/>
        <v>0</v>
      </c>
      <c r="N11" s="97">
        <f t="shared" si="0"/>
        <v>0</v>
      </c>
      <c r="O11" s="97">
        <f t="shared" si="0"/>
        <v>0</v>
      </c>
      <c r="P11" s="97">
        <f t="shared" si="0"/>
        <v>0</v>
      </c>
      <c r="Q11" s="97">
        <f t="shared" si="0"/>
        <v>0</v>
      </c>
      <c r="R11" s="97">
        <f t="shared" si="0"/>
        <v>0</v>
      </c>
      <c r="S11" s="97">
        <f t="shared" si="0"/>
        <v>0</v>
      </c>
      <c r="T11" s="97">
        <f t="shared" si="0"/>
        <v>0</v>
      </c>
      <c r="U11" s="97">
        <f t="shared" si="0"/>
        <v>0</v>
      </c>
      <c r="V11" s="97">
        <f t="shared" si="0"/>
        <v>0</v>
      </c>
      <c r="W11" s="97">
        <f t="shared" si="0"/>
        <v>0</v>
      </c>
      <c r="X11" s="97">
        <f t="shared" si="0"/>
        <v>0</v>
      </c>
      <c r="Y11" s="97">
        <f t="shared" si="0"/>
        <v>0</v>
      </c>
      <c r="Z11" s="97">
        <f t="shared" si="0"/>
        <v>0</v>
      </c>
      <c r="AA11" s="97">
        <f t="shared" si="0"/>
        <v>0</v>
      </c>
      <c r="AB11" s="97">
        <f t="shared" si="0"/>
        <v>0</v>
      </c>
      <c r="AC11" s="97">
        <f t="shared" si="0"/>
        <v>0</v>
      </c>
      <c r="AD11" s="97">
        <f t="shared" si="0"/>
        <v>0</v>
      </c>
      <c r="AE11" s="97">
        <f t="shared" si="0"/>
        <v>0</v>
      </c>
      <c r="AF11" s="97">
        <f t="shared" si="0"/>
        <v>0</v>
      </c>
      <c r="AG11" s="97">
        <f t="shared" si="0"/>
        <v>0</v>
      </c>
      <c r="AH11" s="97">
        <f t="shared" si="0"/>
        <v>0</v>
      </c>
      <c r="AI11" s="97">
        <f t="shared" si="0"/>
        <v>0</v>
      </c>
      <c r="AJ11" s="97">
        <f t="shared" si="0"/>
        <v>0</v>
      </c>
      <c r="AK11" s="97">
        <f t="shared" si="0"/>
        <v>0</v>
      </c>
      <c r="AL11" s="97">
        <f t="shared" si="0"/>
        <v>0</v>
      </c>
      <c r="AM11" s="97">
        <f t="shared" si="0"/>
        <v>0</v>
      </c>
      <c r="AN11" s="97">
        <f t="shared" si="0"/>
        <v>0</v>
      </c>
      <c r="AO11" s="97">
        <f t="shared" si="0"/>
        <v>0</v>
      </c>
      <c r="AP11" s="97">
        <f t="shared" si="0"/>
        <v>0</v>
      </c>
      <c r="AQ11" s="97">
        <f t="shared" si="0"/>
        <v>0</v>
      </c>
      <c r="AR11" s="97">
        <f t="shared" si="0"/>
        <v>0</v>
      </c>
      <c r="AS11" s="97">
        <f t="shared" si="0"/>
        <v>0</v>
      </c>
      <c r="AT11" s="97">
        <f t="shared" si="0"/>
        <v>0</v>
      </c>
      <c r="AU11" s="97">
        <f t="shared" si="0"/>
        <v>0</v>
      </c>
      <c r="AV11" s="97">
        <f t="shared" si="0"/>
        <v>0</v>
      </c>
      <c r="AW11" s="97">
        <f t="shared" si="0"/>
        <v>0</v>
      </c>
      <c r="AX11" s="97">
        <f t="shared" si="0"/>
        <v>0</v>
      </c>
      <c r="AY11" s="97">
        <f t="shared" si="0"/>
        <v>0</v>
      </c>
      <c r="AZ11" s="97">
        <f t="shared" si="0"/>
        <v>0</v>
      </c>
      <c r="BA11" s="97">
        <f t="shared" si="0"/>
        <v>0</v>
      </c>
      <c r="BB11" s="97">
        <f t="shared" si="0"/>
        <v>0</v>
      </c>
      <c r="BC11" s="97">
        <f t="shared" si="0"/>
        <v>0</v>
      </c>
      <c r="BD11" s="97">
        <f t="shared" si="0"/>
        <v>0</v>
      </c>
      <c r="BE11" s="97">
        <f t="shared" si="0"/>
        <v>0</v>
      </c>
      <c r="BF11" s="97">
        <f t="shared" si="0"/>
        <v>0</v>
      </c>
      <c r="BG11" s="97">
        <f t="shared" si="0"/>
        <v>0</v>
      </c>
      <c r="BH11" s="97">
        <f t="shared" si="0"/>
        <v>0</v>
      </c>
      <c r="BI11" s="97">
        <f t="shared" si="0"/>
        <v>0</v>
      </c>
      <c r="BJ11" s="97">
        <f t="shared" si="0"/>
        <v>0</v>
      </c>
      <c r="BK11" s="97">
        <f t="shared" si="0"/>
        <v>0</v>
      </c>
      <c r="BL11" s="97">
        <f t="shared" si="0"/>
        <v>0</v>
      </c>
      <c r="BM11" s="97">
        <f t="shared" si="0"/>
        <v>0</v>
      </c>
      <c r="BN11" s="97">
        <f t="shared" si="0"/>
        <v>0</v>
      </c>
      <c r="BO11" s="97">
        <f t="shared" si="0"/>
        <v>0</v>
      </c>
      <c r="BP11" s="97">
        <f t="shared" si="0"/>
        <v>0</v>
      </c>
      <c r="BQ11" s="97">
        <f t="shared" ref="BQ11:BZ11" si="1">BP11</f>
        <v>0</v>
      </c>
      <c r="BR11" s="97">
        <f t="shared" si="1"/>
        <v>0</v>
      </c>
      <c r="BS11" s="97">
        <f t="shared" si="1"/>
        <v>0</v>
      </c>
      <c r="BT11" s="97">
        <f t="shared" si="1"/>
        <v>0</v>
      </c>
      <c r="BU11" s="97">
        <f t="shared" si="1"/>
        <v>0</v>
      </c>
      <c r="BV11" s="97">
        <f t="shared" si="1"/>
        <v>0</v>
      </c>
      <c r="BW11" s="97">
        <f t="shared" si="1"/>
        <v>0</v>
      </c>
      <c r="BX11" s="97">
        <f t="shared" si="1"/>
        <v>0</v>
      </c>
      <c r="BY11" s="18">
        <f t="shared" si="1"/>
        <v>0</v>
      </c>
      <c r="BZ11" s="18">
        <f t="shared" si="1"/>
        <v>0</v>
      </c>
      <c r="CA11" s="1"/>
    </row>
    <row r="12" spans="1:79" ht="21" hidden="1" thickBot="1">
      <c r="A12" s="410" t="s">
        <v>138</v>
      </c>
      <c r="B12" s="432"/>
      <c r="C12" s="99">
        <f>VLOOKUP(B4,завтрак_общ,3,FALSE)</f>
        <v>0</v>
      </c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14"/>
      <c r="AQ12" s="114"/>
      <c r="AR12" s="114"/>
      <c r="AS12" s="114"/>
      <c r="AT12" s="114"/>
      <c r="AU12" s="114"/>
      <c r="AV12" s="114"/>
      <c r="AW12" s="114"/>
      <c r="AX12" s="114"/>
      <c r="AY12" s="114"/>
      <c r="AZ12" s="114"/>
      <c r="BA12" s="114"/>
      <c r="BB12" s="114"/>
      <c r="BC12" s="114"/>
      <c r="BD12" s="114"/>
      <c r="BE12" s="114"/>
      <c r="BF12" s="114"/>
      <c r="BG12" s="114"/>
      <c r="BH12" s="114"/>
      <c r="BI12" s="114"/>
      <c r="BJ12" s="114"/>
      <c r="BK12" s="114"/>
      <c r="BL12" s="114"/>
      <c r="BM12" s="114"/>
      <c r="BN12" s="114"/>
      <c r="BO12" s="114"/>
      <c r="BP12" s="114"/>
      <c r="BQ12" s="114"/>
      <c r="BR12" s="114"/>
      <c r="BS12" s="114"/>
      <c r="BT12" s="114"/>
      <c r="BU12" s="114"/>
      <c r="BV12" s="114"/>
      <c r="BW12" s="114"/>
      <c r="BX12" s="114"/>
      <c r="BY12" s="113"/>
      <c r="BZ12" s="16"/>
      <c r="CA12" s="1"/>
    </row>
    <row r="13" spans="1:79" hidden="1">
      <c r="A13" s="384" t="s">
        <v>75</v>
      </c>
      <c r="B13" s="430"/>
      <c r="C13" s="20"/>
      <c r="D13" s="98" t="e">
        <f>D10*D11/1000</f>
        <v>#REF!</v>
      </c>
      <c r="E13" s="98" t="e">
        <f t="shared" ref="E13:BP13" si="2">E10*E11/1000</f>
        <v>#REF!</v>
      </c>
      <c r="F13" s="98" t="e">
        <f t="shared" si="2"/>
        <v>#REF!</v>
      </c>
      <c r="G13" s="98" t="e">
        <f>G10*G11</f>
        <v>#REF!</v>
      </c>
      <c r="H13" s="98" t="e">
        <f t="shared" si="2"/>
        <v>#REF!</v>
      </c>
      <c r="I13" s="98" t="e">
        <f t="shared" si="2"/>
        <v>#REF!</v>
      </c>
      <c r="J13" s="98" t="e">
        <f t="shared" si="2"/>
        <v>#REF!</v>
      </c>
      <c r="K13" s="111" t="e">
        <f>K10*K11</f>
        <v>#REF!</v>
      </c>
      <c r="L13" s="111" t="e">
        <f t="shared" si="2"/>
        <v>#REF!</v>
      </c>
      <c r="M13" s="111" t="e">
        <f t="shared" si="2"/>
        <v>#REF!</v>
      </c>
      <c r="N13" s="111" t="e">
        <f t="shared" si="2"/>
        <v>#REF!</v>
      </c>
      <c r="O13" s="111" t="e">
        <f t="shared" si="2"/>
        <v>#REF!</v>
      </c>
      <c r="P13" s="111" t="e">
        <f t="shared" si="2"/>
        <v>#REF!</v>
      </c>
      <c r="Q13" s="111" t="e">
        <f>Q10*Q11</f>
        <v>#REF!</v>
      </c>
      <c r="R13" s="111" t="e">
        <f t="shared" si="2"/>
        <v>#REF!</v>
      </c>
      <c r="S13" s="111" t="e">
        <f>S10*S11</f>
        <v>#REF!</v>
      </c>
      <c r="T13" s="111" t="e">
        <f t="shared" si="2"/>
        <v>#REF!</v>
      </c>
      <c r="U13" s="111" t="e">
        <f t="shared" si="2"/>
        <v>#REF!</v>
      </c>
      <c r="V13" s="111" t="e">
        <f t="shared" si="2"/>
        <v>#REF!</v>
      </c>
      <c r="W13" s="111" t="e">
        <f t="shared" si="2"/>
        <v>#REF!</v>
      </c>
      <c r="X13" s="111" t="e">
        <f t="shared" si="2"/>
        <v>#REF!</v>
      </c>
      <c r="Y13" s="111" t="e">
        <f t="shared" si="2"/>
        <v>#REF!</v>
      </c>
      <c r="Z13" s="111" t="e">
        <f t="shared" si="2"/>
        <v>#REF!</v>
      </c>
      <c r="AA13" s="111" t="e">
        <f t="shared" si="2"/>
        <v>#REF!</v>
      </c>
      <c r="AB13" s="111" t="e">
        <f t="shared" si="2"/>
        <v>#REF!</v>
      </c>
      <c r="AC13" s="111" t="e">
        <f t="shared" si="2"/>
        <v>#REF!</v>
      </c>
      <c r="AD13" s="111" t="e">
        <f t="shared" si="2"/>
        <v>#REF!</v>
      </c>
      <c r="AE13" s="111" t="e">
        <f t="shared" si="2"/>
        <v>#REF!</v>
      </c>
      <c r="AF13" s="111" t="e">
        <f t="shared" si="2"/>
        <v>#REF!</v>
      </c>
      <c r="AG13" s="111" t="e">
        <f t="shared" si="2"/>
        <v>#REF!</v>
      </c>
      <c r="AH13" s="111" t="e">
        <f t="shared" si="2"/>
        <v>#REF!</v>
      </c>
      <c r="AI13" s="111" t="e">
        <f t="shared" si="2"/>
        <v>#REF!</v>
      </c>
      <c r="AJ13" s="111" t="e">
        <f t="shared" si="2"/>
        <v>#REF!</v>
      </c>
      <c r="AK13" s="111" t="e">
        <f t="shared" si="2"/>
        <v>#REF!</v>
      </c>
      <c r="AL13" s="111" t="e">
        <f t="shared" si="2"/>
        <v>#REF!</v>
      </c>
      <c r="AM13" s="111" t="e">
        <f t="shared" si="2"/>
        <v>#REF!</v>
      </c>
      <c r="AN13" s="111" t="e">
        <f t="shared" si="2"/>
        <v>#REF!</v>
      </c>
      <c r="AO13" s="111" t="e">
        <f t="shared" si="2"/>
        <v>#REF!</v>
      </c>
      <c r="AP13" s="111" t="e">
        <f t="shared" si="2"/>
        <v>#REF!</v>
      </c>
      <c r="AQ13" s="111" t="e">
        <f t="shared" si="2"/>
        <v>#REF!</v>
      </c>
      <c r="AR13" s="111" t="e">
        <f t="shared" si="2"/>
        <v>#REF!</v>
      </c>
      <c r="AS13" s="111" t="e">
        <f t="shared" si="2"/>
        <v>#REF!</v>
      </c>
      <c r="AT13" s="111" t="e">
        <f t="shared" si="2"/>
        <v>#REF!</v>
      </c>
      <c r="AU13" s="111" t="e">
        <f t="shared" si="2"/>
        <v>#REF!</v>
      </c>
      <c r="AV13" s="111" t="e">
        <f t="shared" si="2"/>
        <v>#REF!</v>
      </c>
      <c r="AW13" s="111" t="e">
        <f t="shared" si="2"/>
        <v>#REF!</v>
      </c>
      <c r="AX13" s="111" t="e">
        <f t="shared" si="2"/>
        <v>#REF!</v>
      </c>
      <c r="AY13" s="111" t="e">
        <f t="shared" si="2"/>
        <v>#REF!</v>
      </c>
      <c r="AZ13" s="111" t="e">
        <f t="shared" si="2"/>
        <v>#REF!</v>
      </c>
      <c r="BA13" s="111" t="e">
        <f t="shared" si="2"/>
        <v>#REF!</v>
      </c>
      <c r="BB13" s="111" t="e">
        <f t="shared" si="2"/>
        <v>#REF!</v>
      </c>
      <c r="BC13" s="111" t="e">
        <f t="shared" si="2"/>
        <v>#REF!</v>
      </c>
      <c r="BD13" s="111" t="e">
        <f t="shared" si="2"/>
        <v>#REF!</v>
      </c>
      <c r="BE13" s="111" t="e">
        <f t="shared" si="2"/>
        <v>#REF!</v>
      </c>
      <c r="BF13" s="111" t="e">
        <f t="shared" si="2"/>
        <v>#REF!</v>
      </c>
      <c r="BG13" s="111" t="e">
        <f t="shared" si="2"/>
        <v>#REF!</v>
      </c>
      <c r="BH13" s="111" t="e">
        <f>BH10*BH11</f>
        <v>#REF!</v>
      </c>
      <c r="BI13" s="111" t="e">
        <f t="shared" si="2"/>
        <v>#REF!</v>
      </c>
      <c r="BJ13" s="111" t="e">
        <f t="shared" si="2"/>
        <v>#REF!</v>
      </c>
      <c r="BK13" s="111" t="e">
        <f t="shared" si="2"/>
        <v>#REF!</v>
      </c>
      <c r="BL13" s="111" t="e">
        <f t="shared" si="2"/>
        <v>#REF!</v>
      </c>
      <c r="BM13" s="111" t="e">
        <f t="shared" si="2"/>
        <v>#REF!</v>
      </c>
      <c r="BN13" s="111" t="e">
        <f t="shared" si="2"/>
        <v>#REF!</v>
      </c>
      <c r="BO13" s="111" t="e">
        <f t="shared" si="2"/>
        <v>#REF!</v>
      </c>
      <c r="BP13" s="111" t="e">
        <f t="shared" si="2"/>
        <v>#REF!</v>
      </c>
      <c r="BQ13" s="111" t="e">
        <f t="shared" ref="BQ13:BY13" si="3">BQ10*BQ11/1000</f>
        <v>#REF!</v>
      </c>
      <c r="BR13" s="111" t="e">
        <f t="shared" si="3"/>
        <v>#REF!</v>
      </c>
      <c r="BS13" s="111" t="e">
        <f t="shared" si="3"/>
        <v>#REF!</v>
      </c>
      <c r="BT13" s="111" t="e">
        <f t="shared" si="3"/>
        <v>#REF!</v>
      </c>
      <c r="BU13" s="111" t="e">
        <f t="shared" si="3"/>
        <v>#REF!</v>
      </c>
      <c r="BV13" s="111" t="e">
        <f t="shared" si="3"/>
        <v>#REF!</v>
      </c>
      <c r="BW13" s="111" t="e">
        <f t="shared" si="3"/>
        <v>#REF!</v>
      </c>
      <c r="BX13" s="111" t="e">
        <f t="shared" si="3"/>
        <v>#REF!</v>
      </c>
      <c r="BY13" s="111" t="e">
        <f t="shared" si="3"/>
        <v>#REF!</v>
      </c>
      <c r="BZ13" s="111" t="e">
        <f>BZ10*BZ11</f>
        <v>#REF!</v>
      </c>
      <c r="CA13" s="1"/>
    </row>
    <row r="14" spans="1:79" hidden="1">
      <c r="A14" s="384" t="s">
        <v>64</v>
      </c>
      <c r="B14" s="430"/>
      <c r="C14" s="20"/>
      <c r="D14" s="24">
        <f>ССЫЛКИ!B3</f>
        <v>85</v>
      </c>
      <c r="E14" s="24">
        <f>ССЫЛКИ!C3</f>
        <v>21</v>
      </c>
      <c r="F14" s="24">
        <f>ССЫЛКИ!D3</f>
        <v>21</v>
      </c>
      <c r="G14" s="24">
        <f>ССЫЛКИ!E3</f>
        <v>6</v>
      </c>
      <c r="H14" s="24">
        <f>ССЫЛКИ!F3</f>
        <v>400</v>
      </c>
      <c r="I14" s="24">
        <f>ССЫЛКИ!G3</f>
        <v>140</v>
      </c>
      <c r="J14" s="24">
        <f>ССЫЛКИ!H3</f>
        <v>85</v>
      </c>
      <c r="K14" s="24">
        <f>ССЫЛКИ!I3</f>
        <v>21</v>
      </c>
      <c r="L14" s="24">
        <f>ССЫЛКИ!J3</f>
        <v>140</v>
      </c>
      <c r="M14" s="24">
        <f>ССЫЛКИ!K3</f>
        <v>56</v>
      </c>
      <c r="N14" s="24">
        <f>ССЫЛКИ!L3</f>
        <v>10</v>
      </c>
      <c r="O14" s="24">
        <f>ССЫЛКИ!M3</f>
        <v>240</v>
      </c>
      <c r="P14" s="24">
        <f>ССЫЛКИ!N3</f>
        <v>700</v>
      </c>
      <c r="Q14" s="24">
        <f>ССЫЛКИ!O3</f>
        <v>8</v>
      </c>
      <c r="R14" s="24">
        <f>ССЫЛКИ!P3</f>
        <v>160</v>
      </c>
      <c r="S14" s="24">
        <f>ССЫЛКИ!Q3</f>
        <v>10</v>
      </c>
      <c r="T14" s="24">
        <f>ССЫЛКИ!R3</f>
        <v>150</v>
      </c>
      <c r="U14" s="24">
        <f>ССЫЛКИ!S3</f>
        <v>110</v>
      </c>
      <c r="V14" s="24">
        <f>ССЫЛКИ!T3</f>
        <v>130</v>
      </c>
      <c r="W14" s="24">
        <f>ССЫЛКИ!U3</f>
        <v>150</v>
      </c>
      <c r="X14" s="24">
        <f>ССЫЛКИ!V3</f>
        <v>150</v>
      </c>
      <c r="Y14" s="24">
        <f>ССЫЛКИ!W3</f>
        <v>40</v>
      </c>
      <c r="Z14" s="24">
        <f>ССЫЛКИ!X3</f>
        <v>150</v>
      </c>
      <c r="AA14" s="24">
        <f>ССЫЛКИ!Y3</f>
        <v>60</v>
      </c>
      <c r="AB14" s="24">
        <f>ССЫЛКИ!Z3</f>
        <v>70</v>
      </c>
      <c r="AC14" s="24">
        <f>ССЫЛКИ!AA3</f>
        <v>165</v>
      </c>
      <c r="AD14" s="24">
        <f>ССЫЛКИ!AB3</f>
        <v>21</v>
      </c>
      <c r="AE14" s="24">
        <f>ССЫЛКИ!AC3</f>
        <v>10.5</v>
      </c>
      <c r="AF14" s="24">
        <f>ССЫЛКИ!AD3</f>
        <v>55</v>
      </c>
      <c r="AG14" s="24">
        <f>ССЫЛКИ!AE3</f>
        <v>90</v>
      </c>
      <c r="AH14" s="24">
        <f>ССЫЛКИ!AF3</f>
        <v>45</v>
      </c>
      <c r="AI14" s="24">
        <f>ССЫЛКИ!AG3</f>
        <v>45</v>
      </c>
      <c r="AJ14" s="24">
        <f>ССЫЛКИ!AH3</f>
        <v>52</v>
      </c>
      <c r="AK14" s="24">
        <f>ССЫЛКИ!AI3</f>
        <v>50</v>
      </c>
      <c r="AL14" s="24">
        <f>ССЫЛКИ!AJ3</f>
        <v>55</v>
      </c>
      <c r="AM14" s="24">
        <f>ССЫЛКИ!AK3</f>
        <v>60</v>
      </c>
      <c r="AN14" s="24">
        <f>ССЫЛКИ!AL3</f>
        <v>60</v>
      </c>
      <c r="AO14" s="24">
        <f>ССЫЛКИ!AM3</f>
        <v>50</v>
      </c>
      <c r="AP14" s="24">
        <f>ССЫЛКИ!AN3</f>
        <v>110</v>
      </c>
      <c r="AQ14" s="24">
        <f>ССЫЛКИ!AO3</f>
        <v>270</v>
      </c>
      <c r="AR14" s="24">
        <f>ССЫЛКИ!AP3</f>
        <v>200</v>
      </c>
      <c r="AS14" s="24">
        <f>ССЫЛКИ!AQ3</f>
        <v>80</v>
      </c>
      <c r="AT14" s="24">
        <f>ССЫЛКИ!AR3</f>
        <v>600</v>
      </c>
      <c r="AU14" s="24">
        <f>ССЫЛКИ!AS3</f>
        <v>60</v>
      </c>
      <c r="AV14" s="24">
        <f>ССЫЛКИ!AT3</f>
        <v>75</v>
      </c>
      <c r="AW14" s="24">
        <f>ССЫЛКИ!AU3</f>
        <v>250</v>
      </c>
      <c r="AX14" s="24">
        <f>ССЫЛКИ!AV3</f>
        <v>274</v>
      </c>
      <c r="AY14" s="24">
        <f>ССЫЛКИ!AW3</f>
        <v>450</v>
      </c>
      <c r="AZ14" s="24">
        <f>ССЫЛКИ!AX3</f>
        <v>325</v>
      </c>
      <c r="BA14" s="24">
        <f>ССЫЛКИ!AY3</f>
        <v>180</v>
      </c>
      <c r="BB14" s="24">
        <f>ССЫЛКИ!AZ3</f>
        <v>320</v>
      </c>
      <c r="BC14" s="24">
        <f>ССЫЛКИ!BA3</f>
        <v>350</v>
      </c>
      <c r="BD14" s="24">
        <f>ССЫЛКИ!BB3</f>
        <v>300</v>
      </c>
      <c r="BE14" s="24">
        <f>ССЫЛКИ!BC3</f>
        <v>120</v>
      </c>
      <c r="BF14" s="24">
        <f>ССЫЛКИ!BD3</f>
        <v>220</v>
      </c>
      <c r="BG14" s="24">
        <f>ССЫЛКИ!BE3</f>
        <v>300</v>
      </c>
      <c r="BH14" s="24">
        <f>ССЫЛКИ!BF3</f>
        <v>21</v>
      </c>
      <c r="BI14" s="24">
        <f>ССЫЛКИ!BG3</f>
        <v>21</v>
      </c>
      <c r="BJ14" s="24">
        <f>ССЫЛКИ!BH3</f>
        <v>35</v>
      </c>
      <c r="BK14" s="24">
        <f>ССЫЛКИ!BI3</f>
        <v>22</v>
      </c>
      <c r="BL14" s="24">
        <f>ССЫЛКИ!BJ3</f>
        <v>32</v>
      </c>
      <c r="BM14" s="24">
        <f>ССЫЛКИ!BK3</f>
        <v>140</v>
      </c>
      <c r="BN14" s="24">
        <f>ССЫЛКИ!BL3</f>
        <v>140</v>
      </c>
      <c r="BO14" s="24">
        <f>ССЫЛКИ!BM3</f>
        <v>30</v>
      </c>
      <c r="BP14" s="24">
        <f>ССЫЛКИ!BN3</f>
        <v>4.2</v>
      </c>
      <c r="BQ14" s="24">
        <f>ССЫЛКИ!BO3</f>
        <v>160</v>
      </c>
      <c r="BR14" s="24">
        <f>ССЫЛКИ!BP3</f>
        <v>100</v>
      </c>
      <c r="BS14" s="24">
        <f>ССЫЛКИ!BQ3</f>
        <v>150</v>
      </c>
      <c r="BT14" s="24">
        <f>ССЫЛКИ!BR3</f>
        <v>160</v>
      </c>
      <c r="BU14" s="24">
        <f>ССЫЛКИ!BS3</f>
        <v>100</v>
      </c>
      <c r="BV14" s="24">
        <f>ССЫЛКИ!BT3</f>
        <v>90</v>
      </c>
      <c r="BW14" s="24">
        <f>ССЫЛКИ!BU3</f>
        <v>21</v>
      </c>
      <c r="BX14" s="24">
        <f>ССЫЛКИ!BV3</f>
        <v>40</v>
      </c>
      <c r="BY14" s="24">
        <f>ССЫЛКИ!BW3</f>
        <v>210</v>
      </c>
      <c r="BZ14" s="24">
        <f>ССЫЛКИ!BX3</f>
        <v>8</v>
      </c>
      <c r="CA14" s="1"/>
    </row>
    <row r="15" spans="1:79" hidden="1">
      <c r="A15" s="384" t="s">
        <v>76</v>
      </c>
      <c r="B15" s="430"/>
      <c r="C15" s="95" t="e">
        <f>SUM(D15:BZ15)</f>
        <v>#REF!</v>
      </c>
      <c r="D15" s="26" t="e">
        <f>D13*D14</f>
        <v>#REF!</v>
      </c>
      <c r="E15" s="26" t="e">
        <f t="shared" ref="E15:BP15" si="4">E13*E14</f>
        <v>#REF!</v>
      </c>
      <c r="F15" s="26" t="e">
        <f t="shared" si="4"/>
        <v>#REF!</v>
      </c>
      <c r="G15" s="34" t="e">
        <f t="shared" si="4"/>
        <v>#REF!</v>
      </c>
      <c r="H15" s="34" t="e">
        <f t="shared" si="4"/>
        <v>#REF!</v>
      </c>
      <c r="I15" s="34" t="e">
        <f t="shared" si="4"/>
        <v>#REF!</v>
      </c>
      <c r="J15" s="34" t="e">
        <f t="shared" si="4"/>
        <v>#REF!</v>
      </c>
      <c r="K15" s="112" t="e">
        <f t="shared" si="4"/>
        <v>#REF!</v>
      </c>
      <c r="L15" s="112" t="e">
        <f t="shared" si="4"/>
        <v>#REF!</v>
      </c>
      <c r="M15" s="112" t="e">
        <f t="shared" si="4"/>
        <v>#REF!</v>
      </c>
      <c r="N15" s="112" t="e">
        <f t="shared" si="4"/>
        <v>#REF!</v>
      </c>
      <c r="O15" s="112" t="e">
        <f t="shared" si="4"/>
        <v>#REF!</v>
      </c>
      <c r="P15" s="112" t="e">
        <f t="shared" si="4"/>
        <v>#REF!</v>
      </c>
      <c r="Q15" s="112" t="e">
        <f t="shared" si="4"/>
        <v>#REF!</v>
      </c>
      <c r="R15" s="112" t="e">
        <f t="shared" si="4"/>
        <v>#REF!</v>
      </c>
      <c r="S15" s="112" t="e">
        <f t="shared" si="4"/>
        <v>#REF!</v>
      </c>
      <c r="T15" s="112" t="e">
        <f t="shared" si="4"/>
        <v>#REF!</v>
      </c>
      <c r="U15" s="112" t="e">
        <f t="shared" si="4"/>
        <v>#REF!</v>
      </c>
      <c r="V15" s="112" t="e">
        <f t="shared" si="4"/>
        <v>#REF!</v>
      </c>
      <c r="W15" s="112" t="e">
        <f t="shared" si="4"/>
        <v>#REF!</v>
      </c>
      <c r="X15" s="112" t="e">
        <f t="shared" si="4"/>
        <v>#REF!</v>
      </c>
      <c r="Y15" s="112" t="e">
        <f t="shared" si="4"/>
        <v>#REF!</v>
      </c>
      <c r="Z15" s="112" t="e">
        <f t="shared" si="4"/>
        <v>#REF!</v>
      </c>
      <c r="AA15" s="112" t="e">
        <f t="shared" si="4"/>
        <v>#REF!</v>
      </c>
      <c r="AB15" s="112" t="e">
        <f t="shared" si="4"/>
        <v>#REF!</v>
      </c>
      <c r="AC15" s="112" t="e">
        <f t="shared" si="4"/>
        <v>#REF!</v>
      </c>
      <c r="AD15" s="112" t="e">
        <f t="shared" si="4"/>
        <v>#REF!</v>
      </c>
      <c r="AE15" s="112" t="e">
        <f t="shared" si="4"/>
        <v>#REF!</v>
      </c>
      <c r="AF15" s="112" t="e">
        <f t="shared" si="4"/>
        <v>#REF!</v>
      </c>
      <c r="AG15" s="112" t="e">
        <f t="shared" si="4"/>
        <v>#REF!</v>
      </c>
      <c r="AH15" s="112" t="e">
        <f t="shared" si="4"/>
        <v>#REF!</v>
      </c>
      <c r="AI15" s="112" t="e">
        <f t="shared" si="4"/>
        <v>#REF!</v>
      </c>
      <c r="AJ15" s="112" t="e">
        <f t="shared" si="4"/>
        <v>#REF!</v>
      </c>
      <c r="AK15" s="112" t="e">
        <f t="shared" si="4"/>
        <v>#REF!</v>
      </c>
      <c r="AL15" s="112" t="e">
        <f t="shared" si="4"/>
        <v>#REF!</v>
      </c>
      <c r="AM15" s="112" t="e">
        <f t="shared" si="4"/>
        <v>#REF!</v>
      </c>
      <c r="AN15" s="112" t="e">
        <f t="shared" si="4"/>
        <v>#REF!</v>
      </c>
      <c r="AO15" s="112" t="e">
        <f t="shared" si="4"/>
        <v>#REF!</v>
      </c>
      <c r="AP15" s="112" t="e">
        <f t="shared" si="4"/>
        <v>#REF!</v>
      </c>
      <c r="AQ15" s="112" t="e">
        <f t="shared" si="4"/>
        <v>#REF!</v>
      </c>
      <c r="AR15" s="112" t="e">
        <f t="shared" si="4"/>
        <v>#REF!</v>
      </c>
      <c r="AS15" s="112" t="e">
        <f t="shared" si="4"/>
        <v>#REF!</v>
      </c>
      <c r="AT15" s="112" t="e">
        <f t="shared" si="4"/>
        <v>#REF!</v>
      </c>
      <c r="AU15" s="112" t="e">
        <f t="shared" si="4"/>
        <v>#REF!</v>
      </c>
      <c r="AV15" s="112" t="e">
        <f t="shared" si="4"/>
        <v>#REF!</v>
      </c>
      <c r="AW15" s="112" t="e">
        <f t="shared" si="4"/>
        <v>#REF!</v>
      </c>
      <c r="AX15" s="112" t="e">
        <f t="shared" si="4"/>
        <v>#REF!</v>
      </c>
      <c r="AY15" s="112" t="e">
        <f t="shared" si="4"/>
        <v>#REF!</v>
      </c>
      <c r="AZ15" s="112" t="e">
        <f t="shared" si="4"/>
        <v>#REF!</v>
      </c>
      <c r="BA15" s="112" t="e">
        <f t="shared" si="4"/>
        <v>#REF!</v>
      </c>
      <c r="BB15" s="112" t="e">
        <f t="shared" si="4"/>
        <v>#REF!</v>
      </c>
      <c r="BC15" s="112" t="e">
        <f t="shared" si="4"/>
        <v>#REF!</v>
      </c>
      <c r="BD15" s="112" t="e">
        <f t="shared" si="4"/>
        <v>#REF!</v>
      </c>
      <c r="BE15" s="112" t="e">
        <f t="shared" si="4"/>
        <v>#REF!</v>
      </c>
      <c r="BF15" s="112" t="e">
        <f t="shared" si="4"/>
        <v>#REF!</v>
      </c>
      <c r="BG15" s="112" t="e">
        <f t="shared" si="4"/>
        <v>#REF!</v>
      </c>
      <c r="BH15" s="112" t="e">
        <f t="shared" si="4"/>
        <v>#REF!</v>
      </c>
      <c r="BI15" s="112" t="e">
        <f t="shared" si="4"/>
        <v>#REF!</v>
      </c>
      <c r="BJ15" s="112" t="e">
        <f t="shared" si="4"/>
        <v>#REF!</v>
      </c>
      <c r="BK15" s="112" t="e">
        <f t="shared" si="4"/>
        <v>#REF!</v>
      </c>
      <c r="BL15" s="112" t="e">
        <f t="shared" si="4"/>
        <v>#REF!</v>
      </c>
      <c r="BM15" s="112" t="e">
        <f t="shared" si="4"/>
        <v>#REF!</v>
      </c>
      <c r="BN15" s="112" t="e">
        <f t="shared" si="4"/>
        <v>#REF!</v>
      </c>
      <c r="BO15" s="112" t="e">
        <f t="shared" si="4"/>
        <v>#REF!</v>
      </c>
      <c r="BP15" s="112" t="e">
        <f t="shared" si="4"/>
        <v>#REF!</v>
      </c>
      <c r="BQ15" s="112" t="e">
        <f t="shared" ref="BQ15:BW15" si="5">BQ13*BQ14</f>
        <v>#REF!</v>
      </c>
      <c r="BR15" s="112" t="e">
        <f t="shared" si="5"/>
        <v>#REF!</v>
      </c>
      <c r="BS15" s="112" t="e">
        <f t="shared" si="5"/>
        <v>#REF!</v>
      </c>
      <c r="BT15" s="112" t="e">
        <f t="shared" si="5"/>
        <v>#REF!</v>
      </c>
      <c r="BU15" s="112" t="e">
        <f t="shared" si="5"/>
        <v>#REF!</v>
      </c>
      <c r="BV15" s="112" t="e">
        <f>BV13*BV14</f>
        <v>#REF!</v>
      </c>
      <c r="BW15" s="112" t="e">
        <f t="shared" si="5"/>
        <v>#REF!</v>
      </c>
      <c r="BX15" s="112" t="e">
        <f>BX13*BX14</f>
        <v>#REF!</v>
      </c>
      <c r="BY15" s="112" t="e">
        <f>BY13*BY14</f>
        <v>#REF!</v>
      </c>
      <c r="BZ15" s="112" t="e">
        <f>BZ13*BZ14</f>
        <v>#REF!</v>
      </c>
      <c r="CA15" s="1"/>
    </row>
    <row r="16" spans="1:79" hidden="1">
      <c r="A16" s="384" t="s">
        <v>77</v>
      </c>
      <c r="B16" s="431"/>
      <c r="C16" s="96" t="e">
        <f>C15/C12</f>
        <v>#REF!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</row>
    <row r="17" spans="1:78" ht="14.25" hidden="1"/>
    <row r="18" spans="1:78" ht="22.5">
      <c r="A18" s="230"/>
      <c r="B18" s="273" t="s">
        <v>399</v>
      </c>
      <c r="C18" s="231"/>
      <c r="D18" s="231"/>
      <c r="E18" s="231"/>
      <c r="F18" s="231"/>
      <c r="G18" s="231"/>
      <c r="H18" s="231"/>
      <c r="I18" s="231"/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31"/>
      <c r="Y18" s="231"/>
      <c r="Z18" s="231"/>
      <c r="AA18" s="231"/>
      <c r="AB18" s="231"/>
      <c r="AC18" s="231"/>
      <c r="AD18" s="231"/>
      <c r="AE18" s="231"/>
      <c r="AF18" s="231"/>
      <c r="AG18" s="231"/>
      <c r="AH18" s="231"/>
      <c r="AI18" s="231"/>
      <c r="AJ18" s="231"/>
      <c r="AK18" s="231"/>
      <c r="AL18" s="231"/>
      <c r="AM18" s="231"/>
      <c r="AN18" s="231"/>
      <c r="AO18" s="231"/>
      <c r="AP18" s="231"/>
      <c r="AQ18" s="231"/>
      <c r="AR18" s="231"/>
      <c r="AS18" s="231"/>
      <c r="AT18" s="231"/>
      <c r="AU18" s="231"/>
      <c r="AV18" s="231"/>
      <c r="AW18" s="231"/>
      <c r="AX18" s="231"/>
      <c r="AY18" s="231"/>
      <c r="AZ18" s="231"/>
      <c r="BA18" s="231"/>
      <c r="BB18" s="231"/>
      <c r="BC18" s="231"/>
      <c r="BD18" s="231"/>
      <c r="BE18" s="231"/>
      <c r="BF18" s="231"/>
      <c r="BG18" s="231"/>
      <c r="BH18" s="231"/>
      <c r="BI18" s="231"/>
      <c r="BJ18" s="231"/>
      <c r="BK18" s="231"/>
      <c r="BL18" s="231"/>
      <c r="BM18" s="231"/>
      <c r="BN18" s="231"/>
      <c r="BO18" s="231"/>
      <c r="BP18" s="231"/>
      <c r="BQ18" s="231"/>
      <c r="BR18" s="231"/>
      <c r="BS18" s="231"/>
      <c r="BT18" s="231"/>
      <c r="BU18" s="231"/>
      <c r="BV18" s="231"/>
      <c r="BW18" s="231"/>
      <c r="BX18" s="231"/>
      <c r="BY18" s="231"/>
      <c r="BZ18" s="231"/>
    </row>
    <row r="19" spans="1:78" ht="15.75" customHeight="1">
      <c r="A19" s="401" t="s">
        <v>68</v>
      </c>
      <c r="B19" s="402"/>
      <c r="C19" s="234"/>
      <c r="D19" s="405" t="s">
        <v>69</v>
      </c>
      <c r="E19" s="406"/>
      <c r="F19" s="406"/>
      <c r="G19" s="406"/>
      <c r="H19" s="406"/>
      <c r="I19" s="406"/>
      <c r="J19" s="406"/>
      <c r="K19" s="406"/>
      <c r="L19" s="406"/>
      <c r="M19" s="406"/>
      <c r="N19" s="406"/>
      <c r="O19" s="406"/>
      <c r="P19" s="406"/>
      <c r="Q19" s="406"/>
      <c r="R19" s="406"/>
      <c r="S19" s="406"/>
      <c r="T19" s="406"/>
      <c r="U19" s="406"/>
      <c r="V19" s="406"/>
      <c r="W19" s="406"/>
      <c r="X19" s="406"/>
      <c r="Y19" s="406"/>
      <c r="Z19" s="406"/>
      <c r="AA19" s="406"/>
      <c r="AB19" s="406"/>
      <c r="AC19" s="406"/>
      <c r="AD19" s="406"/>
      <c r="AE19" s="406"/>
      <c r="AF19" s="406"/>
      <c r="AG19" s="406"/>
      <c r="AH19" s="406"/>
      <c r="AI19" s="406"/>
      <c r="AJ19" s="406"/>
      <c r="AK19" s="406"/>
      <c r="AL19" s="406"/>
      <c r="AM19" s="406"/>
      <c r="AN19" s="406"/>
      <c r="AO19" s="406"/>
      <c r="AP19" s="406"/>
      <c r="AQ19" s="406"/>
      <c r="AR19" s="406"/>
      <c r="AS19" s="406"/>
      <c r="AT19" s="406"/>
      <c r="AU19" s="406"/>
      <c r="AV19" s="406"/>
      <c r="AW19" s="406"/>
      <c r="AX19" s="406"/>
      <c r="AY19" s="406"/>
      <c r="AZ19" s="406"/>
      <c r="BA19" s="406"/>
      <c r="BB19" s="406"/>
      <c r="BC19" s="406"/>
      <c r="BD19" s="406"/>
      <c r="BE19" s="406"/>
      <c r="BF19" s="406"/>
      <c r="BG19" s="406"/>
      <c r="BH19" s="406"/>
      <c r="BI19" s="406"/>
      <c r="BJ19" s="406"/>
      <c r="BK19" s="406"/>
      <c r="BL19" s="406"/>
      <c r="BM19" s="406"/>
      <c r="BN19" s="406"/>
      <c r="BO19" s="406"/>
      <c r="BP19" s="406"/>
      <c r="BQ19" s="406"/>
      <c r="BR19" s="406"/>
      <c r="BS19" s="406"/>
      <c r="BT19" s="406"/>
      <c r="BU19" s="406"/>
      <c r="BV19" s="406"/>
      <c r="BW19" s="406"/>
      <c r="BX19" s="406"/>
    </row>
    <row r="20" spans="1:78" ht="154.9" customHeight="1">
      <c r="A20" s="403"/>
      <c r="B20" s="404"/>
      <c r="C20" s="234"/>
      <c r="D20" s="235" t="str">
        <f>ССЫЛКИ!B2</f>
        <v>Вермишель</v>
      </c>
      <c r="E20" s="235" t="str">
        <f>ССЫЛКИ!C2</f>
        <v>Люля полуфаб-т (шт)</v>
      </c>
      <c r="F20" s="235" t="str">
        <f>ССЫЛКИ!D2</f>
        <v>Котлета говяжья полуф-т (шт)</v>
      </c>
      <c r="G20" s="235" t="str">
        <f>ССЫЛКИ!E2</f>
        <v>Какао (Фунтик) (шт)</v>
      </c>
      <c r="H20" s="235" t="str">
        <f>ССЫЛКИ!F2</f>
        <v>Какао порошок</v>
      </c>
      <c r="I20" s="235" t="str">
        <f>ССЫЛКИ!G2</f>
        <v>Кисель фруктовый</v>
      </c>
      <c r="J20" s="235" t="str">
        <f>ССЫЛКИ!H2</f>
        <v>Макароны</v>
      </c>
      <c r="K20" s="235" t="str">
        <f>ССЫЛКИ!I2</f>
        <v>Тефтели полуф-т (шт)</v>
      </c>
      <c r="L20" s="235" t="str">
        <f>ССЫЛКИ!J2</f>
        <v>Масло растительное</v>
      </c>
      <c r="M20" s="235" t="str">
        <f>ССЫЛКИ!K2</f>
        <v>Сахар</v>
      </c>
      <c r="N20" s="235" t="str">
        <f>ССЫЛКИ!L2</f>
        <v>Соль иодир.</v>
      </c>
      <c r="O20" s="235" t="str">
        <f>ССЫЛКИ!M2</f>
        <v>Сухофрукты</v>
      </c>
      <c r="P20" s="235" t="str">
        <f>ССЫЛКИ!N2</f>
        <v>Чай</v>
      </c>
      <c r="Q20" s="235" t="str">
        <f>ССЫЛКИ!O2</f>
        <v>Яйцо куриное (штук)</v>
      </c>
      <c r="R20" s="235" t="str">
        <f>ССЫЛКИ!P2</f>
        <v>Вафли</v>
      </c>
      <c r="S20" s="235" t="str">
        <f>ССЫЛКИ!Q2</f>
        <v>Кексы бездрожжевые (шт)</v>
      </c>
      <c r="T20" s="235" t="str">
        <f>ССЫЛКИ!R2</f>
        <v>Печенье</v>
      </c>
      <c r="U20" s="235" t="str">
        <f>ССЫЛКИ!S2</f>
        <v>Пряники</v>
      </c>
      <c r="V20" s="235" t="str">
        <f>ССЫЛКИ!T2</f>
        <v>Горошек зеленый 0,7 кг.</v>
      </c>
      <c r="W20" s="235" t="str">
        <f>ССЫЛКИ!U2</f>
        <v>Кукуруза консервы</v>
      </c>
      <c r="X20" s="235" t="str">
        <f>ССЫЛКИ!V2</f>
        <v>Огурцы маринованые</v>
      </c>
      <c r="Y20" s="235" t="str">
        <f>ССЫЛКИ!W2</f>
        <v>Мука высшего сорт</v>
      </c>
      <c r="Z20" s="235" t="str">
        <f>ССЫЛКИ!X2</f>
        <v>Повидло</v>
      </c>
      <c r="AA20" s="235" t="str">
        <f>ССЫЛКИ!Y2</f>
        <v>Сок фруктовый светлый</v>
      </c>
      <c r="AB20" s="235" t="str">
        <f>ССЫЛКИ!Z2</f>
        <v>Сок фруктовый с мякотью</v>
      </c>
      <c r="AC20" s="235" t="str">
        <f>ССЫЛКИ!AA2</f>
        <v>Томатная паста</v>
      </c>
      <c r="AD20" s="235" t="str">
        <f>ССЫЛКИ!AB2</f>
        <v>Котлета рыбная полуф-т (шт)</v>
      </c>
      <c r="AE20" s="235" t="str">
        <f>ССЫЛКИ!AC2</f>
        <v>Фрикадельки рыбные  полуф-т (шт)</v>
      </c>
      <c r="AF20" s="235" t="str">
        <f>ССЫЛКИ!AD2</f>
        <v>Крупа гороховая</v>
      </c>
      <c r="AG20" s="235" t="str">
        <f>ССЫЛКИ!AE2</f>
        <v>Крупа гречневая</v>
      </c>
      <c r="AH20" s="235" t="str">
        <f>ССЫЛКИ!AF2</f>
        <v>Крупа кукурузная</v>
      </c>
      <c r="AI20" s="235" t="str">
        <f>ССЫЛКИ!AG2</f>
        <v>Крупа манная</v>
      </c>
      <c r="AJ20" s="235" t="str">
        <f>ССЫЛКИ!AH2</f>
        <v>Крупа овсяная</v>
      </c>
      <c r="AK20" s="235" t="str">
        <f>ССЫЛКИ!AI2</f>
        <v>Крупа перловая</v>
      </c>
      <c r="AL20" s="235" t="str">
        <f>ССЫЛКИ!AJ2</f>
        <v>Крупа пшеничная</v>
      </c>
      <c r="AM20" s="235" t="str">
        <f>ССЫЛКИ!AK2</f>
        <v>Крупа пшено шлифованное</v>
      </c>
      <c r="AN20" s="235" t="str">
        <f>ССЫЛКИ!AL2</f>
        <v>Крупа рисовая</v>
      </c>
      <c r="AO20" s="235" t="str">
        <f>ССЫЛКИ!AM2</f>
        <v>Крупа ячневая</v>
      </c>
      <c r="AP20" s="235" t="str">
        <f>ССЫЛКИ!AN2</f>
        <v>Чечевица</v>
      </c>
      <c r="AQ20" s="235" t="str">
        <f>ССЫЛКИ!AO2</f>
        <v>Курага сушеная</v>
      </c>
      <c r="AR20" s="235" t="str">
        <f>ССЫЛКИ!AP2</f>
        <v>Йогурт</v>
      </c>
      <c r="AS20" s="235" t="str">
        <f>ССЫЛКИ!AQ2</f>
        <v>Кефир</v>
      </c>
      <c r="AT20" s="235" t="str">
        <f>ССЫЛКИ!AR2</f>
        <v>Масло сливочное</v>
      </c>
      <c r="AU20" s="235" t="str">
        <f>ССЫЛКИ!AS2</f>
        <v>Молоко разливное</v>
      </c>
      <c r="AV20" s="235" t="str">
        <f>ССЫЛКИ!AT2</f>
        <v>Молоко вупаковке пастер</v>
      </c>
      <c r="AW20" s="235" t="str">
        <f>ССЫЛКИ!AU2</f>
        <v>Сгущенное молоко</v>
      </c>
      <c r="AX20" s="235" t="str">
        <f>ССЫЛКИ!AV2</f>
        <v>Сметана</v>
      </c>
      <c r="AY20" s="235" t="str">
        <f>ССЫЛКИ!AW2</f>
        <v>Сыр Российский</v>
      </c>
      <c r="AZ20" s="235" t="str">
        <f>ССЫЛКИ!AX2</f>
        <v>Творог</v>
      </c>
      <c r="BA20" s="235" t="str">
        <f>ССЫЛКИ!AY2</f>
        <v>Куры охлажденные</v>
      </c>
      <c r="BB20" s="235" t="str">
        <f>ССЫЛКИ!AZ2</f>
        <v>Мясо говядины в/с</v>
      </c>
      <c r="BC20" s="235" t="str">
        <f>ССЫЛКИ!BA2</f>
        <v>Фарш говяжий</v>
      </c>
      <c r="BD20" s="235" t="str">
        <f>ССЫЛКИ!BB2</f>
        <v>Сосиски</v>
      </c>
      <c r="BE20" s="235" t="str">
        <f>ССЫЛКИ!BC2</f>
        <v>Рыба свежая</v>
      </c>
      <c r="BF20" s="235" t="str">
        <f>ССЫЛКИ!BD2</f>
        <v>Рыба мороженая</v>
      </c>
      <c r="BG20" s="235" t="str">
        <f>ССЫЛКИ!BE2</f>
        <v xml:space="preserve">Зелень разная </v>
      </c>
      <c r="BH20" s="235" t="str">
        <f>ССЫЛКИ!BF2</f>
        <v>Котлета куриная полуфаб-т (шт)</v>
      </c>
      <c r="BI20" s="235" t="str">
        <f>ССЫЛКИ!BG2</f>
        <v>Капуста</v>
      </c>
      <c r="BJ20" s="235" t="str">
        <f>ССЫЛКИ!BH2</f>
        <v>Картофель</v>
      </c>
      <c r="BK20" s="235" t="str">
        <f>ССЫЛКИ!BI2</f>
        <v>Лук репчатый</v>
      </c>
      <c r="BL20" s="235" t="str">
        <f>ССЫЛКИ!BJ2</f>
        <v>Морковь</v>
      </c>
      <c r="BM20" s="235" t="str">
        <f>ССЫЛКИ!BK2</f>
        <v>Огурцы свежие</v>
      </c>
      <c r="BN20" s="235" t="str">
        <f>ССЫЛКИ!BL2</f>
        <v>Помидоры свежие</v>
      </c>
      <c r="BO20" s="235" t="str">
        <f>ССЫЛКИ!BM2</f>
        <v>Свекла столовая</v>
      </c>
      <c r="BP20" s="235" t="str">
        <f>ССЫЛКИ!BN2</f>
        <v>Вареники полуфаб-т (шт)</v>
      </c>
      <c r="BQ20" s="235" t="str">
        <f>ССЫЛКИ!BO2</f>
        <v>Апельсины</v>
      </c>
      <c r="BR20" s="235" t="str">
        <f>ССЫЛКИ!BP2</f>
        <v>Бананы</v>
      </c>
      <c r="BS20" s="235" t="str">
        <f>ССЫЛКИ!BQ2</f>
        <v>Груши</v>
      </c>
      <c r="BT20" s="235" t="str">
        <f>ССЫЛКИ!BR2</f>
        <v>Лимон (кг.)</v>
      </c>
      <c r="BU20" s="235" t="str">
        <f>ССЫЛКИ!BS2</f>
        <v>Мандарины</v>
      </c>
      <c r="BV20" s="235" t="str">
        <f>ССЫЛКИ!BT2</f>
        <v>Яблоки</v>
      </c>
      <c r="BW20" s="235" t="str">
        <f>ССЫЛКИ!BU2</f>
        <v>Сырник полуф-т (шт)</v>
      </c>
      <c r="BX20" s="235" t="str">
        <f>ССЫЛКИ!BV2</f>
        <v>Хлеб</v>
      </c>
      <c r="BY20" s="235" t="str">
        <f>ССЫЛКИ!BW2</f>
        <v>Изюм</v>
      </c>
      <c r="BZ20" s="235" t="str">
        <f>ССЫЛКИ!BX2</f>
        <v>Зефир в шоколаде (шт.)</v>
      </c>
    </row>
    <row r="21" spans="1:78" s="256" customFormat="1">
      <c r="A21" s="429" t="s">
        <v>112</v>
      </c>
      <c r="B21" s="428"/>
      <c r="C21" s="262"/>
      <c r="D21" s="262">
        <v>14</v>
      </c>
      <c r="E21" s="262"/>
      <c r="F21" s="262"/>
      <c r="G21" s="262"/>
      <c r="H21" s="262"/>
      <c r="I21" s="262"/>
      <c r="J21" s="262"/>
      <c r="K21" s="262"/>
      <c r="L21" s="262"/>
      <c r="M21" s="262">
        <v>1</v>
      </c>
      <c r="N21" s="262">
        <v>2.2999999999999998</v>
      </c>
      <c r="O21" s="262"/>
      <c r="P21" s="262"/>
      <c r="Q21" s="262"/>
      <c r="R21" s="262"/>
      <c r="S21" s="262"/>
      <c r="T21" s="262"/>
      <c r="U21" s="262"/>
      <c r="V21" s="262"/>
      <c r="W21" s="262"/>
      <c r="X21" s="262"/>
      <c r="Y21" s="262"/>
      <c r="Z21" s="262"/>
      <c r="AA21" s="262"/>
      <c r="AB21" s="262"/>
      <c r="AC21" s="262"/>
      <c r="AD21" s="262"/>
      <c r="AE21" s="262"/>
      <c r="AF21" s="262"/>
      <c r="AG21" s="262"/>
      <c r="AH21" s="262"/>
      <c r="AI21" s="262"/>
      <c r="AJ21" s="262"/>
      <c r="AK21" s="262"/>
      <c r="AL21" s="262"/>
      <c r="AM21" s="262"/>
      <c r="AN21" s="262"/>
      <c r="AO21" s="262"/>
      <c r="AP21" s="262"/>
      <c r="AQ21" s="262"/>
      <c r="AR21" s="262"/>
      <c r="AS21" s="262"/>
      <c r="AT21" s="262">
        <v>2</v>
      </c>
      <c r="AU21" s="262"/>
      <c r="AV21" s="262">
        <v>85</v>
      </c>
      <c r="AW21" s="262"/>
      <c r="AX21" s="262"/>
      <c r="AY21" s="262"/>
      <c r="AZ21" s="262"/>
      <c r="BA21" s="262"/>
      <c r="BB21" s="262"/>
      <c r="BC21" s="262"/>
      <c r="BD21" s="262"/>
      <c r="BE21" s="262"/>
      <c r="BF21" s="262"/>
      <c r="BG21" s="262"/>
      <c r="BH21" s="262"/>
      <c r="BI21" s="262"/>
      <c r="BJ21" s="262"/>
      <c r="BK21" s="262"/>
      <c r="BL21" s="262"/>
      <c r="BM21" s="262"/>
      <c r="BN21" s="262"/>
      <c r="BO21" s="262"/>
      <c r="BP21" s="262"/>
      <c r="BQ21" s="262"/>
      <c r="BR21" s="262"/>
      <c r="BS21" s="262"/>
      <c r="BT21" s="262"/>
      <c r="BU21" s="262"/>
      <c r="BV21" s="262"/>
      <c r="BW21" s="262"/>
      <c r="BX21" s="262"/>
      <c r="BY21" s="262"/>
      <c r="BZ21" s="262"/>
    </row>
    <row r="22" spans="1:78" s="256" customFormat="1">
      <c r="A22" s="429" t="s">
        <v>149</v>
      </c>
      <c r="B22" s="428"/>
      <c r="C22" s="262"/>
      <c r="D22" s="262"/>
      <c r="E22" s="262"/>
      <c r="F22" s="262"/>
      <c r="G22" s="262"/>
      <c r="H22" s="262"/>
      <c r="I22" s="262"/>
      <c r="J22" s="262"/>
      <c r="K22" s="262"/>
      <c r="L22" s="262">
        <v>0.4</v>
      </c>
      <c r="M22" s="262"/>
      <c r="N22" s="262"/>
      <c r="O22" s="262"/>
      <c r="P22" s="262"/>
      <c r="Q22" s="262"/>
      <c r="R22" s="262"/>
      <c r="S22" s="262"/>
      <c r="T22" s="262"/>
      <c r="U22" s="262"/>
      <c r="V22" s="262"/>
      <c r="W22" s="262"/>
      <c r="X22" s="262"/>
      <c r="Y22" s="262"/>
      <c r="Z22" s="262"/>
      <c r="AA22" s="262"/>
      <c r="AB22" s="262"/>
      <c r="AC22" s="262"/>
      <c r="AD22" s="262"/>
      <c r="AE22" s="262"/>
      <c r="AF22" s="262"/>
      <c r="AG22" s="262"/>
      <c r="AH22" s="262"/>
      <c r="AI22" s="262"/>
      <c r="AJ22" s="262"/>
      <c r="AK22" s="262"/>
      <c r="AL22" s="262"/>
      <c r="AM22" s="262"/>
      <c r="AN22" s="262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62"/>
      <c r="BH22" s="262"/>
      <c r="BI22" s="262"/>
      <c r="BJ22" s="262"/>
      <c r="BK22" s="262"/>
      <c r="BL22" s="262"/>
      <c r="BM22" s="262"/>
      <c r="BN22" s="262"/>
      <c r="BO22" s="262"/>
      <c r="BP22" s="262"/>
      <c r="BQ22" s="262"/>
      <c r="BR22" s="262"/>
      <c r="BS22" s="262"/>
      <c r="BT22" s="262"/>
      <c r="BU22" s="262"/>
      <c r="BV22" s="262"/>
      <c r="BW22" s="262">
        <v>1</v>
      </c>
      <c r="BX22" s="262"/>
      <c r="BY22" s="262"/>
      <c r="BZ22" s="262"/>
    </row>
    <row r="23" spans="1:78" s="256" customFormat="1">
      <c r="A23" s="434" t="s">
        <v>35</v>
      </c>
      <c r="B23" s="428"/>
      <c r="C23" s="262"/>
      <c r="D23" s="262"/>
      <c r="E23" s="262"/>
      <c r="F23" s="262"/>
      <c r="G23" s="262"/>
      <c r="H23" s="262"/>
      <c r="I23" s="262"/>
      <c r="J23" s="262"/>
      <c r="K23" s="262"/>
      <c r="L23" s="262"/>
      <c r="M23" s="262"/>
      <c r="N23" s="262"/>
      <c r="O23" s="262"/>
      <c r="P23" s="262"/>
      <c r="Q23" s="262"/>
      <c r="R23" s="262"/>
      <c r="S23" s="262"/>
      <c r="T23" s="262"/>
      <c r="U23" s="262"/>
      <c r="V23" s="262"/>
      <c r="W23" s="262"/>
      <c r="X23" s="262"/>
      <c r="Y23" s="262"/>
      <c r="Z23" s="262"/>
      <c r="AA23" s="262"/>
      <c r="AB23" s="262"/>
      <c r="AC23" s="262"/>
      <c r="AD23" s="262"/>
      <c r="AE23" s="262"/>
      <c r="AF23" s="262"/>
      <c r="AG23" s="262"/>
      <c r="AH23" s="262"/>
      <c r="AI23" s="262"/>
      <c r="AJ23" s="262"/>
      <c r="AK23" s="262"/>
      <c r="AL23" s="262"/>
      <c r="AM23" s="262"/>
      <c r="AN23" s="262"/>
      <c r="AO23" s="262"/>
      <c r="AP23" s="262"/>
      <c r="AQ23" s="262"/>
      <c r="AR23" s="262"/>
      <c r="AS23" s="262">
        <v>90</v>
      </c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62"/>
      <c r="BH23" s="262"/>
      <c r="BI23" s="262"/>
      <c r="BJ23" s="262"/>
      <c r="BK23" s="262"/>
      <c r="BL23" s="262"/>
      <c r="BM23" s="262"/>
      <c r="BN23" s="262"/>
      <c r="BO23" s="262"/>
      <c r="BP23" s="262"/>
      <c r="BQ23" s="262"/>
      <c r="BR23" s="262"/>
      <c r="BS23" s="262"/>
      <c r="BT23" s="262"/>
      <c r="BU23" s="262"/>
      <c r="BV23" s="262"/>
      <c r="BW23" s="262"/>
      <c r="BX23" s="262"/>
      <c r="BY23" s="262"/>
      <c r="BZ23" s="262"/>
    </row>
    <row r="24" spans="1:78" s="256" customFormat="1">
      <c r="A24" s="429" t="s">
        <v>61</v>
      </c>
      <c r="B24" s="428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  <c r="P24" s="262"/>
      <c r="Q24" s="262"/>
      <c r="R24" s="262"/>
      <c r="S24" s="262"/>
      <c r="T24" s="262"/>
      <c r="U24" s="262"/>
      <c r="V24" s="262"/>
      <c r="W24" s="262"/>
      <c r="X24" s="262"/>
      <c r="Y24" s="262"/>
      <c r="Z24" s="262"/>
      <c r="AA24" s="262"/>
      <c r="AB24" s="262"/>
      <c r="AC24" s="262"/>
      <c r="AD24" s="262"/>
      <c r="AE24" s="262"/>
      <c r="AF24" s="262"/>
      <c r="AG24" s="262"/>
      <c r="AH24" s="262"/>
      <c r="AI24" s="262"/>
      <c r="AJ24" s="262"/>
      <c r="AK24" s="262"/>
      <c r="AL24" s="262"/>
      <c r="AM24" s="262"/>
      <c r="AN24" s="262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/>
      <c r="BA24" s="262"/>
      <c r="BB24" s="262"/>
      <c r="BC24" s="262"/>
      <c r="BD24" s="262"/>
      <c r="BE24" s="262"/>
      <c r="BF24" s="262"/>
      <c r="BG24" s="262"/>
      <c r="BH24" s="262"/>
      <c r="BI24" s="262"/>
      <c r="BJ24" s="262"/>
      <c r="BK24" s="262"/>
      <c r="BL24" s="262"/>
      <c r="BM24" s="262"/>
      <c r="BN24" s="262"/>
      <c r="BO24" s="262"/>
      <c r="BP24" s="262"/>
      <c r="BQ24" s="262"/>
      <c r="BR24" s="262"/>
      <c r="BS24" s="262"/>
      <c r="BT24" s="262"/>
      <c r="BU24" s="262"/>
      <c r="BV24" s="262"/>
      <c r="BW24" s="262"/>
      <c r="BX24" s="262">
        <v>60</v>
      </c>
      <c r="BY24" s="262"/>
      <c r="BZ24" s="262"/>
    </row>
    <row r="25" spans="1:78" s="256" customFormat="1">
      <c r="A25" s="429" t="s">
        <v>114</v>
      </c>
      <c r="B25" s="428"/>
      <c r="C25" s="262"/>
      <c r="D25" s="262"/>
      <c r="E25" s="262"/>
      <c r="F25" s="262"/>
      <c r="G25" s="262"/>
      <c r="H25" s="262"/>
      <c r="I25" s="262"/>
      <c r="J25" s="262"/>
      <c r="K25" s="262"/>
      <c r="L25" s="262"/>
      <c r="M25" s="262"/>
      <c r="N25" s="262"/>
      <c r="O25" s="262"/>
      <c r="P25" s="262"/>
      <c r="Q25" s="262"/>
      <c r="R25" s="262"/>
      <c r="S25" s="262"/>
      <c r="T25" s="262"/>
      <c r="U25" s="262"/>
      <c r="V25" s="262"/>
      <c r="W25" s="262"/>
      <c r="X25" s="262"/>
      <c r="Y25" s="262"/>
      <c r="Z25" s="262"/>
      <c r="AA25" s="262"/>
      <c r="AB25" s="262"/>
      <c r="AC25" s="262"/>
      <c r="AD25" s="262"/>
      <c r="AE25" s="262"/>
      <c r="AF25" s="262"/>
      <c r="AG25" s="262"/>
      <c r="AH25" s="262"/>
      <c r="AI25" s="262"/>
      <c r="AJ25" s="262"/>
      <c r="AK25" s="262"/>
      <c r="AL25" s="262"/>
      <c r="AM25" s="262"/>
      <c r="AN25" s="262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62"/>
      <c r="BH25" s="262"/>
      <c r="BI25" s="262"/>
      <c r="BJ25" s="262"/>
      <c r="BK25" s="262"/>
      <c r="BL25" s="262"/>
      <c r="BM25" s="262"/>
      <c r="BN25" s="262"/>
      <c r="BO25" s="262"/>
      <c r="BP25" s="262"/>
      <c r="BQ25" s="262"/>
      <c r="BR25" s="262"/>
      <c r="BS25" s="262"/>
      <c r="BT25" s="262"/>
      <c r="BU25" s="262"/>
      <c r="BV25" s="262"/>
      <c r="BW25" s="262"/>
      <c r="BX25" s="262"/>
      <c r="BY25" s="262"/>
      <c r="BZ25" s="262">
        <v>1</v>
      </c>
    </row>
    <row r="26" spans="1:78" s="256" customFormat="1">
      <c r="A26" s="429" t="s">
        <v>115</v>
      </c>
      <c r="B26" s="428"/>
      <c r="C26" s="262"/>
      <c r="D26" s="262"/>
      <c r="E26" s="262"/>
      <c r="F26" s="262"/>
      <c r="G26" s="262"/>
      <c r="H26" s="262"/>
      <c r="I26" s="262"/>
      <c r="J26" s="262"/>
      <c r="K26" s="262"/>
      <c r="L26" s="262"/>
      <c r="M26" s="262"/>
      <c r="N26" s="262"/>
      <c r="O26" s="262"/>
      <c r="P26" s="262"/>
      <c r="Q26" s="262"/>
      <c r="R26" s="262"/>
      <c r="S26" s="262"/>
      <c r="T26" s="262"/>
      <c r="U26" s="262"/>
      <c r="V26" s="262"/>
      <c r="W26" s="262"/>
      <c r="X26" s="262"/>
      <c r="Y26" s="262"/>
      <c r="Z26" s="262"/>
      <c r="AA26" s="262"/>
      <c r="AB26" s="262"/>
      <c r="AC26" s="262"/>
      <c r="AD26" s="262"/>
      <c r="AE26" s="262"/>
      <c r="AF26" s="262"/>
      <c r="AG26" s="262"/>
      <c r="AH26" s="262"/>
      <c r="AI26" s="262"/>
      <c r="AJ26" s="262"/>
      <c r="AK26" s="262"/>
      <c r="AL26" s="262"/>
      <c r="AM26" s="262"/>
      <c r="AN26" s="262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62"/>
      <c r="BE26" s="262"/>
      <c r="BF26" s="262"/>
      <c r="BG26" s="262"/>
      <c r="BH26" s="262"/>
      <c r="BI26" s="262"/>
      <c r="BJ26" s="262"/>
      <c r="BK26" s="262"/>
      <c r="BL26" s="262"/>
      <c r="BM26" s="262"/>
      <c r="BN26" s="262"/>
      <c r="BO26" s="262"/>
      <c r="BP26" s="262"/>
      <c r="BQ26" s="262"/>
      <c r="BR26" s="262"/>
      <c r="BS26" s="262">
        <v>90</v>
      </c>
      <c r="BT26" s="262"/>
      <c r="BU26" s="262"/>
      <c r="BV26" s="262"/>
      <c r="BW26" s="262"/>
      <c r="BX26" s="262"/>
      <c r="BY26" s="262"/>
      <c r="BZ26" s="262"/>
    </row>
    <row r="27" spans="1:78" ht="15.75" customHeight="1">
      <c r="A27" s="408"/>
      <c r="B27" s="407"/>
      <c r="C27" s="236"/>
      <c r="D27" s="236"/>
      <c r="E27" s="236"/>
      <c r="F27" s="236"/>
      <c r="G27" s="236"/>
      <c r="H27" s="236"/>
      <c r="I27" s="236"/>
      <c r="J27" s="236"/>
      <c r="K27" s="236"/>
      <c r="L27" s="236"/>
      <c r="M27" s="236"/>
      <c r="N27" s="236"/>
      <c r="O27" s="236"/>
      <c r="P27" s="236"/>
      <c r="Q27" s="236"/>
      <c r="R27" s="236"/>
      <c r="S27" s="236"/>
      <c r="T27" s="236"/>
      <c r="U27" s="236"/>
      <c r="V27" s="236"/>
      <c r="W27" s="236"/>
      <c r="X27" s="236"/>
      <c r="Y27" s="236"/>
      <c r="Z27" s="236"/>
      <c r="AA27" s="236"/>
      <c r="AB27" s="236"/>
      <c r="AC27" s="236"/>
      <c r="AD27" s="236"/>
      <c r="AE27" s="236"/>
      <c r="AF27" s="236"/>
      <c r="AG27" s="236"/>
      <c r="AH27" s="236"/>
      <c r="AI27" s="236"/>
      <c r="AJ27" s="236"/>
      <c r="AK27" s="236"/>
      <c r="AL27" s="236"/>
      <c r="AM27" s="236"/>
      <c r="AN27" s="236"/>
      <c r="AO27" s="236"/>
      <c r="AP27" s="236"/>
      <c r="AQ27" s="236"/>
      <c r="AR27" s="236"/>
      <c r="AS27" s="236"/>
      <c r="AT27" s="236"/>
      <c r="AU27" s="236"/>
      <c r="AV27" s="236"/>
      <c r="AW27" s="236"/>
      <c r="AX27" s="236"/>
      <c r="AY27" s="236"/>
      <c r="AZ27" s="236"/>
      <c r="BA27" s="236"/>
      <c r="BB27" s="236"/>
      <c r="BC27" s="236"/>
      <c r="BD27" s="236"/>
      <c r="BE27" s="236"/>
      <c r="BF27" s="236"/>
      <c r="BG27" s="236"/>
      <c r="BH27" s="236"/>
      <c r="BI27" s="236"/>
      <c r="BJ27" s="236"/>
      <c r="BK27" s="236"/>
      <c r="BL27" s="236"/>
      <c r="BM27" s="236"/>
      <c r="BN27" s="236"/>
      <c r="BO27" s="236"/>
      <c r="BP27" s="236"/>
      <c r="BQ27" s="236"/>
      <c r="BR27" s="236"/>
      <c r="BS27" s="236"/>
      <c r="BT27" s="236"/>
      <c r="BU27" s="236"/>
      <c r="BV27" s="236"/>
      <c r="BW27" s="236"/>
      <c r="BX27" s="236"/>
      <c r="BY27" s="236"/>
      <c r="BZ27" s="236"/>
    </row>
    <row r="28" spans="1:78" ht="15.75" customHeight="1">
      <c r="A28" s="290"/>
      <c r="B28" s="291"/>
      <c r="C28" s="236"/>
      <c r="D28" s="236"/>
      <c r="E28" s="236"/>
      <c r="F28" s="236"/>
      <c r="G28" s="236"/>
      <c r="H28" s="236"/>
      <c r="I28" s="236"/>
      <c r="J28" s="236"/>
      <c r="K28" s="236"/>
      <c r="L28" s="236"/>
      <c r="M28" s="236"/>
      <c r="N28" s="236"/>
      <c r="O28" s="236"/>
      <c r="P28" s="236"/>
      <c r="Q28" s="236"/>
      <c r="R28" s="236"/>
      <c r="S28" s="236"/>
      <c r="T28" s="236"/>
      <c r="U28" s="236"/>
      <c r="V28" s="236"/>
      <c r="W28" s="236"/>
      <c r="X28" s="236"/>
      <c r="Y28" s="236"/>
      <c r="Z28" s="236"/>
      <c r="AA28" s="236"/>
      <c r="AB28" s="236"/>
      <c r="AC28" s="236"/>
      <c r="AD28" s="236"/>
      <c r="AE28" s="236"/>
      <c r="AF28" s="236"/>
      <c r="AG28" s="236"/>
      <c r="AH28" s="236"/>
      <c r="AI28" s="236"/>
      <c r="AJ28" s="236"/>
      <c r="AK28" s="236"/>
      <c r="AL28" s="236"/>
      <c r="AM28" s="236"/>
      <c r="AN28" s="236"/>
      <c r="AO28" s="236"/>
      <c r="AP28" s="236"/>
      <c r="AQ28" s="236"/>
      <c r="AR28" s="236"/>
      <c r="AS28" s="236"/>
      <c r="AT28" s="236"/>
      <c r="AU28" s="236"/>
      <c r="AV28" s="236"/>
      <c r="AW28" s="236"/>
      <c r="AX28" s="236"/>
      <c r="AY28" s="236"/>
      <c r="AZ28" s="236"/>
      <c r="BA28" s="236"/>
      <c r="BB28" s="236"/>
      <c r="BC28" s="236"/>
      <c r="BD28" s="236"/>
      <c r="BE28" s="236"/>
      <c r="BF28" s="236"/>
      <c r="BG28" s="236"/>
      <c r="BH28" s="236"/>
      <c r="BI28" s="236"/>
      <c r="BJ28" s="236"/>
      <c r="BK28" s="236"/>
      <c r="BL28" s="236"/>
      <c r="BM28" s="236"/>
      <c r="BN28" s="236"/>
      <c r="BO28" s="236"/>
      <c r="BP28" s="236"/>
      <c r="BQ28" s="236"/>
      <c r="BR28" s="236"/>
      <c r="BS28" s="236"/>
      <c r="BT28" s="236"/>
      <c r="BU28" s="236"/>
      <c r="BV28" s="236"/>
      <c r="BW28" s="236"/>
      <c r="BX28" s="236"/>
      <c r="BY28" s="236"/>
      <c r="BZ28" s="236"/>
    </row>
    <row r="29" spans="1:78" ht="15.75" hidden="1" customHeight="1">
      <c r="A29" s="408"/>
      <c r="B29" s="407"/>
      <c r="C29" s="236"/>
      <c r="D29" s="236">
        <f t="shared" ref="D29:BO29" si="6">SUM(D21:D27)</f>
        <v>14</v>
      </c>
      <c r="E29" s="236">
        <f t="shared" si="6"/>
        <v>0</v>
      </c>
      <c r="F29" s="236">
        <f t="shared" si="6"/>
        <v>0</v>
      </c>
      <c r="G29" s="236">
        <f t="shared" si="6"/>
        <v>0</v>
      </c>
      <c r="H29" s="236">
        <f t="shared" si="6"/>
        <v>0</v>
      </c>
      <c r="I29" s="236">
        <f t="shared" si="6"/>
        <v>0</v>
      </c>
      <c r="J29" s="236">
        <f t="shared" si="6"/>
        <v>0</v>
      </c>
      <c r="K29" s="236">
        <f t="shared" si="6"/>
        <v>0</v>
      </c>
      <c r="L29" s="236">
        <f t="shared" si="6"/>
        <v>0.4</v>
      </c>
      <c r="M29" s="236">
        <f t="shared" si="6"/>
        <v>1</v>
      </c>
      <c r="N29" s="236">
        <f t="shared" si="6"/>
        <v>2.2999999999999998</v>
      </c>
      <c r="O29" s="236">
        <f t="shared" si="6"/>
        <v>0</v>
      </c>
      <c r="P29" s="236">
        <f t="shared" si="6"/>
        <v>0</v>
      </c>
      <c r="Q29" s="236">
        <f t="shared" si="6"/>
        <v>0</v>
      </c>
      <c r="R29" s="236">
        <f t="shared" si="6"/>
        <v>0</v>
      </c>
      <c r="S29" s="236">
        <f t="shared" si="6"/>
        <v>0</v>
      </c>
      <c r="T29" s="236">
        <f t="shared" si="6"/>
        <v>0</v>
      </c>
      <c r="U29" s="236">
        <f t="shared" si="6"/>
        <v>0</v>
      </c>
      <c r="V29" s="236">
        <f t="shared" si="6"/>
        <v>0</v>
      </c>
      <c r="W29" s="236">
        <f t="shared" si="6"/>
        <v>0</v>
      </c>
      <c r="X29" s="236">
        <f t="shared" si="6"/>
        <v>0</v>
      </c>
      <c r="Y29" s="236">
        <f t="shared" si="6"/>
        <v>0</v>
      </c>
      <c r="Z29" s="236">
        <f t="shared" si="6"/>
        <v>0</v>
      </c>
      <c r="AA29" s="236">
        <f t="shared" si="6"/>
        <v>0</v>
      </c>
      <c r="AB29" s="236">
        <f t="shared" si="6"/>
        <v>0</v>
      </c>
      <c r="AC29" s="236">
        <f t="shared" si="6"/>
        <v>0</v>
      </c>
      <c r="AD29" s="236">
        <f t="shared" si="6"/>
        <v>0</v>
      </c>
      <c r="AE29" s="236">
        <f t="shared" si="6"/>
        <v>0</v>
      </c>
      <c r="AF29" s="236">
        <f t="shared" si="6"/>
        <v>0</v>
      </c>
      <c r="AG29" s="236">
        <f t="shared" si="6"/>
        <v>0</v>
      </c>
      <c r="AH29" s="236">
        <f t="shared" si="6"/>
        <v>0</v>
      </c>
      <c r="AI29" s="236">
        <f t="shared" si="6"/>
        <v>0</v>
      </c>
      <c r="AJ29" s="236">
        <f t="shared" si="6"/>
        <v>0</v>
      </c>
      <c r="AK29" s="236">
        <f t="shared" si="6"/>
        <v>0</v>
      </c>
      <c r="AL29" s="236">
        <f t="shared" si="6"/>
        <v>0</v>
      </c>
      <c r="AM29" s="236">
        <f t="shared" si="6"/>
        <v>0</v>
      </c>
      <c r="AN29" s="236">
        <f t="shared" si="6"/>
        <v>0</v>
      </c>
      <c r="AO29" s="236">
        <f t="shared" si="6"/>
        <v>0</v>
      </c>
      <c r="AP29" s="236">
        <f t="shared" si="6"/>
        <v>0</v>
      </c>
      <c r="AQ29" s="236">
        <f t="shared" si="6"/>
        <v>0</v>
      </c>
      <c r="AR29" s="236">
        <f t="shared" si="6"/>
        <v>0</v>
      </c>
      <c r="AS29" s="236">
        <f t="shared" si="6"/>
        <v>90</v>
      </c>
      <c r="AT29" s="236">
        <f t="shared" si="6"/>
        <v>2</v>
      </c>
      <c r="AU29" s="236">
        <f t="shared" si="6"/>
        <v>0</v>
      </c>
      <c r="AV29" s="236">
        <f t="shared" si="6"/>
        <v>85</v>
      </c>
      <c r="AW29" s="236">
        <f t="shared" si="6"/>
        <v>0</v>
      </c>
      <c r="AX29" s="236">
        <f t="shared" si="6"/>
        <v>0</v>
      </c>
      <c r="AY29" s="236">
        <f t="shared" si="6"/>
        <v>0</v>
      </c>
      <c r="AZ29" s="236">
        <f t="shared" si="6"/>
        <v>0</v>
      </c>
      <c r="BA29" s="236">
        <f t="shared" si="6"/>
        <v>0</v>
      </c>
      <c r="BB29" s="236">
        <f t="shared" si="6"/>
        <v>0</v>
      </c>
      <c r="BC29" s="236">
        <f t="shared" si="6"/>
        <v>0</v>
      </c>
      <c r="BD29" s="236">
        <f t="shared" si="6"/>
        <v>0</v>
      </c>
      <c r="BE29" s="236">
        <f t="shared" si="6"/>
        <v>0</v>
      </c>
      <c r="BF29" s="236">
        <f t="shared" si="6"/>
        <v>0</v>
      </c>
      <c r="BG29" s="236">
        <f t="shared" si="6"/>
        <v>0</v>
      </c>
      <c r="BH29" s="236">
        <f t="shared" si="6"/>
        <v>0</v>
      </c>
      <c r="BI29" s="236">
        <f t="shared" si="6"/>
        <v>0</v>
      </c>
      <c r="BJ29" s="236">
        <f t="shared" si="6"/>
        <v>0</v>
      </c>
      <c r="BK29" s="236">
        <f t="shared" si="6"/>
        <v>0</v>
      </c>
      <c r="BL29" s="236">
        <f t="shared" si="6"/>
        <v>0</v>
      </c>
      <c r="BM29" s="236">
        <f t="shared" si="6"/>
        <v>0</v>
      </c>
      <c r="BN29" s="236">
        <f t="shared" si="6"/>
        <v>0</v>
      </c>
      <c r="BO29" s="236">
        <f t="shared" si="6"/>
        <v>0</v>
      </c>
      <c r="BP29" s="236">
        <f t="shared" ref="BP29:BZ29" si="7">SUM(BP21:BP27)</f>
        <v>0</v>
      </c>
      <c r="BQ29" s="236">
        <f t="shared" si="7"/>
        <v>0</v>
      </c>
      <c r="BR29" s="236">
        <f t="shared" si="7"/>
        <v>0</v>
      </c>
      <c r="BS29" s="236">
        <f t="shared" si="7"/>
        <v>90</v>
      </c>
      <c r="BT29" s="236">
        <f t="shared" si="7"/>
        <v>0</v>
      </c>
      <c r="BU29" s="236">
        <f t="shared" si="7"/>
        <v>0</v>
      </c>
      <c r="BV29" s="236">
        <f t="shared" si="7"/>
        <v>0</v>
      </c>
      <c r="BW29" s="236">
        <f t="shared" si="7"/>
        <v>1</v>
      </c>
      <c r="BX29" s="236">
        <f t="shared" si="7"/>
        <v>60</v>
      </c>
      <c r="BY29" s="236">
        <f t="shared" si="7"/>
        <v>0</v>
      </c>
      <c r="BZ29" s="236">
        <f t="shared" si="7"/>
        <v>1</v>
      </c>
    </row>
    <row r="30" spans="1:78" ht="15.75" hidden="1" customHeight="1">
      <c r="A30" s="412" t="s">
        <v>74</v>
      </c>
      <c r="B30" s="413"/>
      <c r="C30" s="236">
        <f>C31</f>
        <v>22</v>
      </c>
      <c r="D30" s="236">
        <f t="shared" ref="D30:BO30" si="8">C30</f>
        <v>22</v>
      </c>
      <c r="E30" s="236">
        <f t="shared" si="8"/>
        <v>22</v>
      </c>
      <c r="F30" s="236">
        <f t="shared" si="8"/>
        <v>22</v>
      </c>
      <c r="G30" s="236">
        <f t="shared" si="8"/>
        <v>22</v>
      </c>
      <c r="H30" s="236">
        <f t="shared" si="8"/>
        <v>22</v>
      </c>
      <c r="I30" s="236">
        <f t="shared" si="8"/>
        <v>22</v>
      </c>
      <c r="J30" s="236">
        <f t="shared" si="8"/>
        <v>22</v>
      </c>
      <c r="K30" s="236">
        <f t="shared" si="8"/>
        <v>22</v>
      </c>
      <c r="L30" s="236">
        <f t="shared" si="8"/>
        <v>22</v>
      </c>
      <c r="M30" s="236">
        <f t="shared" si="8"/>
        <v>22</v>
      </c>
      <c r="N30" s="236">
        <f t="shared" si="8"/>
        <v>22</v>
      </c>
      <c r="O30" s="236">
        <f t="shared" si="8"/>
        <v>22</v>
      </c>
      <c r="P30" s="236">
        <f t="shared" si="8"/>
        <v>22</v>
      </c>
      <c r="Q30" s="236">
        <f t="shared" si="8"/>
        <v>22</v>
      </c>
      <c r="R30" s="236">
        <f t="shared" si="8"/>
        <v>22</v>
      </c>
      <c r="S30" s="236">
        <f t="shared" si="8"/>
        <v>22</v>
      </c>
      <c r="T30" s="236">
        <f t="shared" si="8"/>
        <v>22</v>
      </c>
      <c r="U30" s="236">
        <f t="shared" si="8"/>
        <v>22</v>
      </c>
      <c r="V30" s="236">
        <f t="shared" si="8"/>
        <v>22</v>
      </c>
      <c r="W30" s="236">
        <f t="shared" si="8"/>
        <v>22</v>
      </c>
      <c r="X30" s="236">
        <f t="shared" si="8"/>
        <v>22</v>
      </c>
      <c r="Y30" s="236">
        <f t="shared" si="8"/>
        <v>22</v>
      </c>
      <c r="Z30" s="236">
        <f t="shared" si="8"/>
        <v>22</v>
      </c>
      <c r="AA30" s="236">
        <f t="shared" si="8"/>
        <v>22</v>
      </c>
      <c r="AB30" s="236">
        <f t="shared" si="8"/>
        <v>22</v>
      </c>
      <c r="AC30" s="236">
        <f t="shared" si="8"/>
        <v>22</v>
      </c>
      <c r="AD30" s="236">
        <f t="shared" si="8"/>
        <v>22</v>
      </c>
      <c r="AE30" s="236">
        <f t="shared" si="8"/>
        <v>22</v>
      </c>
      <c r="AF30" s="236">
        <f t="shared" si="8"/>
        <v>22</v>
      </c>
      <c r="AG30" s="236">
        <f t="shared" si="8"/>
        <v>22</v>
      </c>
      <c r="AH30" s="236">
        <f t="shared" si="8"/>
        <v>22</v>
      </c>
      <c r="AI30" s="236">
        <f t="shared" si="8"/>
        <v>22</v>
      </c>
      <c r="AJ30" s="236">
        <f t="shared" si="8"/>
        <v>22</v>
      </c>
      <c r="AK30" s="236">
        <f t="shared" si="8"/>
        <v>22</v>
      </c>
      <c r="AL30" s="236">
        <f t="shared" si="8"/>
        <v>22</v>
      </c>
      <c r="AM30" s="236">
        <f t="shared" si="8"/>
        <v>22</v>
      </c>
      <c r="AN30" s="236">
        <f t="shared" si="8"/>
        <v>22</v>
      </c>
      <c r="AO30" s="236">
        <f t="shared" si="8"/>
        <v>22</v>
      </c>
      <c r="AP30" s="236">
        <f t="shared" si="8"/>
        <v>22</v>
      </c>
      <c r="AQ30" s="236">
        <f t="shared" si="8"/>
        <v>22</v>
      </c>
      <c r="AR30" s="236">
        <f t="shared" si="8"/>
        <v>22</v>
      </c>
      <c r="AS30" s="236">
        <f t="shared" si="8"/>
        <v>22</v>
      </c>
      <c r="AT30" s="236">
        <f t="shared" si="8"/>
        <v>22</v>
      </c>
      <c r="AU30" s="236">
        <f t="shared" si="8"/>
        <v>22</v>
      </c>
      <c r="AV30" s="236">
        <f t="shared" si="8"/>
        <v>22</v>
      </c>
      <c r="AW30" s="236">
        <f t="shared" si="8"/>
        <v>22</v>
      </c>
      <c r="AX30" s="236">
        <f t="shared" si="8"/>
        <v>22</v>
      </c>
      <c r="AY30" s="236">
        <f t="shared" si="8"/>
        <v>22</v>
      </c>
      <c r="AZ30" s="236">
        <f t="shared" si="8"/>
        <v>22</v>
      </c>
      <c r="BA30" s="236">
        <f t="shared" si="8"/>
        <v>22</v>
      </c>
      <c r="BB30" s="236">
        <f t="shared" si="8"/>
        <v>22</v>
      </c>
      <c r="BC30" s="236">
        <f t="shared" si="8"/>
        <v>22</v>
      </c>
      <c r="BD30" s="236">
        <f t="shared" si="8"/>
        <v>22</v>
      </c>
      <c r="BE30" s="236">
        <f t="shared" si="8"/>
        <v>22</v>
      </c>
      <c r="BF30" s="236">
        <f t="shared" si="8"/>
        <v>22</v>
      </c>
      <c r="BG30" s="236">
        <f t="shared" si="8"/>
        <v>22</v>
      </c>
      <c r="BH30" s="236">
        <f t="shared" si="8"/>
        <v>22</v>
      </c>
      <c r="BI30" s="236">
        <f t="shared" si="8"/>
        <v>22</v>
      </c>
      <c r="BJ30" s="236">
        <f t="shared" si="8"/>
        <v>22</v>
      </c>
      <c r="BK30" s="236">
        <f t="shared" si="8"/>
        <v>22</v>
      </c>
      <c r="BL30" s="236">
        <f t="shared" si="8"/>
        <v>22</v>
      </c>
      <c r="BM30" s="236">
        <f t="shared" si="8"/>
        <v>22</v>
      </c>
      <c r="BN30" s="236">
        <f t="shared" si="8"/>
        <v>22</v>
      </c>
      <c r="BO30" s="236">
        <f t="shared" si="8"/>
        <v>22</v>
      </c>
      <c r="BP30" s="236">
        <f t="shared" ref="BP30:BZ30" si="9">BO30</f>
        <v>22</v>
      </c>
      <c r="BQ30" s="236">
        <f t="shared" si="9"/>
        <v>22</v>
      </c>
      <c r="BR30" s="236">
        <f t="shared" si="9"/>
        <v>22</v>
      </c>
      <c r="BS30" s="236">
        <f t="shared" si="9"/>
        <v>22</v>
      </c>
      <c r="BT30" s="236">
        <f t="shared" si="9"/>
        <v>22</v>
      </c>
      <c r="BU30" s="236">
        <f t="shared" si="9"/>
        <v>22</v>
      </c>
      <c r="BV30" s="236">
        <f t="shared" si="9"/>
        <v>22</v>
      </c>
      <c r="BW30" s="236">
        <f t="shared" si="9"/>
        <v>22</v>
      </c>
      <c r="BX30" s="236">
        <f t="shared" si="9"/>
        <v>22</v>
      </c>
      <c r="BY30" s="236">
        <f t="shared" si="9"/>
        <v>22</v>
      </c>
      <c r="BZ30" s="236">
        <f t="shared" si="9"/>
        <v>22</v>
      </c>
    </row>
    <row r="31" spans="1:78" ht="15.75" customHeight="1" thickBot="1">
      <c r="A31" s="414" t="s">
        <v>74</v>
      </c>
      <c r="B31" s="415"/>
      <c r="C31" s="255">
        <f>VLOOKUP(B4,Фактически_присутствующих,3,FALSE)</f>
        <v>22</v>
      </c>
      <c r="D31" s="236"/>
      <c r="E31" s="236"/>
      <c r="F31" s="236"/>
      <c r="G31" s="236"/>
      <c r="H31" s="236"/>
      <c r="I31" s="236"/>
      <c r="J31" s="236"/>
      <c r="K31" s="236"/>
      <c r="L31" s="236"/>
      <c r="M31" s="236"/>
      <c r="N31" s="236"/>
      <c r="O31" s="236"/>
      <c r="P31" s="236"/>
      <c r="Q31" s="236"/>
      <c r="R31" s="236"/>
      <c r="S31" s="236"/>
      <c r="T31" s="236"/>
      <c r="U31" s="236"/>
      <c r="V31" s="236"/>
      <c r="W31" s="236"/>
      <c r="X31" s="236"/>
      <c r="Y31" s="236"/>
      <c r="Z31" s="236"/>
      <c r="AA31" s="236"/>
      <c r="AB31" s="236"/>
      <c r="AC31" s="236"/>
      <c r="AD31" s="236"/>
      <c r="AE31" s="236"/>
      <c r="AF31" s="236"/>
      <c r="AG31" s="236"/>
      <c r="AH31" s="236"/>
      <c r="AI31" s="236"/>
      <c r="AJ31" s="236"/>
      <c r="AK31" s="236"/>
      <c r="AL31" s="236"/>
      <c r="AM31" s="236"/>
      <c r="AN31" s="236"/>
      <c r="AO31" s="236"/>
      <c r="AP31" s="236"/>
      <c r="AQ31" s="236"/>
      <c r="AR31" s="236"/>
      <c r="AS31" s="236"/>
      <c r="AT31" s="236"/>
      <c r="AU31" s="236"/>
      <c r="AV31" s="236"/>
      <c r="AW31" s="236"/>
      <c r="AX31" s="236"/>
      <c r="AY31" s="236"/>
      <c r="AZ31" s="236"/>
      <c r="BA31" s="236"/>
      <c r="BB31" s="236"/>
      <c r="BC31" s="236"/>
      <c r="BD31" s="236"/>
      <c r="BE31" s="236"/>
      <c r="BF31" s="236"/>
      <c r="BG31" s="236"/>
      <c r="BH31" s="236"/>
      <c r="BI31" s="236"/>
      <c r="BJ31" s="236"/>
      <c r="BK31" s="236"/>
      <c r="BL31" s="236"/>
      <c r="BM31" s="236"/>
      <c r="BN31" s="236"/>
      <c r="BO31" s="236"/>
      <c r="BP31" s="236"/>
      <c r="BQ31" s="236"/>
      <c r="BR31" s="236"/>
      <c r="BS31" s="236"/>
      <c r="BT31" s="236"/>
      <c r="BU31" s="236"/>
      <c r="BV31" s="236"/>
      <c r="BW31" s="236"/>
      <c r="BX31" s="236"/>
      <c r="BY31" s="236"/>
      <c r="BZ31" s="236"/>
    </row>
    <row r="32" spans="1:78" ht="15.75" customHeight="1" thickTop="1">
      <c r="A32" s="414" t="s">
        <v>75</v>
      </c>
      <c r="B32" s="415"/>
      <c r="C32" s="237"/>
      <c r="D32" s="238">
        <f>D29*D30/1000</f>
        <v>0.308</v>
      </c>
      <c r="E32" s="238">
        <f>E29*E30</f>
        <v>0</v>
      </c>
      <c r="F32" s="239">
        <f>F29*F30</f>
        <v>0</v>
      </c>
      <c r="G32" s="240">
        <f>G29*G30</f>
        <v>0</v>
      </c>
      <c r="H32" s="240">
        <f>H29*H30/1000</f>
        <v>0</v>
      </c>
      <c r="I32" s="240">
        <f>I29*I30/1000</f>
        <v>0</v>
      </c>
      <c r="J32" s="240">
        <f>J29*J30/1000</f>
        <v>0</v>
      </c>
      <c r="K32" s="240">
        <f>K29*K30</f>
        <v>0</v>
      </c>
      <c r="L32" s="240">
        <f t="shared" ref="L32:BV32" si="10">L29*L30/1000</f>
        <v>8.8000000000000005E-3</v>
      </c>
      <c r="M32" s="240">
        <f t="shared" si="10"/>
        <v>2.1999999999999999E-2</v>
      </c>
      <c r="N32" s="240">
        <f t="shared" si="10"/>
        <v>5.0599999999999992E-2</v>
      </c>
      <c r="O32" s="240">
        <f t="shared" si="10"/>
        <v>0</v>
      </c>
      <c r="P32" s="240">
        <f t="shared" si="10"/>
        <v>0</v>
      </c>
      <c r="Q32" s="240">
        <f t="shared" si="10"/>
        <v>0</v>
      </c>
      <c r="R32" s="240">
        <f t="shared" si="10"/>
        <v>0</v>
      </c>
      <c r="S32" s="240">
        <f t="shared" si="10"/>
        <v>0</v>
      </c>
      <c r="T32" s="240">
        <f t="shared" si="10"/>
        <v>0</v>
      </c>
      <c r="U32" s="240">
        <f t="shared" si="10"/>
        <v>0</v>
      </c>
      <c r="V32" s="240">
        <f t="shared" si="10"/>
        <v>0</v>
      </c>
      <c r="W32" s="240">
        <f t="shared" si="10"/>
        <v>0</v>
      </c>
      <c r="X32" s="240">
        <f t="shared" si="10"/>
        <v>0</v>
      </c>
      <c r="Y32" s="240">
        <f t="shared" si="10"/>
        <v>0</v>
      </c>
      <c r="Z32" s="240">
        <f t="shared" si="10"/>
        <v>0</v>
      </c>
      <c r="AA32" s="240">
        <f t="shared" si="10"/>
        <v>0</v>
      </c>
      <c r="AB32" s="240">
        <f t="shared" si="10"/>
        <v>0</v>
      </c>
      <c r="AC32" s="240">
        <f t="shared" si="10"/>
        <v>0</v>
      </c>
      <c r="AD32" s="240">
        <f t="shared" si="10"/>
        <v>0</v>
      </c>
      <c r="AE32" s="240">
        <f t="shared" si="10"/>
        <v>0</v>
      </c>
      <c r="AF32" s="240">
        <f t="shared" si="10"/>
        <v>0</v>
      </c>
      <c r="AG32" s="240">
        <f t="shared" si="10"/>
        <v>0</v>
      </c>
      <c r="AH32" s="240">
        <f t="shared" si="10"/>
        <v>0</v>
      </c>
      <c r="AI32" s="240">
        <f t="shared" si="10"/>
        <v>0</v>
      </c>
      <c r="AJ32" s="240">
        <f t="shared" si="10"/>
        <v>0</v>
      </c>
      <c r="AK32" s="240">
        <f t="shared" si="10"/>
        <v>0</v>
      </c>
      <c r="AL32" s="240">
        <f t="shared" si="10"/>
        <v>0</v>
      </c>
      <c r="AM32" s="240">
        <f t="shared" si="10"/>
        <v>0</v>
      </c>
      <c r="AN32" s="240">
        <f t="shared" si="10"/>
        <v>0</v>
      </c>
      <c r="AO32" s="240">
        <f t="shared" si="10"/>
        <v>0</v>
      </c>
      <c r="AP32" s="240">
        <f t="shared" si="10"/>
        <v>0</v>
      </c>
      <c r="AQ32" s="240">
        <f t="shared" si="10"/>
        <v>0</v>
      </c>
      <c r="AR32" s="240">
        <f t="shared" si="10"/>
        <v>0</v>
      </c>
      <c r="AS32" s="240">
        <f t="shared" si="10"/>
        <v>1.98</v>
      </c>
      <c r="AT32" s="240">
        <f t="shared" si="10"/>
        <v>4.3999999999999997E-2</v>
      </c>
      <c r="AU32" s="240">
        <f t="shared" si="10"/>
        <v>0</v>
      </c>
      <c r="AV32" s="240">
        <f t="shared" si="10"/>
        <v>1.87</v>
      </c>
      <c r="AW32" s="240">
        <f t="shared" si="10"/>
        <v>0</v>
      </c>
      <c r="AX32" s="240">
        <f t="shared" si="10"/>
        <v>0</v>
      </c>
      <c r="AY32" s="240">
        <f t="shared" si="10"/>
        <v>0</v>
      </c>
      <c r="AZ32" s="240">
        <f t="shared" si="10"/>
        <v>0</v>
      </c>
      <c r="BA32" s="240">
        <f t="shared" si="10"/>
        <v>0</v>
      </c>
      <c r="BB32" s="240">
        <f t="shared" si="10"/>
        <v>0</v>
      </c>
      <c r="BC32" s="240">
        <f t="shared" si="10"/>
        <v>0</v>
      </c>
      <c r="BD32" s="240">
        <f t="shared" si="10"/>
        <v>0</v>
      </c>
      <c r="BE32" s="240">
        <f t="shared" si="10"/>
        <v>0</v>
      </c>
      <c r="BF32" s="240">
        <f t="shared" si="10"/>
        <v>0</v>
      </c>
      <c r="BG32" s="240">
        <f t="shared" si="10"/>
        <v>0</v>
      </c>
      <c r="BH32" s="240">
        <f t="shared" si="10"/>
        <v>0</v>
      </c>
      <c r="BI32" s="240">
        <f t="shared" si="10"/>
        <v>0</v>
      </c>
      <c r="BJ32" s="240">
        <f t="shared" si="10"/>
        <v>0</v>
      </c>
      <c r="BK32" s="240">
        <f t="shared" si="10"/>
        <v>0</v>
      </c>
      <c r="BL32" s="240">
        <f t="shared" si="10"/>
        <v>0</v>
      </c>
      <c r="BM32" s="240">
        <f t="shared" si="10"/>
        <v>0</v>
      </c>
      <c r="BN32" s="240">
        <f t="shared" si="10"/>
        <v>0</v>
      </c>
      <c r="BO32" s="240">
        <f t="shared" si="10"/>
        <v>0</v>
      </c>
      <c r="BP32" s="240">
        <f t="shared" si="10"/>
        <v>0</v>
      </c>
      <c r="BQ32" s="240">
        <f t="shared" si="10"/>
        <v>0</v>
      </c>
      <c r="BR32" s="240">
        <f t="shared" si="10"/>
        <v>0</v>
      </c>
      <c r="BS32" s="240">
        <f t="shared" si="10"/>
        <v>1.98</v>
      </c>
      <c r="BT32" s="240">
        <f t="shared" si="10"/>
        <v>0</v>
      </c>
      <c r="BU32" s="240">
        <f t="shared" si="10"/>
        <v>0</v>
      </c>
      <c r="BV32" s="240">
        <f t="shared" si="10"/>
        <v>0</v>
      </c>
      <c r="BW32" s="240">
        <f>BW29*BW30</f>
        <v>22</v>
      </c>
      <c r="BX32" s="240">
        <f t="shared" ref="BX32:BY32" si="11">BX29*BX30/1000</f>
        <v>1.32</v>
      </c>
      <c r="BY32" s="240">
        <f t="shared" si="11"/>
        <v>0</v>
      </c>
      <c r="BZ32" s="240">
        <f>BZ29*BZ30</f>
        <v>22</v>
      </c>
    </row>
    <row r="33" spans="1:78" ht="15.75" customHeight="1">
      <c r="A33" s="414" t="s">
        <v>64</v>
      </c>
      <c r="B33" s="415"/>
      <c r="C33" s="237"/>
      <c r="D33" s="241">
        <f>ССЫЛКИ!B3</f>
        <v>85</v>
      </c>
      <c r="E33" s="241">
        <f>ССЫЛКИ!C3</f>
        <v>21</v>
      </c>
      <c r="F33" s="241">
        <f>ССЫЛКИ!D3</f>
        <v>21</v>
      </c>
      <c r="G33" s="241">
        <f>ССЫЛКИ!E3</f>
        <v>6</v>
      </c>
      <c r="H33" s="241">
        <f>ССЫЛКИ!F3</f>
        <v>400</v>
      </c>
      <c r="I33" s="241">
        <f>ССЫЛКИ!G3</f>
        <v>140</v>
      </c>
      <c r="J33" s="241">
        <f>ССЫЛКИ!H3</f>
        <v>85</v>
      </c>
      <c r="K33" s="241">
        <f>ССЫЛКИ!I3</f>
        <v>21</v>
      </c>
      <c r="L33" s="241">
        <f>ССЫЛКИ!J3</f>
        <v>140</v>
      </c>
      <c r="M33" s="241">
        <f>ССЫЛКИ!K3</f>
        <v>56</v>
      </c>
      <c r="N33" s="241">
        <f>ССЫЛКИ!L3</f>
        <v>10</v>
      </c>
      <c r="O33" s="241">
        <f>ССЫЛКИ!M3</f>
        <v>240</v>
      </c>
      <c r="P33" s="241">
        <f>ССЫЛКИ!N3</f>
        <v>700</v>
      </c>
      <c r="Q33" s="241">
        <f>ССЫЛКИ!O3</f>
        <v>8</v>
      </c>
      <c r="R33" s="241">
        <f>ССЫЛКИ!P3</f>
        <v>160</v>
      </c>
      <c r="S33" s="241">
        <f>ССЫЛКИ!Q3</f>
        <v>10</v>
      </c>
      <c r="T33" s="241">
        <f>ССЫЛКИ!R3</f>
        <v>150</v>
      </c>
      <c r="U33" s="241">
        <f>ССЫЛКИ!S3</f>
        <v>110</v>
      </c>
      <c r="V33" s="241">
        <f>ССЫЛКИ!T3</f>
        <v>130</v>
      </c>
      <c r="W33" s="241">
        <f>ССЫЛКИ!U3</f>
        <v>150</v>
      </c>
      <c r="X33" s="241">
        <f>ССЫЛКИ!V3</f>
        <v>150</v>
      </c>
      <c r="Y33" s="241">
        <f>ССЫЛКИ!W3</f>
        <v>40</v>
      </c>
      <c r="Z33" s="241">
        <f>ССЫЛКИ!X3</f>
        <v>150</v>
      </c>
      <c r="AA33" s="241">
        <f>ССЫЛКИ!Y3</f>
        <v>60</v>
      </c>
      <c r="AB33" s="241">
        <f>ССЫЛКИ!Z3</f>
        <v>70</v>
      </c>
      <c r="AC33" s="241">
        <f>ССЫЛКИ!AA3</f>
        <v>165</v>
      </c>
      <c r="AD33" s="241">
        <f>ССЫЛКИ!AB3</f>
        <v>21</v>
      </c>
      <c r="AE33" s="241">
        <f>ССЫЛКИ!AC3</f>
        <v>10.5</v>
      </c>
      <c r="AF33" s="241">
        <f>ССЫЛКИ!AD3</f>
        <v>55</v>
      </c>
      <c r="AG33" s="241">
        <f>ССЫЛКИ!AE3</f>
        <v>90</v>
      </c>
      <c r="AH33" s="241">
        <f>ССЫЛКИ!AF3</f>
        <v>45</v>
      </c>
      <c r="AI33" s="241">
        <f>ССЫЛКИ!AG3</f>
        <v>45</v>
      </c>
      <c r="AJ33" s="241">
        <f>ССЫЛКИ!AH3</f>
        <v>52</v>
      </c>
      <c r="AK33" s="241">
        <f>ССЫЛКИ!AI3</f>
        <v>50</v>
      </c>
      <c r="AL33" s="241">
        <f>ССЫЛКИ!AJ3</f>
        <v>55</v>
      </c>
      <c r="AM33" s="241">
        <f>ССЫЛКИ!AK3</f>
        <v>60</v>
      </c>
      <c r="AN33" s="241">
        <f>ССЫЛКИ!AL3</f>
        <v>60</v>
      </c>
      <c r="AO33" s="241">
        <f>ССЫЛКИ!AM3</f>
        <v>50</v>
      </c>
      <c r="AP33" s="241">
        <f>ССЫЛКИ!AN3</f>
        <v>110</v>
      </c>
      <c r="AQ33" s="241">
        <f>ССЫЛКИ!AO3</f>
        <v>270</v>
      </c>
      <c r="AR33" s="241">
        <f>ССЫЛКИ!AP3</f>
        <v>200</v>
      </c>
      <c r="AS33" s="241">
        <f>ССЫЛКИ!AQ3</f>
        <v>80</v>
      </c>
      <c r="AT33" s="241">
        <f>ССЫЛКИ!AR3</f>
        <v>600</v>
      </c>
      <c r="AU33" s="241">
        <f>ССЫЛКИ!AS3</f>
        <v>60</v>
      </c>
      <c r="AV33" s="241">
        <f>ССЫЛКИ!AT3</f>
        <v>75</v>
      </c>
      <c r="AW33" s="241">
        <f>ССЫЛКИ!AU3</f>
        <v>250</v>
      </c>
      <c r="AX33" s="241">
        <f>ССЫЛКИ!AV3</f>
        <v>274</v>
      </c>
      <c r="AY33" s="241">
        <f>ССЫЛКИ!AW3</f>
        <v>450</v>
      </c>
      <c r="AZ33" s="241">
        <f>ССЫЛКИ!AX3</f>
        <v>325</v>
      </c>
      <c r="BA33" s="241">
        <f>ССЫЛКИ!AY3</f>
        <v>180</v>
      </c>
      <c r="BB33" s="241">
        <f>ССЫЛКИ!AZ3</f>
        <v>320</v>
      </c>
      <c r="BC33" s="241">
        <f>ССЫЛКИ!BA3</f>
        <v>350</v>
      </c>
      <c r="BD33" s="241">
        <f>ССЫЛКИ!BB3</f>
        <v>300</v>
      </c>
      <c r="BE33" s="241">
        <f>ССЫЛКИ!BC3</f>
        <v>120</v>
      </c>
      <c r="BF33" s="241">
        <f>ССЫЛКИ!BD3</f>
        <v>220</v>
      </c>
      <c r="BG33" s="241">
        <f>ССЫЛКИ!BE3</f>
        <v>300</v>
      </c>
      <c r="BH33" s="241">
        <f>ССЫЛКИ!BF3</f>
        <v>21</v>
      </c>
      <c r="BI33" s="241">
        <f>ССЫЛКИ!BG3</f>
        <v>21</v>
      </c>
      <c r="BJ33" s="241">
        <f>ССЫЛКИ!BH3</f>
        <v>35</v>
      </c>
      <c r="BK33" s="241">
        <f>ССЫЛКИ!BI3</f>
        <v>22</v>
      </c>
      <c r="BL33" s="241">
        <f>ССЫЛКИ!BJ3</f>
        <v>32</v>
      </c>
      <c r="BM33" s="241">
        <f>ССЫЛКИ!BK3</f>
        <v>140</v>
      </c>
      <c r="BN33" s="241">
        <f>ССЫЛКИ!BL3</f>
        <v>140</v>
      </c>
      <c r="BO33" s="241">
        <f>ССЫЛКИ!BM3</f>
        <v>30</v>
      </c>
      <c r="BP33" s="241">
        <f>ССЫЛКИ!BN3</f>
        <v>4.2</v>
      </c>
      <c r="BQ33" s="241">
        <f>ССЫЛКИ!BO3</f>
        <v>160</v>
      </c>
      <c r="BR33" s="241">
        <f>ССЫЛКИ!BP3</f>
        <v>100</v>
      </c>
      <c r="BS33" s="241">
        <f>ССЫЛКИ!BQ3</f>
        <v>150</v>
      </c>
      <c r="BT33" s="241">
        <f>ССЫЛКИ!BR3</f>
        <v>160</v>
      </c>
      <c r="BU33" s="241">
        <f>ССЫЛКИ!BS3</f>
        <v>100</v>
      </c>
      <c r="BV33" s="241">
        <f>ССЫЛКИ!BT3</f>
        <v>90</v>
      </c>
      <c r="BW33" s="241">
        <f>ССЫЛКИ!BU3</f>
        <v>21</v>
      </c>
      <c r="BX33" s="241">
        <f>ССЫЛКИ!BV3</f>
        <v>40</v>
      </c>
      <c r="BY33" s="241">
        <f>ССЫЛКИ!BW3</f>
        <v>210</v>
      </c>
      <c r="BZ33" s="241">
        <f>ССЫЛКИ!BX3</f>
        <v>8</v>
      </c>
    </row>
    <row r="34" spans="1:78" ht="15.75" customHeight="1">
      <c r="A34" s="414" t="s">
        <v>76</v>
      </c>
      <c r="B34" s="415"/>
      <c r="C34" s="242">
        <f>SUM(D34:BZ34)</f>
        <v>1342</v>
      </c>
      <c r="D34" s="274">
        <f t="shared" ref="D34:BX34" si="12">D32*D33</f>
        <v>26.18</v>
      </c>
      <c r="E34" s="243">
        <f t="shared" si="12"/>
        <v>0</v>
      </c>
      <c r="F34" s="239">
        <f t="shared" si="12"/>
        <v>0</v>
      </c>
      <c r="G34" s="240">
        <f t="shared" si="12"/>
        <v>0</v>
      </c>
      <c r="H34" s="240">
        <f t="shared" si="12"/>
        <v>0</v>
      </c>
      <c r="I34" s="240">
        <f t="shared" si="12"/>
        <v>0</v>
      </c>
      <c r="J34" s="240">
        <f t="shared" si="12"/>
        <v>0</v>
      </c>
      <c r="K34" s="240">
        <f t="shared" si="12"/>
        <v>0</v>
      </c>
      <c r="L34" s="240">
        <f t="shared" si="12"/>
        <v>1.232</v>
      </c>
      <c r="M34" s="240">
        <f t="shared" si="12"/>
        <v>1.232</v>
      </c>
      <c r="N34" s="240">
        <f t="shared" si="12"/>
        <v>0.50599999999999989</v>
      </c>
      <c r="O34" s="240">
        <f t="shared" si="12"/>
        <v>0</v>
      </c>
      <c r="P34" s="240">
        <f t="shared" si="12"/>
        <v>0</v>
      </c>
      <c r="Q34" s="240">
        <f t="shared" si="12"/>
        <v>0</v>
      </c>
      <c r="R34" s="240">
        <f t="shared" si="12"/>
        <v>0</v>
      </c>
      <c r="S34" s="240">
        <f t="shared" si="12"/>
        <v>0</v>
      </c>
      <c r="T34" s="240">
        <f t="shared" si="12"/>
        <v>0</v>
      </c>
      <c r="U34" s="240">
        <f t="shared" si="12"/>
        <v>0</v>
      </c>
      <c r="V34" s="240">
        <f t="shared" si="12"/>
        <v>0</v>
      </c>
      <c r="W34" s="240">
        <f t="shared" si="12"/>
        <v>0</v>
      </c>
      <c r="X34" s="240">
        <f t="shared" si="12"/>
        <v>0</v>
      </c>
      <c r="Y34" s="240">
        <f t="shared" si="12"/>
        <v>0</v>
      </c>
      <c r="Z34" s="240">
        <f t="shared" si="12"/>
        <v>0</v>
      </c>
      <c r="AA34" s="240">
        <f t="shared" si="12"/>
        <v>0</v>
      </c>
      <c r="AB34" s="240">
        <f t="shared" si="12"/>
        <v>0</v>
      </c>
      <c r="AC34" s="240">
        <f t="shared" si="12"/>
        <v>0</v>
      </c>
      <c r="AD34" s="240">
        <f t="shared" si="12"/>
        <v>0</v>
      </c>
      <c r="AE34" s="240">
        <f t="shared" si="12"/>
        <v>0</v>
      </c>
      <c r="AF34" s="240">
        <f t="shared" si="12"/>
        <v>0</v>
      </c>
      <c r="AG34" s="240">
        <f t="shared" si="12"/>
        <v>0</v>
      </c>
      <c r="AH34" s="240">
        <f t="shared" si="12"/>
        <v>0</v>
      </c>
      <c r="AI34" s="240">
        <f t="shared" si="12"/>
        <v>0</v>
      </c>
      <c r="AJ34" s="240">
        <f t="shared" si="12"/>
        <v>0</v>
      </c>
      <c r="AK34" s="240">
        <f t="shared" si="12"/>
        <v>0</v>
      </c>
      <c r="AL34" s="240">
        <f t="shared" si="12"/>
        <v>0</v>
      </c>
      <c r="AM34" s="240">
        <f t="shared" si="12"/>
        <v>0</v>
      </c>
      <c r="AN34" s="240">
        <f t="shared" si="12"/>
        <v>0</v>
      </c>
      <c r="AO34" s="240">
        <f t="shared" si="12"/>
        <v>0</v>
      </c>
      <c r="AP34" s="240">
        <f t="shared" si="12"/>
        <v>0</v>
      </c>
      <c r="AQ34" s="240">
        <f t="shared" si="12"/>
        <v>0</v>
      </c>
      <c r="AR34" s="240">
        <f t="shared" si="12"/>
        <v>0</v>
      </c>
      <c r="AS34" s="240">
        <f t="shared" si="12"/>
        <v>158.4</v>
      </c>
      <c r="AT34" s="240">
        <f t="shared" si="12"/>
        <v>26.4</v>
      </c>
      <c r="AU34" s="240">
        <f t="shared" si="12"/>
        <v>0</v>
      </c>
      <c r="AV34" s="240">
        <f t="shared" si="12"/>
        <v>140.25</v>
      </c>
      <c r="AW34" s="240">
        <f t="shared" si="12"/>
        <v>0</v>
      </c>
      <c r="AX34" s="240">
        <f t="shared" si="12"/>
        <v>0</v>
      </c>
      <c r="AY34" s="240">
        <f t="shared" si="12"/>
        <v>0</v>
      </c>
      <c r="AZ34" s="240">
        <f t="shared" si="12"/>
        <v>0</v>
      </c>
      <c r="BA34" s="240">
        <f t="shared" si="12"/>
        <v>0</v>
      </c>
      <c r="BB34" s="240">
        <f t="shared" si="12"/>
        <v>0</v>
      </c>
      <c r="BC34" s="240">
        <f t="shared" si="12"/>
        <v>0</v>
      </c>
      <c r="BD34" s="240">
        <f t="shared" si="12"/>
        <v>0</v>
      </c>
      <c r="BE34" s="240">
        <f t="shared" si="12"/>
        <v>0</v>
      </c>
      <c r="BF34" s="240">
        <f t="shared" si="12"/>
        <v>0</v>
      </c>
      <c r="BG34" s="240">
        <f t="shared" si="12"/>
        <v>0</v>
      </c>
      <c r="BH34" s="240">
        <f t="shared" si="12"/>
        <v>0</v>
      </c>
      <c r="BI34" s="240">
        <f t="shared" si="12"/>
        <v>0</v>
      </c>
      <c r="BJ34" s="240">
        <f t="shared" si="12"/>
        <v>0</v>
      </c>
      <c r="BK34" s="240">
        <f t="shared" si="12"/>
        <v>0</v>
      </c>
      <c r="BL34" s="240">
        <f t="shared" si="12"/>
        <v>0</v>
      </c>
      <c r="BM34" s="240">
        <f t="shared" si="12"/>
        <v>0</v>
      </c>
      <c r="BN34" s="240">
        <f t="shared" si="12"/>
        <v>0</v>
      </c>
      <c r="BO34" s="240">
        <f t="shared" si="12"/>
        <v>0</v>
      </c>
      <c r="BP34" s="240">
        <f t="shared" si="12"/>
        <v>0</v>
      </c>
      <c r="BQ34" s="240">
        <f t="shared" si="12"/>
        <v>0</v>
      </c>
      <c r="BR34" s="240">
        <f t="shared" si="12"/>
        <v>0</v>
      </c>
      <c r="BS34" s="240">
        <f t="shared" si="12"/>
        <v>297</v>
      </c>
      <c r="BT34" s="240">
        <f t="shared" si="12"/>
        <v>0</v>
      </c>
      <c r="BU34" s="240">
        <f t="shared" si="12"/>
        <v>0</v>
      </c>
      <c r="BV34" s="240">
        <f t="shared" si="12"/>
        <v>0</v>
      </c>
      <c r="BW34" s="240">
        <f t="shared" si="12"/>
        <v>462</v>
      </c>
      <c r="BX34" s="240">
        <f t="shared" si="12"/>
        <v>52.800000000000004</v>
      </c>
      <c r="BY34" s="240">
        <f t="shared" ref="BY34:BZ34" si="13">BY32*BY33</f>
        <v>0</v>
      </c>
      <c r="BZ34" s="240">
        <f t="shared" si="13"/>
        <v>176</v>
      </c>
    </row>
    <row r="35" spans="1:78" ht="15.75" customHeight="1">
      <c r="A35" s="414" t="s">
        <v>77</v>
      </c>
      <c r="B35" s="415"/>
      <c r="C35" s="244">
        <f>C34/C31</f>
        <v>61</v>
      </c>
      <c r="D35" s="230"/>
      <c r="E35" s="230"/>
      <c r="F35" s="230"/>
      <c r="G35" s="230"/>
      <c r="H35" s="230"/>
      <c r="I35" s="230"/>
      <c r="J35" s="230"/>
      <c r="K35" s="230"/>
      <c r="L35" s="230"/>
      <c r="M35" s="230"/>
      <c r="N35" s="230"/>
      <c r="O35" s="230"/>
      <c r="P35" s="230"/>
      <c r="Q35" s="230"/>
      <c r="R35" s="230"/>
      <c r="S35" s="230"/>
      <c r="T35" s="230"/>
      <c r="U35" s="230"/>
      <c r="V35" s="230"/>
      <c r="W35" s="230"/>
      <c r="X35" s="230"/>
      <c r="Y35" s="230"/>
      <c r="Z35" s="230"/>
      <c r="AA35" s="230"/>
      <c r="AB35" s="230"/>
      <c r="AC35" s="230"/>
      <c r="AD35" s="230"/>
      <c r="AE35" s="230"/>
      <c r="AF35" s="230"/>
      <c r="AG35" s="230"/>
      <c r="AH35" s="230"/>
      <c r="AI35" s="230"/>
      <c r="AJ35" s="230"/>
      <c r="AK35" s="230"/>
      <c r="AL35" s="230"/>
      <c r="AM35" s="230"/>
      <c r="AN35" s="230"/>
      <c r="AO35" s="230"/>
      <c r="AP35" s="230"/>
      <c r="AQ35" s="230"/>
      <c r="AR35" s="230"/>
      <c r="AS35" s="230"/>
      <c r="AT35" s="230"/>
      <c r="AU35" s="230"/>
      <c r="AV35" s="230"/>
      <c r="AW35" s="230"/>
      <c r="AX35" s="230"/>
      <c r="AY35" s="230"/>
      <c r="AZ35" s="230"/>
      <c r="BA35" s="230"/>
      <c r="BB35" s="230"/>
      <c r="BC35" s="230"/>
      <c r="BD35" s="230"/>
      <c r="BE35" s="230"/>
      <c r="BF35" s="230"/>
      <c r="BG35" s="230"/>
      <c r="BH35" s="230"/>
      <c r="BI35" s="230"/>
      <c r="BJ35" s="230"/>
      <c r="BK35" s="230"/>
      <c r="BL35" s="230"/>
      <c r="BM35" s="230"/>
      <c r="BN35" s="230"/>
      <c r="BO35" s="230"/>
      <c r="BP35" s="230"/>
      <c r="BQ35" s="230"/>
      <c r="BR35" s="230"/>
      <c r="BS35" s="230"/>
      <c r="BT35" s="230"/>
      <c r="BU35" s="230"/>
      <c r="BV35" s="230"/>
      <c r="BW35" s="230"/>
      <c r="BX35" s="230"/>
      <c r="BY35" s="230"/>
      <c r="BZ35" s="230"/>
    </row>
    <row r="36" spans="1:78" ht="13.9" hidden="1" customHeight="1">
      <c r="A36" s="1"/>
      <c r="B36" s="233" t="s">
        <v>399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</row>
    <row r="37" spans="1:78" ht="13.9" hidden="1" customHeight="1">
      <c r="A37" s="408"/>
      <c r="B37" s="407"/>
      <c r="C37" s="236"/>
      <c r="D37" s="236">
        <f t="shared" ref="D37:K37" si="14">SUM(D21:D27)</f>
        <v>14</v>
      </c>
      <c r="E37" s="236">
        <f t="shared" si="14"/>
        <v>0</v>
      </c>
      <c r="F37" s="236">
        <f t="shared" si="14"/>
        <v>0</v>
      </c>
      <c r="G37" s="236">
        <f t="shared" si="14"/>
        <v>0</v>
      </c>
      <c r="H37" s="236">
        <f t="shared" si="14"/>
        <v>0</v>
      </c>
      <c r="I37" s="236">
        <f t="shared" si="14"/>
        <v>0</v>
      </c>
      <c r="J37" s="236">
        <f t="shared" si="14"/>
        <v>0</v>
      </c>
      <c r="K37" s="236">
        <f t="shared" si="14"/>
        <v>0</v>
      </c>
      <c r="L37" s="236">
        <f>SUM(L21:L27)</f>
        <v>0.4</v>
      </c>
      <c r="M37" s="236">
        <f t="shared" ref="M37:BX37" si="15">SUM(M21:M27)</f>
        <v>1</v>
      </c>
      <c r="N37" s="236">
        <f t="shared" si="15"/>
        <v>2.2999999999999998</v>
      </c>
      <c r="O37" s="236">
        <f t="shared" si="15"/>
        <v>0</v>
      </c>
      <c r="P37" s="236">
        <f t="shared" si="15"/>
        <v>0</v>
      </c>
      <c r="Q37" s="236">
        <f t="shared" si="15"/>
        <v>0</v>
      </c>
      <c r="R37" s="236">
        <f t="shared" si="15"/>
        <v>0</v>
      </c>
      <c r="S37" s="236">
        <f t="shared" si="15"/>
        <v>0</v>
      </c>
      <c r="T37" s="236">
        <f t="shared" si="15"/>
        <v>0</v>
      </c>
      <c r="U37" s="236">
        <f t="shared" si="15"/>
        <v>0</v>
      </c>
      <c r="V37" s="236">
        <f t="shared" si="15"/>
        <v>0</v>
      </c>
      <c r="W37" s="236">
        <f t="shared" si="15"/>
        <v>0</v>
      </c>
      <c r="X37" s="236">
        <f t="shared" si="15"/>
        <v>0</v>
      </c>
      <c r="Y37" s="236">
        <f t="shared" si="15"/>
        <v>0</v>
      </c>
      <c r="Z37" s="236">
        <f t="shared" si="15"/>
        <v>0</v>
      </c>
      <c r="AA37" s="236">
        <f t="shared" si="15"/>
        <v>0</v>
      </c>
      <c r="AB37" s="236">
        <f t="shared" si="15"/>
        <v>0</v>
      </c>
      <c r="AC37" s="236">
        <f t="shared" si="15"/>
        <v>0</v>
      </c>
      <c r="AD37" s="236">
        <f t="shared" si="15"/>
        <v>0</v>
      </c>
      <c r="AE37" s="236">
        <f t="shared" si="15"/>
        <v>0</v>
      </c>
      <c r="AF37" s="236">
        <f t="shared" si="15"/>
        <v>0</v>
      </c>
      <c r="AG37" s="236">
        <f t="shared" si="15"/>
        <v>0</v>
      </c>
      <c r="AH37" s="236">
        <f t="shared" si="15"/>
        <v>0</v>
      </c>
      <c r="AI37" s="236">
        <f t="shared" si="15"/>
        <v>0</v>
      </c>
      <c r="AJ37" s="236">
        <f t="shared" si="15"/>
        <v>0</v>
      </c>
      <c r="AK37" s="236">
        <f t="shared" si="15"/>
        <v>0</v>
      </c>
      <c r="AL37" s="236">
        <f t="shared" si="15"/>
        <v>0</v>
      </c>
      <c r="AM37" s="236">
        <f t="shared" si="15"/>
        <v>0</v>
      </c>
      <c r="AN37" s="236">
        <f t="shared" si="15"/>
        <v>0</v>
      </c>
      <c r="AO37" s="236">
        <f t="shared" si="15"/>
        <v>0</v>
      </c>
      <c r="AP37" s="236">
        <f t="shared" si="15"/>
        <v>0</v>
      </c>
      <c r="AQ37" s="236">
        <f t="shared" si="15"/>
        <v>0</v>
      </c>
      <c r="AR37" s="236">
        <f t="shared" si="15"/>
        <v>0</v>
      </c>
      <c r="AS37" s="236">
        <f t="shared" si="15"/>
        <v>90</v>
      </c>
      <c r="AT37" s="236">
        <f t="shared" si="15"/>
        <v>2</v>
      </c>
      <c r="AU37" s="236">
        <f t="shared" si="15"/>
        <v>0</v>
      </c>
      <c r="AV37" s="236">
        <f t="shared" si="15"/>
        <v>85</v>
      </c>
      <c r="AW37" s="236">
        <f t="shared" si="15"/>
        <v>0</v>
      </c>
      <c r="AX37" s="236">
        <f t="shared" si="15"/>
        <v>0</v>
      </c>
      <c r="AY37" s="236">
        <f t="shared" si="15"/>
        <v>0</v>
      </c>
      <c r="AZ37" s="236">
        <f t="shared" si="15"/>
        <v>0</v>
      </c>
      <c r="BA37" s="236">
        <f t="shared" si="15"/>
        <v>0</v>
      </c>
      <c r="BB37" s="236">
        <f t="shared" si="15"/>
        <v>0</v>
      </c>
      <c r="BC37" s="236">
        <f t="shared" si="15"/>
        <v>0</v>
      </c>
      <c r="BD37" s="236">
        <f t="shared" si="15"/>
        <v>0</v>
      </c>
      <c r="BE37" s="236">
        <f t="shared" si="15"/>
        <v>0</v>
      </c>
      <c r="BF37" s="236">
        <f t="shared" si="15"/>
        <v>0</v>
      </c>
      <c r="BG37" s="236">
        <f t="shared" si="15"/>
        <v>0</v>
      </c>
      <c r="BH37" s="236">
        <f t="shared" si="15"/>
        <v>0</v>
      </c>
      <c r="BI37" s="236">
        <f t="shared" si="15"/>
        <v>0</v>
      </c>
      <c r="BJ37" s="236">
        <f t="shared" si="15"/>
        <v>0</v>
      </c>
      <c r="BK37" s="236">
        <f t="shared" si="15"/>
        <v>0</v>
      </c>
      <c r="BL37" s="236">
        <f t="shared" si="15"/>
        <v>0</v>
      </c>
      <c r="BM37" s="236">
        <f t="shared" si="15"/>
        <v>0</v>
      </c>
      <c r="BN37" s="236">
        <f t="shared" si="15"/>
        <v>0</v>
      </c>
      <c r="BO37" s="236">
        <f t="shared" si="15"/>
        <v>0</v>
      </c>
      <c r="BP37" s="236">
        <f t="shared" si="15"/>
        <v>0</v>
      </c>
      <c r="BQ37" s="236">
        <f t="shared" si="15"/>
        <v>0</v>
      </c>
      <c r="BR37" s="236">
        <f t="shared" si="15"/>
        <v>0</v>
      </c>
      <c r="BS37" s="236">
        <f t="shared" si="15"/>
        <v>90</v>
      </c>
      <c r="BT37" s="236">
        <f t="shared" si="15"/>
        <v>0</v>
      </c>
      <c r="BU37" s="236">
        <f t="shared" si="15"/>
        <v>0</v>
      </c>
      <c r="BV37" s="236">
        <f t="shared" si="15"/>
        <v>0</v>
      </c>
      <c r="BW37" s="236">
        <f t="shared" si="15"/>
        <v>1</v>
      </c>
      <c r="BX37" s="236">
        <f t="shared" si="15"/>
        <v>60</v>
      </c>
      <c r="BY37" s="236">
        <f t="shared" ref="BY37:BZ37" si="16">SUM(BY21:BY27)</f>
        <v>0</v>
      </c>
      <c r="BZ37" s="236">
        <f t="shared" si="16"/>
        <v>1</v>
      </c>
    </row>
    <row r="38" spans="1:78" ht="13.9" hidden="1" customHeight="1">
      <c r="A38" s="412" t="s">
        <v>74</v>
      </c>
      <c r="B38" s="413"/>
      <c r="C38" s="236">
        <f>C39</f>
        <v>22</v>
      </c>
      <c r="D38" s="246">
        <f>C38</f>
        <v>22</v>
      </c>
      <c r="E38" s="246">
        <f t="shared" ref="E38:BP38" si="17">D38</f>
        <v>22</v>
      </c>
      <c r="F38" s="246">
        <f t="shared" si="17"/>
        <v>22</v>
      </c>
      <c r="G38" s="246">
        <f t="shared" si="17"/>
        <v>22</v>
      </c>
      <c r="H38" s="246">
        <f t="shared" si="17"/>
        <v>22</v>
      </c>
      <c r="I38" s="246">
        <f t="shared" si="17"/>
        <v>22</v>
      </c>
      <c r="J38" s="246">
        <f t="shared" si="17"/>
        <v>22</v>
      </c>
      <c r="K38" s="246">
        <f t="shared" si="17"/>
        <v>22</v>
      </c>
      <c r="L38" s="246">
        <f t="shared" si="17"/>
        <v>22</v>
      </c>
      <c r="M38" s="246">
        <f t="shared" si="17"/>
        <v>22</v>
      </c>
      <c r="N38" s="246">
        <f t="shared" si="17"/>
        <v>22</v>
      </c>
      <c r="O38" s="246">
        <f t="shared" si="17"/>
        <v>22</v>
      </c>
      <c r="P38" s="246">
        <f t="shared" si="17"/>
        <v>22</v>
      </c>
      <c r="Q38" s="246">
        <f t="shared" si="17"/>
        <v>22</v>
      </c>
      <c r="R38" s="246">
        <f t="shared" si="17"/>
        <v>22</v>
      </c>
      <c r="S38" s="246">
        <f t="shared" si="17"/>
        <v>22</v>
      </c>
      <c r="T38" s="246">
        <f t="shared" si="17"/>
        <v>22</v>
      </c>
      <c r="U38" s="246">
        <f t="shared" si="17"/>
        <v>22</v>
      </c>
      <c r="V38" s="246">
        <f t="shared" si="17"/>
        <v>22</v>
      </c>
      <c r="W38" s="246">
        <f t="shared" si="17"/>
        <v>22</v>
      </c>
      <c r="X38" s="246">
        <f t="shared" si="17"/>
        <v>22</v>
      </c>
      <c r="Y38" s="246">
        <f t="shared" si="17"/>
        <v>22</v>
      </c>
      <c r="Z38" s="246">
        <f t="shared" si="17"/>
        <v>22</v>
      </c>
      <c r="AA38" s="246">
        <f t="shared" si="17"/>
        <v>22</v>
      </c>
      <c r="AB38" s="246">
        <f t="shared" si="17"/>
        <v>22</v>
      </c>
      <c r="AC38" s="246">
        <f t="shared" si="17"/>
        <v>22</v>
      </c>
      <c r="AD38" s="246">
        <f t="shared" si="17"/>
        <v>22</v>
      </c>
      <c r="AE38" s="246">
        <f t="shared" si="17"/>
        <v>22</v>
      </c>
      <c r="AF38" s="246">
        <f t="shared" si="17"/>
        <v>22</v>
      </c>
      <c r="AG38" s="246">
        <f t="shared" si="17"/>
        <v>22</v>
      </c>
      <c r="AH38" s="246">
        <f t="shared" si="17"/>
        <v>22</v>
      </c>
      <c r="AI38" s="246">
        <f t="shared" si="17"/>
        <v>22</v>
      </c>
      <c r="AJ38" s="246">
        <f t="shared" si="17"/>
        <v>22</v>
      </c>
      <c r="AK38" s="246">
        <f t="shared" si="17"/>
        <v>22</v>
      </c>
      <c r="AL38" s="246">
        <f t="shared" si="17"/>
        <v>22</v>
      </c>
      <c r="AM38" s="246">
        <f t="shared" si="17"/>
        <v>22</v>
      </c>
      <c r="AN38" s="246">
        <f t="shared" si="17"/>
        <v>22</v>
      </c>
      <c r="AO38" s="246">
        <f t="shared" si="17"/>
        <v>22</v>
      </c>
      <c r="AP38" s="246">
        <f t="shared" si="17"/>
        <v>22</v>
      </c>
      <c r="AQ38" s="246">
        <f t="shared" si="17"/>
        <v>22</v>
      </c>
      <c r="AR38" s="246">
        <f t="shared" si="17"/>
        <v>22</v>
      </c>
      <c r="AS38" s="246">
        <f t="shared" si="17"/>
        <v>22</v>
      </c>
      <c r="AT38" s="246">
        <f t="shared" si="17"/>
        <v>22</v>
      </c>
      <c r="AU38" s="246">
        <f t="shared" si="17"/>
        <v>22</v>
      </c>
      <c r="AV38" s="246">
        <f t="shared" si="17"/>
        <v>22</v>
      </c>
      <c r="AW38" s="246">
        <f t="shared" si="17"/>
        <v>22</v>
      </c>
      <c r="AX38" s="246">
        <f t="shared" si="17"/>
        <v>22</v>
      </c>
      <c r="AY38" s="246">
        <f t="shared" si="17"/>
        <v>22</v>
      </c>
      <c r="AZ38" s="246">
        <f t="shared" si="17"/>
        <v>22</v>
      </c>
      <c r="BA38" s="246">
        <f t="shared" si="17"/>
        <v>22</v>
      </c>
      <c r="BB38" s="246">
        <f t="shared" si="17"/>
        <v>22</v>
      </c>
      <c r="BC38" s="246">
        <f t="shared" si="17"/>
        <v>22</v>
      </c>
      <c r="BD38" s="246">
        <f t="shared" si="17"/>
        <v>22</v>
      </c>
      <c r="BE38" s="246">
        <f t="shared" si="17"/>
        <v>22</v>
      </c>
      <c r="BF38" s="246">
        <f t="shared" si="17"/>
        <v>22</v>
      </c>
      <c r="BG38" s="246">
        <f t="shared" si="17"/>
        <v>22</v>
      </c>
      <c r="BH38" s="246">
        <f t="shared" si="17"/>
        <v>22</v>
      </c>
      <c r="BI38" s="246">
        <f t="shared" si="17"/>
        <v>22</v>
      </c>
      <c r="BJ38" s="246">
        <f t="shared" si="17"/>
        <v>22</v>
      </c>
      <c r="BK38" s="246">
        <f t="shared" si="17"/>
        <v>22</v>
      </c>
      <c r="BL38" s="246">
        <f t="shared" si="17"/>
        <v>22</v>
      </c>
      <c r="BM38" s="246">
        <f t="shared" si="17"/>
        <v>22</v>
      </c>
      <c r="BN38" s="246">
        <f t="shared" si="17"/>
        <v>22</v>
      </c>
      <c r="BO38" s="246">
        <f t="shared" si="17"/>
        <v>22</v>
      </c>
      <c r="BP38" s="246">
        <f t="shared" si="17"/>
        <v>22</v>
      </c>
      <c r="BQ38" s="246">
        <f t="shared" ref="BQ38:BZ38" si="18">BP38</f>
        <v>22</v>
      </c>
      <c r="BR38" s="246">
        <f t="shared" si="18"/>
        <v>22</v>
      </c>
      <c r="BS38" s="246">
        <f t="shared" si="18"/>
        <v>22</v>
      </c>
      <c r="BT38" s="246">
        <f t="shared" si="18"/>
        <v>22</v>
      </c>
      <c r="BU38" s="246">
        <f t="shared" si="18"/>
        <v>22</v>
      </c>
      <c r="BV38" s="246">
        <f t="shared" si="18"/>
        <v>22</v>
      </c>
      <c r="BW38" s="246">
        <f t="shared" si="18"/>
        <v>22</v>
      </c>
      <c r="BX38" s="246">
        <f t="shared" si="18"/>
        <v>22</v>
      </c>
      <c r="BY38" s="246">
        <f t="shared" si="18"/>
        <v>22</v>
      </c>
      <c r="BZ38" s="246">
        <f t="shared" si="18"/>
        <v>22</v>
      </c>
    </row>
    <row r="39" spans="1:78" ht="21" hidden="1" customHeight="1">
      <c r="A39" s="410" t="s">
        <v>138</v>
      </c>
      <c r="B39" s="411"/>
      <c r="C39" s="99">
        <f>VLOOKUP(B4,Общее_количество_учащихся,3,FALSE)</f>
        <v>22</v>
      </c>
      <c r="D39" s="247"/>
      <c r="E39" s="247"/>
      <c r="F39" s="247"/>
      <c r="G39" s="247"/>
      <c r="H39" s="247"/>
      <c r="I39" s="247"/>
      <c r="J39" s="247"/>
      <c r="K39" s="247"/>
      <c r="L39" s="247"/>
      <c r="M39" s="247"/>
      <c r="N39" s="247"/>
      <c r="O39" s="247"/>
      <c r="P39" s="247"/>
      <c r="Q39" s="247"/>
      <c r="R39" s="247"/>
      <c r="S39" s="247"/>
      <c r="T39" s="247"/>
      <c r="U39" s="247"/>
      <c r="V39" s="247"/>
      <c r="W39" s="247"/>
      <c r="X39" s="247"/>
      <c r="Y39" s="247"/>
      <c r="Z39" s="247"/>
      <c r="AA39" s="247"/>
      <c r="AB39" s="247"/>
      <c r="AC39" s="247"/>
      <c r="AD39" s="247"/>
      <c r="AE39" s="247"/>
      <c r="AF39" s="247"/>
      <c r="AG39" s="247"/>
      <c r="AH39" s="247"/>
      <c r="AI39" s="247"/>
      <c r="AJ39" s="247"/>
      <c r="AK39" s="247"/>
      <c r="AL39" s="247"/>
      <c r="AM39" s="247"/>
      <c r="AN39" s="247"/>
      <c r="AO39" s="247"/>
      <c r="AP39" s="247"/>
      <c r="AQ39" s="247"/>
      <c r="AR39" s="247"/>
      <c r="AS39" s="247"/>
      <c r="AT39" s="247"/>
      <c r="AU39" s="247"/>
      <c r="AV39" s="247"/>
      <c r="AW39" s="247"/>
      <c r="AX39" s="247"/>
      <c r="AY39" s="247"/>
      <c r="AZ39" s="247"/>
      <c r="BA39" s="247"/>
      <c r="BB39" s="247"/>
      <c r="BC39" s="247"/>
      <c r="BD39" s="247"/>
      <c r="BE39" s="247"/>
      <c r="BF39" s="247"/>
      <c r="BG39" s="247"/>
      <c r="BH39" s="247"/>
      <c r="BI39" s="247"/>
      <c r="BJ39" s="247"/>
      <c r="BK39" s="247"/>
      <c r="BL39" s="247"/>
      <c r="BM39" s="247"/>
      <c r="BN39" s="247"/>
      <c r="BO39" s="247"/>
      <c r="BP39" s="247"/>
      <c r="BQ39" s="247"/>
      <c r="BR39" s="247"/>
      <c r="BS39" s="247"/>
      <c r="BT39" s="247"/>
      <c r="BU39" s="247"/>
      <c r="BV39" s="247"/>
      <c r="BW39" s="247"/>
      <c r="BX39" s="247"/>
      <c r="BY39" s="247"/>
      <c r="BZ39" s="247"/>
    </row>
    <row r="40" spans="1:78" ht="14.45" hidden="1" customHeight="1">
      <c r="A40" s="414" t="s">
        <v>75</v>
      </c>
      <c r="B40" s="415"/>
      <c r="C40" s="237"/>
      <c r="D40" s="248">
        <f>D37*D38/1000</f>
        <v>0.308</v>
      </c>
      <c r="E40" s="248">
        <f>E37*E38</f>
        <v>0</v>
      </c>
      <c r="F40" s="248">
        <f>F37*F38</f>
        <v>0</v>
      </c>
      <c r="G40" s="248">
        <f>G37*G38</f>
        <v>0</v>
      </c>
      <c r="H40" s="248">
        <f t="shared" ref="H40:BS40" si="19">H37*H38/1000</f>
        <v>0</v>
      </c>
      <c r="I40" s="248">
        <f t="shared" si="19"/>
        <v>0</v>
      </c>
      <c r="J40" s="249">
        <f t="shared" si="19"/>
        <v>0</v>
      </c>
      <c r="K40" s="249">
        <f>K37*K38</f>
        <v>0</v>
      </c>
      <c r="L40" s="249">
        <f>L37*L38/1000</f>
        <v>8.8000000000000005E-3</v>
      </c>
      <c r="M40" s="249">
        <f t="shared" si="19"/>
        <v>2.1999999999999999E-2</v>
      </c>
      <c r="N40" s="249">
        <f t="shared" si="19"/>
        <v>5.0599999999999992E-2</v>
      </c>
      <c r="O40" s="249">
        <f t="shared" si="19"/>
        <v>0</v>
      </c>
      <c r="P40" s="249">
        <f t="shared" si="19"/>
        <v>0</v>
      </c>
      <c r="Q40" s="249">
        <f>Q37*Q38</f>
        <v>0</v>
      </c>
      <c r="R40" s="249">
        <f t="shared" si="19"/>
        <v>0</v>
      </c>
      <c r="S40" s="249">
        <f>S37*S38</f>
        <v>0</v>
      </c>
      <c r="T40" s="249">
        <f t="shared" si="19"/>
        <v>0</v>
      </c>
      <c r="U40" s="249">
        <f t="shared" si="19"/>
        <v>0</v>
      </c>
      <c r="V40" s="249">
        <f t="shared" si="19"/>
        <v>0</v>
      </c>
      <c r="W40" s="249">
        <f t="shared" si="19"/>
        <v>0</v>
      </c>
      <c r="X40" s="249">
        <f t="shared" si="19"/>
        <v>0</v>
      </c>
      <c r="Y40" s="249">
        <f t="shared" si="19"/>
        <v>0</v>
      </c>
      <c r="Z40" s="249">
        <f t="shared" si="19"/>
        <v>0</v>
      </c>
      <c r="AA40" s="249">
        <f t="shared" si="19"/>
        <v>0</v>
      </c>
      <c r="AB40" s="249">
        <f t="shared" si="19"/>
        <v>0</v>
      </c>
      <c r="AC40" s="249">
        <f t="shared" si="19"/>
        <v>0</v>
      </c>
      <c r="AD40" s="249">
        <f t="shared" si="19"/>
        <v>0</v>
      </c>
      <c r="AE40" s="249">
        <f t="shared" si="19"/>
        <v>0</v>
      </c>
      <c r="AF40" s="249">
        <f t="shared" si="19"/>
        <v>0</v>
      </c>
      <c r="AG40" s="249">
        <f t="shared" si="19"/>
        <v>0</v>
      </c>
      <c r="AH40" s="249">
        <f t="shared" si="19"/>
        <v>0</v>
      </c>
      <c r="AI40" s="249">
        <f t="shared" si="19"/>
        <v>0</v>
      </c>
      <c r="AJ40" s="249">
        <f t="shared" si="19"/>
        <v>0</v>
      </c>
      <c r="AK40" s="249">
        <f t="shared" si="19"/>
        <v>0</v>
      </c>
      <c r="AL40" s="249">
        <f t="shared" si="19"/>
        <v>0</v>
      </c>
      <c r="AM40" s="249">
        <f t="shared" si="19"/>
        <v>0</v>
      </c>
      <c r="AN40" s="249">
        <f t="shared" si="19"/>
        <v>0</v>
      </c>
      <c r="AO40" s="249">
        <f t="shared" si="19"/>
        <v>0</v>
      </c>
      <c r="AP40" s="249">
        <f t="shared" si="19"/>
        <v>0</v>
      </c>
      <c r="AQ40" s="249">
        <f t="shared" si="19"/>
        <v>0</v>
      </c>
      <c r="AR40" s="249">
        <f t="shared" si="19"/>
        <v>0</v>
      </c>
      <c r="AS40" s="249">
        <f t="shared" si="19"/>
        <v>1.98</v>
      </c>
      <c r="AT40" s="249">
        <f t="shared" si="19"/>
        <v>4.3999999999999997E-2</v>
      </c>
      <c r="AU40" s="249">
        <f t="shared" si="19"/>
        <v>0</v>
      </c>
      <c r="AV40" s="249">
        <f t="shared" si="19"/>
        <v>1.87</v>
      </c>
      <c r="AW40" s="249">
        <f t="shared" si="19"/>
        <v>0</v>
      </c>
      <c r="AX40" s="249">
        <f t="shared" si="19"/>
        <v>0</v>
      </c>
      <c r="AY40" s="249">
        <f t="shared" si="19"/>
        <v>0</v>
      </c>
      <c r="AZ40" s="249">
        <f t="shared" si="19"/>
        <v>0</v>
      </c>
      <c r="BA40" s="249">
        <f t="shared" si="19"/>
        <v>0</v>
      </c>
      <c r="BB40" s="249">
        <f t="shared" si="19"/>
        <v>0</v>
      </c>
      <c r="BC40" s="249">
        <f t="shared" si="19"/>
        <v>0</v>
      </c>
      <c r="BD40" s="249">
        <f t="shared" si="19"/>
        <v>0</v>
      </c>
      <c r="BE40" s="249">
        <f t="shared" si="19"/>
        <v>0</v>
      </c>
      <c r="BF40" s="249">
        <f t="shared" si="19"/>
        <v>0</v>
      </c>
      <c r="BG40" s="249">
        <f t="shared" si="19"/>
        <v>0</v>
      </c>
      <c r="BH40" s="249">
        <f>BH37*BH38</f>
        <v>0</v>
      </c>
      <c r="BI40" s="249">
        <f t="shared" si="19"/>
        <v>0</v>
      </c>
      <c r="BJ40" s="249">
        <f t="shared" si="19"/>
        <v>0</v>
      </c>
      <c r="BK40" s="249">
        <f t="shared" si="19"/>
        <v>0</v>
      </c>
      <c r="BL40" s="249">
        <f t="shared" si="19"/>
        <v>0</v>
      </c>
      <c r="BM40" s="249">
        <f t="shared" si="19"/>
        <v>0</v>
      </c>
      <c r="BN40" s="249">
        <f t="shared" si="19"/>
        <v>0</v>
      </c>
      <c r="BO40" s="249">
        <f t="shared" si="19"/>
        <v>0</v>
      </c>
      <c r="BP40" s="249">
        <f t="shared" si="19"/>
        <v>0</v>
      </c>
      <c r="BQ40" s="249">
        <f t="shared" si="19"/>
        <v>0</v>
      </c>
      <c r="BR40" s="249">
        <f t="shared" si="19"/>
        <v>0</v>
      </c>
      <c r="BS40" s="249">
        <f t="shared" si="19"/>
        <v>1.98</v>
      </c>
      <c r="BT40" s="249">
        <f t="shared" ref="BT40:BY40" si="20">BT37*BT38/1000</f>
        <v>0</v>
      </c>
      <c r="BU40" s="249">
        <f t="shared" si="20"/>
        <v>0</v>
      </c>
      <c r="BV40" s="249">
        <f t="shared" si="20"/>
        <v>0</v>
      </c>
      <c r="BW40" s="249">
        <f>BW37*BW38</f>
        <v>22</v>
      </c>
      <c r="BX40" s="249">
        <f t="shared" si="20"/>
        <v>1.32</v>
      </c>
      <c r="BY40" s="249">
        <f t="shared" si="20"/>
        <v>0</v>
      </c>
      <c r="BZ40" s="249">
        <f>BZ37*BZ38</f>
        <v>22</v>
      </c>
    </row>
    <row r="41" spans="1:78" ht="13.9" hidden="1" customHeight="1">
      <c r="A41" s="414" t="s">
        <v>64</v>
      </c>
      <c r="B41" s="415"/>
      <c r="C41" s="237"/>
      <c r="D41" s="241">
        <f>ССЫЛКИ!B3</f>
        <v>85</v>
      </c>
      <c r="E41" s="241">
        <f>ССЫЛКИ!C3</f>
        <v>21</v>
      </c>
      <c r="F41" s="241">
        <f>ССЫЛКИ!D3</f>
        <v>21</v>
      </c>
      <c r="G41" s="241">
        <f>ССЫЛКИ!E3</f>
        <v>6</v>
      </c>
      <c r="H41" s="241">
        <f>ССЫЛКИ!F3</f>
        <v>400</v>
      </c>
      <c r="I41" s="241">
        <f>ССЫЛКИ!G3</f>
        <v>140</v>
      </c>
      <c r="J41" s="241">
        <f>ССЫЛКИ!H3</f>
        <v>85</v>
      </c>
      <c r="K41" s="241">
        <f>ССЫЛКИ!I3</f>
        <v>21</v>
      </c>
      <c r="L41" s="241">
        <f>ССЫЛКИ!J3</f>
        <v>140</v>
      </c>
      <c r="M41" s="241">
        <f>ССЫЛКИ!K3</f>
        <v>56</v>
      </c>
      <c r="N41" s="241">
        <f>ССЫЛКИ!L3</f>
        <v>10</v>
      </c>
      <c r="O41" s="241">
        <f>ССЫЛКИ!M3</f>
        <v>240</v>
      </c>
      <c r="P41" s="241">
        <f>ССЫЛКИ!N3</f>
        <v>700</v>
      </c>
      <c r="Q41" s="241">
        <f>ССЫЛКИ!O3</f>
        <v>8</v>
      </c>
      <c r="R41" s="241">
        <f>ССЫЛКИ!P3</f>
        <v>160</v>
      </c>
      <c r="S41" s="241">
        <f>ССЫЛКИ!Q3</f>
        <v>10</v>
      </c>
      <c r="T41" s="241">
        <f>ССЫЛКИ!R3</f>
        <v>150</v>
      </c>
      <c r="U41" s="241">
        <f>ССЫЛКИ!S3</f>
        <v>110</v>
      </c>
      <c r="V41" s="241">
        <f>ССЫЛКИ!T3</f>
        <v>130</v>
      </c>
      <c r="W41" s="241">
        <f>ССЫЛКИ!U3</f>
        <v>150</v>
      </c>
      <c r="X41" s="241">
        <f>ССЫЛКИ!V3</f>
        <v>150</v>
      </c>
      <c r="Y41" s="241">
        <f>ССЫЛКИ!W3</f>
        <v>40</v>
      </c>
      <c r="Z41" s="241">
        <f>ССЫЛКИ!X3</f>
        <v>150</v>
      </c>
      <c r="AA41" s="241">
        <f>ССЫЛКИ!Y3</f>
        <v>60</v>
      </c>
      <c r="AB41" s="241">
        <f>ССЫЛКИ!Z3</f>
        <v>70</v>
      </c>
      <c r="AC41" s="241">
        <f>ССЫЛКИ!AA3</f>
        <v>165</v>
      </c>
      <c r="AD41" s="241">
        <f>ССЫЛКИ!AB3</f>
        <v>21</v>
      </c>
      <c r="AE41" s="241">
        <f>ССЫЛКИ!AC3</f>
        <v>10.5</v>
      </c>
      <c r="AF41" s="241">
        <f>ССЫЛКИ!AD3</f>
        <v>55</v>
      </c>
      <c r="AG41" s="241">
        <f>ССЫЛКИ!AE3</f>
        <v>90</v>
      </c>
      <c r="AH41" s="241">
        <f>ССЫЛКИ!AF3</f>
        <v>45</v>
      </c>
      <c r="AI41" s="241">
        <f>ССЫЛКИ!AG3</f>
        <v>45</v>
      </c>
      <c r="AJ41" s="241">
        <f>ССЫЛКИ!AH3</f>
        <v>52</v>
      </c>
      <c r="AK41" s="241">
        <f>ССЫЛКИ!AI3</f>
        <v>50</v>
      </c>
      <c r="AL41" s="241">
        <f>ССЫЛКИ!AJ3</f>
        <v>55</v>
      </c>
      <c r="AM41" s="241">
        <f>ССЫЛКИ!AK3</f>
        <v>60</v>
      </c>
      <c r="AN41" s="241">
        <f>ССЫЛКИ!AL3</f>
        <v>60</v>
      </c>
      <c r="AO41" s="241">
        <f>ССЫЛКИ!AM3</f>
        <v>50</v>
      </c>
      <c r="AP41" s="241">
        <f>ССЫЛКИ!AN3</f>
        <v>110</v>
      </c>
      <c r="AQ41" s="241">
        <f>ССЫЛКИ!AO3</f>
        <v>270</v>
      </c>
      <c r="AR41" s="241">
        <f>ССЫЛКИ!AP3</f>
        <v>200</v>
      </c>
      <c r="AS41" s="241">
        <f>ССЫЛКИ!AQ3</f>
        <v>80</v>
      </c>
      <c r="AT41" s="241">
        <f>ССЫЛКИ!AR3</f>
        <v>600</v>
      </c>
      <c r="AU41" s="241">
        <f>ССЫЛКИ!AS3</f>
        <v>60</v>
      </c>
      <c r="AV41" s="241">
        <f>ССЫЛКИ!AT3</f>
        <v>75</v>
      </c>
      <c r="AW41" s="241">
        <f>ССЫЛКИ!AU3</f>
        <v>250</v>
      </c>
      <c r="AX41" s="241">
        <f>ССЫЛКИ!AV3</f>
        <v>274</v>
      </c>
      <c r="AY41" s="241">
        <f>ССЫЛКИ!AW3</f>
        <v>450</v>
      </c>
      <c r="AZ41" s="241">
        <f>ССЫЛКИ!AX3</f>
        <v>325</v>
      </c>
      <c r="BA41" s="241">
        <f>ССЫЛКИ!AY3</f>
        <v>180</v>
      </c>
      <c r="BB41" s="241">
        <f>ССЫЛКИ!AZ3</f>
        <v>320</v>
      </c>
      <c r="BC41" s="241">
        <f>ССЫЛКИ!BA3</f>
        <v>350</v>
      </c>
      <c r="BD41" s="241">
        <f>ССЫЛКИ!BB3</f>
        <v>300</v>
      </c>
      <c r="BE41" s="241">
        <f>ССЫЛКИ!BC3</f>
        <v>120</v>
      </c>
      <c r="BF41" s="241">
        <f>ССЫЛКИ!BD3</f>
        <v>220</v>
      </c>
      <c r="BG41" s="241">
        <f>ССЫЛКИ!BE3</f>
        <v>300</v>
      </c>
      <c r="BH41" s="241">
        <f>ССЫЛКИ!BF3</f>
        <v>21</v>
      </c>
      <c r="BI41" s="241">
        <f>ССЫЛКИ!BG3</f>
        <v>21</v>
      </c>
      <c r="BJ41" s="241">
        <f>ССЫЛКИ!BH3</f>
        <v>35</v>
      </c>
      <c r="BK41" s="241">
        <f>ССЫЛКИ!BI3</f>
        <v>22</v>
      </c>
      <c r="BL41" s="241">
        <f>ССЫЛКИ!BJ3</f>
        <v>32</v>
      </c>
      <c r="BM41" s="241">
        <f>ССЫЛКИ!BK3</f>
        <v>140</v>
      </c>
      <c r="BN41" s="241">
        <f>ССЫЛКИ!BL3</f>
        <v>140</v>
      </c>
      <c r="BO41" s="241">
        <f>ССЫЛКИ!BM3</f>
        <v>30</v>
      </c>
      <c r="BP41" s="241">
        <f>ССЫЛКИ!BN3</f>
        <v>4.2</v>
      </c>
      <c r="BQ41" s="241">
        <f>ССЫЛКИ!BO3</f>
        <v>160</v>
      </c>
      <c r="BR41" s="241">
        <f>ССЫЛКИ!BP3</f>
        <v>100</v>
      </c>
      <c r="BS41" s="241">
        <f>ССЫЛКИ!BQ3</f>
        <v>150</v>
      </c>
      <c r="BT41" s="241">
        <f>ССЫЛКИ!BR3</f>
        <v>160</v>
      </c>
      <c r="BU41" s="241">
        <f>ССЫЛКИ!BS3</f>
        <v>100</v>
      </c>
      <c r="BV41" s="241">
        <f>ССЫЛКИ!BT3</f>
        <v>90</v>
      </c>
      <c r="BW41" s="241">
        <f>ССЫЛКИ!BU3</f>
        <v>21</v>
      </c>
      <c r="BX41" s="241">
        <f>ССЫЛКИ!BV3</f>
        <v>40</v>
      </c>
      <c r="BY41" s="241">
        <f>ССЫЛКИ!BW3</f>
        <v>210</v>
      </c>
      <c r="BZ41" s="241">
        <f>ССЫЛКИ!BX3</f>
        <v>8</v>
      </c>
    </row>
    <row r="42" spans="1:78" ht="13.9" hidden="1" customHeight="1">
      <c r="A42" s="414" t="s">
        <v>76</v>
      </c>
      <c r="B42" s="415"/>
      <c r="C42" s="250">
        <f>SUM(D42:BZ42)</f>
        <v>1342</v>
      </c>
      <c r="D42" s="243">
        <f>D40*D41</f>
        <v>26.18</v>
      </c>
      <c r="E42" s="243">
        <f t="shared" ref="E42:BP42" si="21">E40*E41</f>
        <v>0</v>
      </c>
      <c r="F42" s="239">
        <f>F40*F41</f>
        <v>0</v>
      </c>
      <c r="G42" s="239">
        <f t="shared" si="21"/>
        <v>0</v>
      </c>
      <c r="H42" s="239">
        <f t="shared" si="21"/>
        <v>0</v>
      </c>
      <c r="I42" s="239">
        <f t="shared" si="21"/>
        <v>0</v>
      </c>
      <c r="J42" s="239">
        <f t="shared" si="21"/>
        <v>0</v>
      </c>
      <c r="K42" s="252">
        <f t="shared" si="21"/>
        <v>0</v>
      </c>
      <c r="L42" s="252">
        <f t="shared" si="21"/>
        <v>1.232</v>
      </c>
      <c r="M42" s="252">
        <f t="shared" si="21"/>
        <v>1.232</v>
      </c>
      <c r="N42" s="252">
        <f t="shared" si="21"/>
        <v>0.50599999999999989</v>
      </c>
      <c r="O42" s="252">
        <f t="shared" si="21"/>
        <v>0</v>
      </c>
      <c r="P42" s="252">
        <f t="shared" si="21"/>
        <v>0</v>
      </c>
      <c r="Q42" s="252">
        <f t="shared" si="21"/>
        <v>0</v>
      </c>
      <c r="R42" s="252">
        <f t="shared" si="21"/>
        <v>0</v>
      </c>
      <c r="S42" s="252">
        <f t="shared" si="21"/>
        <v>0</v>
      </c>
      <c r="T42" s="252">
        <f t="shared" si="21"/>
        <v>0</v>
      </c>
      <c r="U42" s="252">
        <f t="shared" si="21"/>
        <v>0</v>
      </c>
      <c r="V42" s="252">
        <f t="shared" si="21"/>
        <v>0</v>
      </c>
      <c r="W42" s="252">
        <f t="shared" si="21"/>
        <v>0</v>
      </c>
      <c r="X42" s="252">
        <f t="shared" si="21"/>
        <v>0</v>
      </c>
      <c r="Y42" s="252">
        <f t="shared" si="21"/>
        <v>0</v>
      </c>
      <c r="Z42" s="252">
        <f t="shared" si="21"/>
        <v>0</v>
      </c>
      <c r="AA42" s="252">
        <f t="shared" si="21"/>
        <v>0</v>
      </c>
      <c r="AB42" s="252">
        <f t="shared" si="21"/>
        <v>0</v>
      </c>
      <c r="AC42" s="252">
        <f t="shared" si="21"/>
        <v>0</v>
      </c>
      <c r="AD42" s="252">
        <f t="shared" si="21"/>
        <v>0</v>
      </c>
      <c r="AE42" s="252">
        <f t="shared" si="21"/>
        <v>0</v>
      </c>
      <c r="AF42" s="252">
        <f t="shared" si="21"/>
        <v>0</v>
      </c>
      <c r="AG42" s="252">
        <f t="shared" si="21"/>
        <v>0</v>
      </c>
      <c r="AH42" s="252">
        <f t="shared" si="21"/>
        <v>0</v>
      </c>
      <c r="AI42" s="252">
        <f t="shared" si="21"/>
        <v>0</v>
      </c>
      <c r="AJ42" s="252">
        <f t="shared" si="21"/>
        <v>0</v>
      </c>
      <c r="AK42" s="252">
        <f t="shared" si="21"/>
        <v>0</v>
      </c>
      <c r="AL42" s="252">
        <f t="shared" si="21"/>
        <v>0</v>
      </c>
      <c r="AM42" s="252">
        <f t="shared" si="21"/>
        <v>0</v>
      </c>
      <c r="AN42" s="252">
        <f t="shared" si="21"/>
        <v>0</v>
      </c>
      <c r="AO42" s="252">
        <f t="shared" si="21"/>
        <v>0</v>
      </c>
      <c r="AP42" s="252">
        <f t="shared" si="21"/>
        <v>0</v>
      </c>
      <c r="AQ42" s="252">
        <f t="shared" si="21"/>
        <v>0</v>
      </c>
      <c r="AR42" s="252">
        <f t="shared" si="21"/>
        <v>0</v>
      </c>
      <c r="AS42" s="252">
        <f t="shared" si="21"/>
        <v>158.4</v>
      </c>
      <c r="AT42" s="252">
        <f t="shared" si="21"/>
        <v>26.4</v>
      </c>
      <c r="AU42" s="252">
        <f t="shared" si="21"/>
        <v>0</v>
      </c>
      <c r="AV42" s="252">
        <f t="shared" si="21"/>
        <v>140.25</v>
      </c>
      <c r="AW42" s="252">
        <f t="shared" si="21"/>
        <v>0</v>
      </c>
      <c r="AX42" s="252">
        <f t="shared" si="21"/>
        <v>0</v>
      </c>
      <c r="AY42" s="252">
        <f t="shared" si="21"/>
        <v>0</v>
      </c>
      <c r="AZ42" s="252">
        <f t="shared" si="21"/>
        <v>0</v>
      </c>
      <c r="BA42" s="252">
        <f t="shared" si="21"/>
        <v>0</v>
      </c>
      <c r="BB42" s="252">
        <f t="shared" si="21"/>
        <v>0</v>
      </c>
      <c r="BC42" s="252">
        <f t="shared" si="21"/>
        <v>0</v>
      </c>
      <c r="BD42" s="252">
        <f t="shared" si="21"/>
        <v>0</v>
      </c>
      <c r="BE42" s="252">
        <f t="shared" si="21"/>
        <v>0</v>
      </c>
      <c r="BF42" s="252">
        <f t="shared" si="21"/>
        <v>0</v>
      </c>
      <c r="BG42" s="252">
        <f t="shared" si="21"/>
        <v>0</v>
      </c>
      <c r="BH42" s="252">
        <f t="shared" si="21"/>
        <v>0</v>
      </c>
      <c r="BI42" s="252">
        <f t="shared" si="21"/>
        <v>0</v>
      </c>
      <c r="BJ42" s="252">
        <f t="shared" si="21"/>
        <v>0</v>
      </c>
      <c r="BK42" s="252">
        <f t="shared" si="21"/>
        <v>0</v>
      </c>
      <c r="BL42" s="252">
        <f t="shared" si="21"/>
        <v>0</v>
      </c>
      <c r="BM42" s="252">
        <f t="shared" si="21"/>
        <v>0</v>
      </c>
      <c r="BN42" s="252">
        <f t="shared" si="21"/>
        <v>0</v>
      </c>
      <c r="BO42" s="252">
        <f t="shared" si="21"/>
        <v>0</v>
      </c>
      <c r="BP42" s="252">
        <f t="shared" si="21"/>
        <v>0</v>
      </c>
      <c r="BQ42" s="252">
        <f t="shared" ref="BQ42:BW42" si="22">BQ40*BQ41</f>
        <v>0</v>
      </c>
      <c r="BR42" s="252">
        <f t="shared" si="22"/>
        <v>0</v>
      </c>
      <c r="BS42" s="252">
        <f t="shared" si="22"/>
        <v>297</v>
      </c>
      <c r="BT42" s="252">
        <f t="shared" si="22"/>
        <v>0</v>
      </c>
      <c r="BU42" s="252">
        <f t="shared" si="22"/>
        <v>0</v>
      </c>
      <c r="BV42" s="252">
        <f>BV40*BV41</f>
        <v>0</v>
      </c>
      <c r="BW42" s="252">
        <f t="shared" si="22"/>
        <v>462</v>
      </c>
      <c r="BX42" s="252">
        <f>BX40*BX41</f>
        <v>52.800000000000004</v>
      </c>
      <c r="BY42" s="252">
        <f t="shared" ref="BY42:BZ42" si="23">BY40*BY41</f>
        <v>0</v>
      </c>
      <c r="BZ42" s="252">
        <f t="shared" si="23"/>
        <v>176</v>
      </c>
    </row>
    <row r="43" spans="1:78" ht="13.9" hidden="1" customHeight="1">
      <c r="A43" s="414" t="s">
        <v>77</v>
      </c>
      <c r="B43" s="416"/>
      <c r="C43" s="251">
        <f>C42/C39</f>
        <v>61</v>
      </c>
      <c r="D43" s="230"/>
      <c r="E43" s="230"/>
      <c r="F43" s="230"/>
      <c r="G43" s="230"/>
      <c r="H43" s="230"/>
      <c r="I43" s="230"/>
      <c r="J43" s="230"/>
      <c r="K43" s="230"/>
      <c r="L43" s="230"/>
      <c r="M43" s="230"/>
      <c r="N43" s="230"/>
      <c r="O43" s="230"/>
      <c r="P43" s="230"/>
      <c r="Q43" s="230"/>
      <c r="R43" s="230"/>
      <c r="S43" s="230"/>
      <c r="T43" s="230"/>
      <c r="U43" s="230"/>
      <c r="V43" s="230"/>
      <c r="W43" s="230"/>
      <c r="X43" s="230"/>
      <c r="Y43" s="230"/>
      <c r="Z43" s="230"/>
      <c r="AA43" s="230"/>
      <c r="AB43" s="230"/>
      <c r="AC43" s="230"/>
      <c r="AD43" s="230"/>
      <c r="AE43" s="230"/>
      <c r="AF43" s="230"/>
      <c r="AG43" s="230"/>
      <c r="AH43" s="230"/>
      <c r="AI43" s="230"/>
      <c r="AJ43" s="230"/>
      <c r="AK43" s="230"/>
      <c r="AL43" s="230"/>
      <c r="AM43" s="230"/>
      <c r="AN43" s="230"/>
      <c r="AO43" s="230"/>
      <c r="AP43" s="230"/>
      <c r="AQ43" s="230"/>
      <c r="AR43" s="230"/>
      <c r="AS43" s="230"/>
      <c r="AT43" s="230"/>
      <c r="AU43" s="230"/>
      <c r="AV43" s="230"/>
      <c r="AW43" s="230"/>
      <c r="AX43" s="230"/>
      <c r="AY43" s="230"/>
      <c r="AZ43" s="230"/>
      <c r="BA43" s="230"/>
      <c r="BB43" s="230"/>
      <c r="BC43" s="230"/>
      <c r="BD43" s="230"/>
      <c r="BE43" s="230"/>
      <c r="BF43" s="230"/>
      <c r="BG43" s="230"/>
      <c r="BH43" s="230"/>
      <c r="BI43" s="230"/>
      <c r="BJ43" s="230"/>
      <c r="BK43" s="230"/>
      <c r="BL43" s="230"/>
      <c r="BM43" s="230"/>
      <c r="BN43" s="230"/>
      <c r="BO43" s="230"/>
      <c r="BP43" s="230"/>
      <c r="BQ43" s="230"/>
      <c r="BR43" s="230"/>
      <c r="BS43" s="230"/>
      <c r="BT43" s="230"/>
      <c r="BU43" s="230"/>
      <c r="BV43" s="230"/>
      <c r="BW43" s="230"/>
      <c r="BX43" s="230"/>
    </row>
    <row r="44" spans="1:78" ht="13.9" hidden="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</row>
    <row r="45" spans="1:78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</row>
    <row r="46" spans="1:78" ht="15.75" customHeight="1">
      <c r="A46" s="1"/>
      <c r="B46" s="29" t="s">
        <v>78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</row>
    <row r="47" spans="1:78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</row>
    <row r="48" spans="1:78" ht="15.75" customHeight="1">
      <c r="A48" s="1"/>
      <c r="B48" s="29" t="s">
        <v>79</v>
      </c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75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</row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</sheetData>
  <mergeCells count="35">
    <mergeCell ref="A41:B41"/>
    <mergeCell ref="A42:B42"/>
    <mergeCell ref="A43:B43"/>
    <mergeCell ref="A35:B35"/>
    <mergeCell ref="A37:B37"/>
    <mergeCell ref="A38:B38"/>
    <mergeCell ref="A39:B39"/>
    <mergeCell ref="A40:B40"/>
    <mergeCell ref="A30:B30"/>
    <mergeCell ref="A31:B31"/>
    <mergeCell ref="A32:B32"/>
    <mergeCell ref="A33:B33"/>
    <mergeCell ref="A34:B34"/>
    <mergeCell ref="A24:B24"/>
    <mergeCell ref="A25:B25"/>
    <mergeCell ref="A26:B26"/>
    <mergeCell ref="A27:B27"/>
    <mergeCell ref="A29:B29"/>
    <mergeCell ref="A19:B20"/>
    <mergeCell ref="D19:BX19"/>
    <mergeCell ref="A21:B21"/>
    <mergeCell ref="A22:B22"/>
    <mergeCell ref="A23:B23"/>
    <mergeCell ref="A15:B15"/>
    <mergeCell ref="A16:B16"/>
    <mergeCell ref="A10:B10"/>
    <mergeCell ref="A11:B11"/>
    <mergeCell ref="A12:B12"/>
    <mergeCell ref="A13:B13"/>
    <mergeCell ref="A14:B14"/>
    <mergeCell ref="A1:BK1"/>
    <mergeCell ref="A2:BK2"/>
    <mergeCell ref="B3:BK3"/>
    <mergeCell ref="C4:BX4"/>
    <mergeCell ref="L5:AB5"/>
  </mergeCells>
  <pageMargins left="0.70866141732283472" right="0.70866141732283472" top="0.74803149606299213" bottom="0.74803149606299213" header="0" footer="0"/>
  <pageSetup paperSize="9" scale="62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CA1000"/>
  <sheetViews>
    <sheetView zoomScale="80" zoomScaleNormal="80" workbookViewId="0">
      <selection activeCell="D14" sqref="D14"/>
    </sheetView>
  </sheetViews>
  <sheetFormatPr defaultColWidth="9" defaultRowHeight="15" customHeight="1"/>
  <cols>
    <col min="1" max="1" width="28.75" style="285" customWidth="1"/>
    <col min="2" max="2" width="3.5" style="285" customWidth="1"/>
    <col min="3" max="3" width="8" style="285" customWidth="1"/>
    <col min="4" max="7" width="4.5" style="285" hidden="1" customWidth="1"/>
    <col min="8" max="9" width="4.875" style="285" hidden="1" customWidth="1"/>
    <col min="10" max="10" width="7.25" style="285" customWidth="1"/>
    <col min="11" max="11" width="4.5" style="285" hidden="1" customWidth="1"/>
    <col min="12" max="12" width="8.375" style="285" bestFit="1" customWidth="1"/>
    <col min="13" max="13" width="4.5" style="285" hidden="1" customWidth="1"/>
    <col min="14" max="14" width="7.375" style="285" bestFit="1" customWidth="1"/>
    <col min="15" max="16" width="4.875" style="285" hidden="1" customWidth="1"/>
    <col min="17" max="17" width="8.25" style="285" customWidth="1"/>
    <col min="18" max="18" width="4.875" style="285" hidden="1" customWidth="1"/>
    <col min="19" max="19" width="4.5" style="285" hidden="1" customWidth="1"/>
    <col min="20" max="20" width="4.875" style="285" hidden="1" customWidth="1"/>
    <col min="21" max="22" width="4.375" style="285" hidden="1" customWidth="1"/>
    <col min="23" max="23" width="8.125" style="285" customWidth="1"/>
    <col min="24" max="26" width="4.5" style="285" hidden="1" customWidth="1"/>
    <col min="27" max="27" width="8.25" style="285" customWidth="1"/>
    <col min="28" max="28" width="4.5" style="285" hidden="1" customWidth="1"/>
    <col min="29" max="29" width="4.875" style="285" hidden="1" customWidth="1"/>
    <col min="30" max="31" width="4.5" style="285" hidden="1" customWidth="1"/>
    <col min="32" max="37" width="4.25" style="285" hidden="1" customWidth="1"/>
    <col min="38" max="38" width="8.125" style="285" customWidth="1"/>
    <col min="39" max="41" width="4.25" style="285" hidden="1" customWidth="1"/>
    <col min="42" max="44" width="4.5" style="285" hidden="1" customWidth="1"/>
    <col min="45" max="45" width="4.25" style="285" hidden="1" customWidth="1"/>
    <col min="46" max="46" width="8.125" style="285" customWidth="1"/>
    <col min="47" max="48" width="4.25" style="285" hidden="1" customWidth="1"/>
    <col min="49" max="52" width="4.5" style="285" hidden="1" customWidth="1"/>
    <col min="53" max="53" width="8.125" style="285" customWidth="1"/>
    <col min="54" max="58" width="4.5" style="285" hidden="1" customWidth="1"/>
    <col min="59" max="59" width="4.25" style="285" hidden="1" customWidth="1"/>
    <col min="60" max="60" width="9" style="285" customWidth="1"/>
    <col min="61" max="61" width="4.25" style="285" hidden="1" customWidth="1"/>
    <col min="62" max="62" width="8.125" style="285" customWidth="1"/>
    <col min="63" max="64" width="7.125" style="285" customWidth="1"/>
    <col min="65" max="67" width="4.25" style="285" hidden="1" customWidth="1"/>
    <col min="68" max="73" width="4.5" style="285" hidden="1" customWidth="1"/>
    <col min="74" max="75" width="4.25" style="285" hidden="1" customWidth="1"/>
    <col min="76" max="76" width="8.125" style="285" customWidth="1"/>
    <col min="77" max="77" width="3.875" style="285" hidden="1" customWidth="1"/>
    <col min="78" max="78" width="4.25" style="285" hidden="1" customWidth="1"/>
    <col min="79" max="79" width="8" style="285" customWidth="1"/>
    <col min="80" max="16384" width="9" style="285"/>
  </cols>
  <sheetData>
    <row r="1" spans="1:79" ht="18.75">
      <c r="A1" s="392"/>
      <c r="B1" s="392"/>
      <c r="C1" s="392"/>
      <c r="D1" s="392"/>
      <c r="E1" s="392"/>
      <c r="F1" s="392"/>
      <c r="G1" s="392"/>
      <c r="H1" s="392"/>
      <c r="I1" s="392"/>
      <c r="J1" s="392"/>
      <c r="K1" s="392"/>
      <c r="L1" s="392"/>
      <c r="M1" s="392"/>
      <c r="N1" s="392"/>
      <c r="O1" s="392"/>
      <c r="P1" s="392"/>
      <c r="Q1" s="392"/>
      <c r="R1" s="392"/>
      <c r="S1" s="392"/>
      <c r="T1" s="392"/>
      <c r="U1" s="392"/>
      <c r="V1" s="392"/>
      <c r="W1" s="392"/>
      <c r="X1" s="392"/>
      <c r="Y1" s="392"/>
      <c r="Z1" s="392"/>
      <c r="AA1" s="392"/>
      <c r="AB1" s="392"/>
      <c r="AC1" s="392"/>
      <c r="AD1" s="392"/>
      <c r="AE1" s="392"/>
      <c r="AF1" s="392"/>
      <c r="AG1" s="392"/>
      <c r="AH1" s="392"/>
      <c r="AI1" s="392"/>
      <c r="AJ1" s="392"/>
      <c r="AK1" s="392"/>
      <c r="AL1" s="392"/>
      <c r="AM1" s="392"/>
      <c r="AN1" s="392"/>
      <c r="AO1" s="392"/>
      <c r="AP1" s="392"/>
      <c r="AQ1" s="392"/>
      <c r="AR1" s="392"/>
      <c r="AS1" s="392"/>
      <c r="AT1" s="392"/>
      <c r="AU1" s="392"/>
      <c r="AV1" s="392"/>
      <c r="AW1" s="392"/>
      <c r="AX1" s="392"/>
      <c r="AY1" s="392"/>
      <c r="AZ1" s="392"/>
      <c r="BA1" s="392"/>
      <c r="BB1" s="392"/>
      <c r="BC1" s="392"/>
      <c r="BD1" s="392"/>
      <c r="BE1" s="392"/>
      <c r="BF1" s="392"/>
      <c r="BG1" s="392"/>
      <c r="BH1" s="392"/>
      <c r="BI1" s="392"/>
      <c r="BJ1" s="392"/>
      <c r="BK1" s="392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393"/>
      <c r="B2" s="393"/>
      <c r="C2" s="393"/>
      <c r="D2" s="393"/>
      <c r="E2" s="393"/>
      <c r="F2" s="393"/>
      <c r="G2" s="393"/>
      <c r="H2" s="393"/>
      <c r="I2" s="393"/>
      <c r="J2" s="393"/>
      <c r="K2" s="393"/>
      <c r="L2" s="393"/>
      <c r="M2" s="393"/>
      <c r="N2" s="393"/>
      <c r="O2" s="393"/>
      <c r="P2" s="393"/>
      <c r="Q2" s="393"/>
      <c r="R2" s="393"/>
      <c r="S2" s="393"/>
      <c r="T2" s="393"/>
      <c r="U2" s="393"/>
      <c r="V2" s="393"/>
      <c r="W2" s="393"/>
      <c r="X2" s="393"/>
      <c r="Y2" s="393"/>
      <c r="Z2" s="393"/>
      <c r="AA2" s="393"/>
      <c r="AB2" s="393"/>
      <c r="AC2" s="393"/>
      <c r="AD2" s="393"/>
      <c r="AE2" s="393"/>
      <c r="AF2" s="393"/>
      <c r="AG2" s="393"/>
      <c r="AH2" s="393"/>
      <c r="AI2" s="393"/>
      <c r="AJ2" s="393"/>
      <c r="AK2" s="393"/>
      <c r="AL2" s="393"/>
      <c r="AM2" s="393"/>
      <c r="AN2" s="393"/>
      <c r="AO2" s="393"/>
      <c r="AP2" s="393"/>
      <c r="AQ2" s="393"/>
      <c r="AR2" s="393"/>
      <c r="AS2" s="393"/>
      <c r="AT2" s="393"/>
      <c r="AU2" s="393"/>
      <c r="AV2" s="393"/>
      <c r="AW2" s="393"/>
      <c r="AX2" s="393"/>
      <c r="AY2" s="393"/>
      <c r="AZ2" s="393"/>
      <c r="BA2" s="393"/>
      <c r="BB2" s="393"/>
      <c r="BC2" s="393"/>
      <c r="BD2" s="393"/>
      <c r="BE2" s="393"/>
      <c r="BF2" s="393"/>
      <c r="BG2" s="393"/>
      <c r="BH2" s="393"/>
      <c r="BI2" s="393"/>
      <c r="BJ2" s="393"/>
      <c r="BK2" s="393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30"/>
      <c r="B3" s="394"/>
      <c r="C3" s="394"/>
      <c r="D3" s="394"/>
      <c r="E3" s="394"/>
      <c r="F3" s="394"/>
      <c r="G3" s="394"/>
      <c r="H3" s="394"/>
      <c r="I3" s="394"/>
      <c r="J3" s="394"/>
      <c r="K3" s="394"/>
      <c r="L3" s="394"/>
      <c r="M3" s="394"/>
      <c r="N3" s="394"/>
      <c r="O3" s="394"/>
      <c r="P3" s="394"/>
      <c r="Q3" s="394"/>
      <c r="R3" s="394"/>
      <c r="S3" s="394"/>
      <c r="T3" s="394"/>
      <c r="U3" s="394"/>
      <c r="V3" s="394"/>
      <c r="W3" s="394"/>
      <c r="X3" s="394"/>
      <c r="Y3" s="394"/>
      <c r="Z3" s="394"/>
      <c r="AA3" s="394"/>
      <c r="AB3" s="394"/>
      <c r="AC3" s="394"/>
      <c r="AD3" s="394"/>
      <c r="AE3" s="394"/>
      <c r="AF3" s="394"/>
      <c r="AG3" s="394"/>
      <c r="AH3" s="394"/>
      <c r="AI3" s="394"/>
      <c r="AJ3" s="394"/>
      <c r="AK3" s="394"/>
      <c r="AL3" s="394"/>
      <c r="AM3" s="394"/>
      <c r="AN3" s="394"/>
      <c r="AO3" s="394"/>
      <c r="AP3" s="394"/>
      <c r="AQ3" s="394"/>
      <c r="AR3" s="394"/>
      <c r="AS3" s="394"/>
      <c r="AT3" s="394"/>
      <c r="AU3" s="394"/>
      <c r="AV3" s="394"/>
      <c r="AW3" s="394"/>
      <c r="AX3" s="394"/>
      <c r="AY3" s="394"/>
      <c r="AZ3" s="394"/>
      <c r="BA3" s="394"/>
      <c r="BB3" s="394"/>
      <c r="BC3" s="394"/>
      <c r="BD3" s="394"/>
      <c r="BE3" s="394"/>
      <c r="BF3" s="394"/>
      <c r="BG3" s="394"/>
      <c r="BH3" s="394"/>
      <c r="BI3" s="394"/>
      <c r="BJ3" s="394"/>
      <c r="BK3" s="394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/>
      <c r="C4" s="395"/>
      <c r="D4" s="395"/>
      <c r="E4" s="395"/>
      <c r="F4" s="395"/>
      <c r="G4" s="395"/>
      <c r="H4" s="395"/>
      <c r="I4" s="395"/>
      <c r="J4" s="395"/>
      <c r="K4" s="395"/>
      <c r="L4" s="395"/>
      <c r="M4" s="395"/>
      <c r="N4" s="395"/>
      <c r="O4" s="395"/>
      <c r="P4" s="395"/>
      <c r="Q4" s="395"/>
      <c r="R4" s="395"/>
      <c r="S4" s="395"/>
      <c r="T4" s="395"/>
      <c r="U4" s="395"/>
      <c r="V4" s="395"/>
      <c r="W4" s="395"/>
      <c r="X4" s="395"/>
      <c r="Y4" s="395"/>
      <c r="Z4" s="395"/>
      <c r="AA4" s="395"/>
      <c r="AB4" s="395"/>
      <c r="AC4" s="395"/>
      <c r="AD4" s="395"/>
      <c r="AE4" s="395"/>
      <c r="AF4" s="395"/>
      <c r="AG4" s="395"/>
      <c r="AH4" s="395"/>
      <c r="AI4" s="395"/>
      <c r="AJ4" s="395"/>
      <c r="AK4" s="395"/>
      <c r="AL4" s="395"/>
      <c r="AM4" s="395"/>
      <c r="AN4" s="395"/>
      <c r="AO4" s="395"/>
      <c r="AP4" s="395"/>
      <c r="AQ4" s="395"/>
      <c r="AR4" s="395"/>
      <c r="AS4" s="395"/>
      <c r="AT4" s="395"/>
      <c r="AU4" s="395"/>
      <c r="AV4" s="395"/>
      <c r="AW4" s="395"/>
      <c r="AX4" s="395"/>
      <c r="AY4" s="395"/>
      <c r="AZ4" s="395"/>
      <c r="BA4" s="395"/>
      <c r="BB4" s="395"/>
      <c r="BC4" s="395"/>
      <c r="BD4" s="395"/>
      <c r="BE4" s="395"/>
      <c r="BF4" s="395"/>
      <c r="BG4" s="395"/>
      <c r="BH4" s="395"/>
      <c r="BI4" s="395"/>
      <c r="BJ4" s="395"/>
      <c r="BK4" s="395"/>
      <c r="BL4" s="395"/>
      <c r="BM4" s="395"/>
      <c r="BN4" s="395"/>
      <c r="BO4" s="395"/>
      <c r="BP4" s="395"/>
      <c r="BQ4" s="395"/>
      <c r="BR4" s="395"/>
      <c r="BS4" s="395"/>
      <c r="BT4" s="395"/>
      <c r="BU4" s="395"/>
      <c r="BV4" s="395"/>
      <c r="BW4" s="395"/>
      <c r="BX4" s="395"/>
      <c r="BY4" s="1"/>
      <c r="BZ4" s="1"/>
      <c r="CA4" s="1"/>
    </row>
    <row r="5" spans="1:79" ht="24" customHeight="1">
      <c r="A5" s="1"/>
      <c r="B5" s="10"/>
      <c r="C5" s="10"/>
      <c r="D5" s="10"/>
      <c r="E5" s="10"/>
      <c r="F5" s="10"/>
      <c r="G5" s="10"/>
      <c r="H5" s="10"/>
      <c r="I5" s="10"/>
      <c r="J5" s="10"/>
      <c r="K5" s="11"/>
      <c r="L5" s="400"/>
      <c r="M5" s="400"/>
      <c r="N5" s="400"/>
      <c r="O5" s="400"/>
      <c r="P5" s="400"/>
      <c r="Q5" s="400"/>
      <c r="R5" s="400"/>
      <c r="S5" s="400"/>
      <c r="T5" s="400"/>
      <c r="U5" s="400"/>
      <c r="V5" s="400"/>
      <c r="W5" s="400"/>
      <c r="X5" s="400"/>
      <c r="Y5" s="400"/>
      <c r="Z5" s="400"/>
      <c r="AA5" s="400"/>
      <c r="AB5" s="400"/>
      <c r="AC5" s="1"/>
      <c r="AD5" s="284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>
      <c r="A6" s="396"/>
      <c r="B6" s="397"/>
      <c r="C6" s="13"/>
      <c r="D6" s="390"/>
      <c r="E6" s="391"/>
      <c r="F6" s="391"/>
      <c r="G6" s="391"/>
      <c r="H6" s="391"/>
      <c r="I6" s="391"/>
      <c r="J6" s="391"/>
      <c r="K6" s="391"/>
      <c r="L6" s="391"/>
      <c r="M6" s="391"/>
      <c r="N6" s="391"/>
      <c r="O6" s="391"/>
      <c r="P6" s="391"/>
      <c r="Q6" s="391"/>
      <c r="R6" s="391"/>
      <c r="S6" s="391"/>
      <c r="T6" s="391"/>
      <c r="U6" s="391"/>
      <c r="V6" s="391"/>
      <c r="W6" s="391"/>
      <c r="X6" s="391"/>
      <c r="Y6" s="391"/>
      <c r="Z6" s="391"/>
      <c r="AA6" s="391"/>
      <c r="AB6" s="391"/>
      <c r="AC6" s="391"/>
      <c r="AD6" s="391"/>
      <c r="AE6" s="391"/>
      <c r="AF6" s="391"/>
      <c r="AG6" s="391"/>
      <c r="AH6" s="391"/>
      <c r="AI6" s="391"/>
      <c r="AJ6" s="391"/>
      <c r="AK6" s="391"/>
      <c r="AL6" s="391"/>
      <c r="AM6" s="391"/>
      <c r="AN6" s="391"/>
      <c r="AO6" s="391"/>
      <c r="AP6" s="391"/>
      <c r="AQ6" s="391"/>
      <c r="AR6" s="391"/>
      <c r="AS6" s="391"/>
      <c r="AT6" s="391"/>
      <c r="AU6" s="391"/>
      <c r="AV6" s="391"/>
      <c r="AW6" s="391"/>
      <c r="AX6" s="391"/>
      <c r="AY6" s="391"/>
      <c r="AZ6" s="391"/>
      <c r="BA6" s="391"/>
      <c r="BB6" s="391"/>
      <c r="BC6" s="391"/>
      <c r="BD6" s="391"/>
      <c r="BE6" s="391"/>
      <c r="BF6" s="391"/>
      <c r="BG6" s="391"/>
      <c r="BH6" s="391"/>
      <c r="BI6" s="391"/>
      <c r="BJ6" s="391"/>
      <c r="BK6" s="391"/>
      <c r="BL6" s="391"/>
      <c r="BM6" s="391"/>
      <c r="BN6" s="391"/>
      <c r="BO6" s="391"/>
      <c r="BP6" s="391"/>
      <c r="BQ6" s="391"/>
      <c r="BR6" s="391"/>
      <c r="BS6" s="391"/>
      <c r="BT6" s="391"/>
      <c r="BU6" s="391"/>
      <c r="BV6" s="391"/>
      <c r="BW6" s="391"/>
      <c r="BX6" s="391"/>
      <c r="BY6" s="1"/>
      <c r="BZ6" s="1"/>
      <c r="CA6" s="1"/>
    </row>
    <row r="7" spans="1:79" ht="159" customHeight="1">
      <c r="A7" s="398"/>
      <c r="B7" s="399"/>
      <c r="C7" s="13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"/>
    </row>
    <row r="8" spans="1:79">
      <c r="A8" s="31"/>
      <c r="B8" s="32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31"/>
      <c r="B9" s="32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31"/>
      <c r="B10" s="32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6"/>
      <c r="BZ10" s="16"/>
      <c r="CA10" s="1"/>
    </row>
    <row r="11" spans="1:79">
      <c r="A11" s="31"/>
      <c r="B11" s="32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31"/>
      <c r="B12" s="32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31"/>
      <c r="B13" s="32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386"/>
      <c r="B14" s="387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>
      <c r="A15" s="386"/>
      <c r="B15" s="387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386"/>
      <c r="B16" s="387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6"/>
      <c r="BZ16" s="16"/>
      <c r="CA16" s="1"/>
    </row>
    <row r="17" spans="1:79" ht="15" hidden="1" customHeight="1">
      <c r="A17" s="388"/>
      <c r="B17" s="389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8"/>
      <c r="BZ17" s="18"/>
      <c r="CA17" s="1"/>
    </row>
    <row r="18" spans="1:79" ht="20.25" thickBot="1">
      <c r="A18" s="384"/>
      <c r="B18" s="385"/>
      <c r="C18" s="19">
        <v>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384"/>
      <c r="B19" s="385"/>
      <c r="C19" s="20"/>
      <c r="D19" s="21"/>
      <c r="E19" s="21"/>
      <c r="F19" s="21"/>
      <c r="G19" s="22"/>
      <c r="H19" s="22"/>
      <c r="I19" s="22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1"/>
      <c r="BZ19" s="21"/>
      <c r="CA19" s="1"/>
    </row>
    <row r="20" spans="1:79">
      <c r="A20" s="384"/>
      <c r="B20" s="385"/>
      <c r="C20" s="20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1"/>
    </row>
    <row r="21" spans="1:79" ht="15.75" customHeight="1">
      <c r="A21" s="384"/>
      <c r="B21" s="385"/>
      <c r="C21" s="25"/>
      <c r="D21" s="26"/>
      <c r="E21" s="26"/>
      <c r="F21" s="26"/>
      <c r="G21" s="27"/>
      <c r="H21" s="27"/>
      <c r="I21" s="27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6"/>
      <c r="BZ21" s="26"/>
      <c r="CA21" s="1"/>
    </row>
    <row r="22" spans="1:79" ht="15.75" customHeight="1">
      <c r="A22" s="384"/>
      <c r="B22" s="385"/>
      <c r="C22" s="2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75" customHeight="1">
      <c r="A24" s="1"/>
      <c r="B24" s="2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75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15.75" customHeight="1">
      <c r="A28" s="386"/>
      <c r="B28" s="387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6"/>
      <c r="BZ28" s="16"/>
      <c r="CA28" s="1"/>
    </row>
    <row r="29" spans="1:79" ht="15.75" customHeight="1">
      <c r="A29" s="388"/>
      <c r="B29" s="389"/>
      <c r="C29" s="15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18"/>
      <c r="BZ29" s="18"/>
      <c r="CA29" s="1"/>
    </row>
    <row r="30" spans="1:79" ht="15.75" customHeight="1" thickBot="1">
      <c r="A30" s="410"/>
      <c r="B30" s="411"/>
      <c r="C30" s="99"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5.75" customHeight="1" thickTop="1">
      <c r="A31" s="384"/>
      <c r="B31" s="385"/>
      <c r="C31" s="20"/>
      <c r="D31" s="98"/>
      <c r="E31" s="98"/>
      <c r="F31" s="98"/>
      <c r="G31" s="98"/>
      <c r="H31" s="98"/>
      <c r="I31" s="98"/>
      <c r="J31" s="98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"/>
    </row>
    <row r="32" spans="1:79" ht="15.75" customHeight="1">
      <c r="A32" s="384"/>
      <c r="B32" s="385"/>
      <c r="C32" s="20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1"/>
    </row>
    <row r="33" spans="1:79" ht="15.75" customHeight="1">
      <c r="A33" s="384"/>
      <c r="B33" s="385"/>
      <c r="C33" s="95"/>
      <c r="D33" s="26"/>
      <c r="E33" s="26"/>
      <c r="F33" s="26"/>
      <c r="G33" s="26"/>
      <c r="H33" s="26"/>
      <c r="I33" s="26"/>
      <c r="J33" s="26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"/>
    </row>
    <row r="34" spans="1:79" ht="15.75" customHeight="1">
      <c r="A34" s="384"/>
      <c r="B34" s="409"/>
      <c r="C34" s="9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ht="15.75" customHeight="1">
      <c r="A36" s="230"/>
      <c r="B36" s="260" t="s">
        <v>399</v>
      </c>
      <c r="C36" s="231"/>
      <c r="D36" s="231"/>
      <c r="E36" s="231"/>
      <c r="F36" s="231"/>
      <c r="G36" s="435"/>
      <c r="H36" s="435"/>
      <c r="I36" s="435"/>
      <c r="J36" s="435"/>
      <c r="K36" s="435"/>
      <c r="L36" s="435"/>
      <c r="M36" s="435"/>
      <c r="N36" s="435"/>
      <c r="O36" s="435"/>
      <c r="P36" s="435"/>
      <c r="Q36" s="435"/>
      <c r="R36" s="435"/>
      <c r="S36" s="435"/>
      <c r="T36" s="435"/>
      <c r="U36" s="435"/>
      <c r="V36" s="435"/>
      <c r="W36" s="435"/>
      <c r="X36" s="435"/>
      <c r="Y36" s="435"/>
      <c r="Z36" s="435"/>
      <c r="AA36" s="435"/>
      <c r="AB36" s="435"/>
      <c r="AC36" s="230"/>
      <c r="AD36" s="232"/>
      <c r="AE36" s="230"/>
      <c r="AF36" s="230"/>
      <c r="AG36" s="230"/>
      <c r="AH36" s="230"/>
      <c r="AI36" s="230"/>
      <c r="AJ36" s="230"/>
      <c r="AK36" s="230"/>
      <c r="AL36" s="230"/>
      <c r="AM36" s="230"/>
      <c r="AN36" s="230"/>
      <c r="AO36" s="230"/>
      <c r="AP36" s="230"/>
      <c r="AQ36" s="230"/>
      <c r="AR36" s="230"/>
      <c r="AS36" s="230"/>
      <c r="AT36" s="230"/>
      <c r="AU36" s="230"/>
      <c r="AV36" s="230"/>
      <c r="AW36" s="230"/>
      <c r="AX36" s="230"/>
      <c r="AY36" s="230"/>
      <c r="AZ36" s="230"/>
      <c r="BA36" s="230"/>
      <c r="BB36" s="230"/>
      <c r="BC36" s="230"/>
      <c r="BD36" s="230"/>
      <c r="BE36" s="230"/>
      <c r="BF36" s="230"/>
      <c r="BG36" s="230"/>
      <c r="BH36" s="230"/>
      <c r="BI36" s="230"/>
      <c r="BJ36" s="230"/>
      <c r="BK36" s="230"/>
      <c r="BL36" s="230"/>
      <c r="BM36" s="230"/>
      <c r="BN36" s="230"/>
      <c r="BO36" s="233"/>
      <c r="BP36" s="230"/>
      <c r="BQ36" s="231"/>
      <c r="BR36" s="231"/>
      <c r="BS36" s="231"/>
      <c r="BT36" s="231"/>
      <c r="BU36" s="230"/>
      <c r="BV36" s="231"/>
      <c r="BW36" s="231"/>
      <c r="BX36" s="230"/>
      <c r="BY36" s="1"/>
      <c r="BZ36" s="1"/>
      <c r="CA36" s="1"/>
    </row>
    <row r="37" spans="1:79" ht="15.75" customHeight="1">
      <c r="A37" s="401" t="s">
        <v>68</v>
      </c>
      <c r="B37" s="402"/>
      <c r="C37" s="234"/>
      <c r="D37" s="405" t="s">
        <v>69</v>
      </c>
      <c r="E37" s="406"/>
      <c r="F37" s="406"/>
      <c r="G37" s="406"/>
      <c r="H37" s="406"/>
      <c r="I37" s="406"/>
      <c r="J37" s="406"/>
      <c r="K37" s="406"/>
      <c r="L37" s="406"/>
      <c r="M37" s="406"/>
      <c r="N37" s="406"/>
      <c r="O37" s="406"/>
      <c r="P37" s="406"/>
      <c r="Q37" s="406"/>
      <c r="R37" s="406"/>
      <c r="S37" s="406"/>
      <c r="T37" s="406"/>
      <c r="U37" s="406"/>
      <c r="V37" s="406"/>
      <c r="W37" s="406"/>
      <c r="X37" s="406"/>
      <c r="Y37" s="406"/>
      <c r="Z37" s="406"/>
      <c r="AA37" s="406"/>
      <c r="AB37" s="406"/>
      <c r="AC37" s="406"/>
      <c r="AD37" s="406"/>
      <c r="AE37" s="406"/>
      <c r="AF37" s="406"/>
      <c r="AG37" s="406"/>
      <c r="AH37" s="406"/>
      <c r="AI37" s="406"/>
      <c r="AJ37" s="406"/>
      <c r="AK37" s="406"/>
      <c r="AL37" s="406"/>
      <c r="AM37" s="406"/>
      <c r="AN37" s="406"/>
      <c r="AO37" s="406"/>
      <c r="AP37" s="406"/>
      <c r="AQ37" s="406"/>
      <c r="AR37" s="406"/>
      <c r="AS37" s="406"/>
      <c r="AT37" s="406"/>
      <c r="AU37" s="406"/>
      <c r="AV37" s="406"/>
      <c r="AW37" s="406"/>
      <c r="AX37" s="406"/>
      <c r="AY37" s="406"/>
      <c r="AZ37" s="406"/>
      <c r="BA37" s="406"/>
      <c r="BB37" s="406"/>
      <c r="BC37" s="406"/>
      <c r="BD37" s="406"/>
      <c r="BE37" s="406"/>
      <c r="BF37" s="406"/>
      <c r="BG37" s="406"/>
      <c r="BH37" s="406"/>
      <c r="BI37" s="406"/>
      <c r="BJ37" s="406"/>
      <c r="BK37" s="406"/>
      <c r="BL37" s="406"/>
      <c r="BM37" s="406"/>
      <c r="BN37" s="406"/>
      <c r="BO37" s="406"/>
      <c r="BP37" s="406"/>
      <c r="BQ37" s="406"/>
      <c r="BR37" s="406"/>
      <c r="BS37" s="406"/>
      <c r="BT37" s="406"/>
      <c r="BU37" s="406"/>
      <c r="BV37" s="406"/>
      <c r="BW37" s="406"/>
      <c r="BX37" s="406"/>
      <c r="BY37" s="1"/>
      <c r="BZ37" s="1"/>
      <c r="CA37" s="1"/>
    </row>
    <row r="38" spans="1:79" ht="207.75">
      <c r="A38" s="403"/>
      <c r="B38" s="404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1"/>
      <c r="BZ38" s="1"/>
      <c r="CA38" s="1"/>
    </row>
    <row r="39" spans="1:79" ht="15.75" customHeight="1">
      <c r="A39" s="419" t="s">
        <v>95</v>
      </c>
      <c r="B39" s="420"/>
      <c r="C39" s="254"/>
      <c r="D39" s="236"/>
      <c r="E39" s="236"/>
      <c r="F39" s="236"/>
      <c r="G39" s="236"/>
      <c r="H39" s="236"/>
      <c r="I39" s="236"/>
      <c r="J39" s="236"/>
      <c r="K39" s="236"/>
      <c r="L39" s="236">
        <v>2.7</v>
      </c>
      <c r="M39" s="236"/>
      <c r="N39" s="236">
        <v>1.95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>
        <v>14</v>
      </c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>
        <v>49</v>
      </c>
      <c r="BB39" s="236"/>
      <c r="BC39" s="236"/>
      <c r="BD39" s="236"/>
      <c r="BE39" s="236"/>
      <c r="BF39" s="236"/>
      <c r="BG39" s="236"/>
      <c r="BH39" s="236"/>
      <c r="BI39" s="236"/>
      <c r="BJ39" s="236">
        <v>56</v>
      </c>
      <c r="BK39" s="236">
        <v>9</v>
      </c>
      <c r="BL39" s="236">
        <v>7</v>
      </c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1"/>
      <c r="BZ39" s="1"/>
      <c r="CA39" s="1"/>
    </row>
    <row r="40" spans="1:79" ht="15.75" customHeight="1">
      <c r="A40" s="421" t="s">
        <v>96</v>
      </c>
      <c r="B40" s="422"/>
      <c r="C40" s="236"/>
      <c r="D40" s="236"/>
      <c r="E40" s="236"/>
      <c r="F40" s="236">
        <v>1</v>
      </c>
      <c r="G40" s="236"/>
      <c r="H40" s="236"/>
      <c r="I40" s="236"/>
      <c r="J40" s="236">
        <v>70</v>
      </c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>
        <v>3</v>
      </c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1"/>
      <c r="BZ40" s="1"/>
      <c r="CA40" s="1"/>
    </row>
    <row r="41" spans="1:79" ht="15.75" customHeight="1">
      <c r="A41" s="408" t="s">
        <v>97</v>
      </c>
      <c r="B41" s="407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>
        <v>2</v>
      </c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>
        <v>5</v>
      </c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>
        <v>40</v>
      </c>
      <c r="BP41" s="236"/>
      <c r="BQ41" s="236"/>
      <c r="BR41" s="236"/>
      <c r="BS41" s="236"/>
      <c r="BT41" s="236"/>
      <c r="BU41" s="236"/>
      <c r="BV41" s="236"/>
      <c r="BW41" s="236"/>
      <c r="BX41" s="236"/>
      <c r="BY41" s="1"/>
      <c r="BZ41" s="1"/>
      <c r="CA41" s="1"/>
    </row>
    <row r="42" spans="1:79" ht="15.75" customHeight="1">
      <c r="A42" s="408" t="s">
        <v>61</v>
      </c>
      <c r="B42" s="407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>
        <v>0</v>
      </c>
      <c r="BX42" s="236">
        <v>60</v>
      </c>
      <c r="BY42" s="1"/>
      <c r="BZ42" s="1"/>
      <c r="CA42" s="1"/>
    </row>
    <row r="43" spans="1:79" ht="15.75" customHeight="1">
      <c r="A43" s="408" t="s">
        <v>98</v>
      </c>
      <c r="B43" s="407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>
        <v>90</v>
      </c>
      <c r="BW43" s="236"/>
      <c r="BX43" s="236"/>
      <c r="BY43" s="1"/>
      <c r="BZ43" s="1"/>
      <c r="CA43" s="1"/>
    </row>
    <row r="44" spans="1:79" ht="15.75" customHeight="1">
      <c r="A44" s="408" t="s">
        <v>99</v>
      </c>
      <c r="B44" s="407"/>
      <c r="C44" s="236"/>
      <c r="D44" s="236"/>
      <c r="E44" s="236"/>
      <c r="F44" s="236"/>
      <c r="G44" s="236">
        <v>1</v>
      </c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1"/>
      <c r="BZ44" s="1"/>
      <c r="CA44" s="1"/>
    </row>
    <row r="45" spans="1:79" ht="15.75" customHeight="1">
      <c r="A45" s="408" t="s">
        <v>146</v>
      </c>
      <c r="B45" s="407"/>
      <c r="C45" s="236"/>
      <c r="D45" s="236"/>
      <c r="E45" s="236"/>
      <c r="F45" s="236"/>
      <c r="G45" s="236"/>
      <c r="H45" s="236"/>
      <c r="I45" s="236"/>
      <c r="J45" s="236"/>
      <c r="K45" s="236"/>
      <c r="L45" s="236">
        <v>1.8</v>
      </c>
      <c r="M45" s="236"/>
      <c r="N45" s="236">
        <v>1</v>
      </c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>
        <v>1</v>
      </c>
      <c r="Z45" s="236"/>
      <c r="AA45" s="236"/>
      <c r="AB45" s="236"/>
      <c r="AC45" s="236">
        <v>2.5</v>
      </c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>
        <v>2</v>
      </c>
      <c r="BL45" s="236">
        <v>1</v>
      </c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1"/>
      <c r="BZ45" s="1"/>
      <c r="CA45" s="1"/>
    </row>
    <row r="46" spans="1:79" ht="15.75" customHeight="1">
      <c r="A46" s="290"/>
      <c r="B46" s="291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1"/>
      <c r="BZ46" s="1"/>
      <c r="CA46" s="1"/>
    </row>
    <row r="47" spans="1:79" ht="15.75" customHeight="1">
      <c r="A47" s="408"/>
      <c r="B47" s="407"/>
      <c r="C47" s="236"/>
      <c r="D47" s="236">
        <f t="shared" ref="D47:BO47" si="0">SUM(D39:D45)</f>
        <v>0</v>
      </c>
      <c r="E47" s="236">
        <f t="shared" si="0"/>
        <v>0</v>
      </c>
      <c r="F47" s="236">
        <f t="shared" si="0"/>
        <v>1</v>
      </c>
      <c r="G47" s="236">
        <f t="shared" si="0"/>
        <v>1</v>
      </c>
      <c r="H47" s="236">
        <f t="shared" si="0"/>
        <v>0</v>
      </c>
      <c r="I47" s="236">
        <f t="shared" si="0"/>
        <v>0</v>
      </c>
      <c r="J47" s="236">
        <f t="shared" si="0"/>
        <v>70</v>
      </c>
      <c r="K47" s="236">
        <f t="shared" si="0"/>
        <v>0</v>
      </c>
      <c r="L47" s="236">
        <f t="shared" si="0"/>
        <v>4.5</v>
      </c>
      <c r="M47" s="236">
        <f t="shared" si="0"/>
        <v>0</v>
      </c>
      <c r="N47" s="236">
        <f t="shared" si="0"/>
        <v>4.95</v>
      </c>
      <c r="O47" s="236">
        <f t="shared" si="0"/>
        <v>0</v>
      </c>
      <c r="P47" s="236">
        <f t="shared" si="0"/>
        <v>0</v>
      </c>
      <c r="Q47" s="236">
        <f t="shared" si="0"/>
        <v>0</v>
      </c>
      <c r="R47" s="236">
        <f t="shared" si="0"/>
        <v>0</v>
      </c>
      <c r="S47" s="236">
        <f t="shared" si="0"/>
        <v>0</v>
      </c>
      <c r="T47" s="236">
        <f t="shared" si="0"/>
        <v>0</v>
      </c>
      <c r="U47" s="236">
        <f t="shared" si="0"/>
        <v>0</v>
      </c>
      <c r="V47" s="236">
        <f t="shared" si="0"/>
        <v>0</v>
      </c>
      <c r="W47" s="236">
        <f t="shared" si="0"/>
        <v>0</v>
      </c>
      <c r="X47" s="236">
        <f t="shared" si="0"/>
        <v>0</v>
      </c>
      <c r="Y47" s="236">
        <f t="shared" si="0"/>
        <v>1</v>
      </c>
      <c r="Z47" s="236">
        <f t="shared" si="0"/>
        <v>0</v>
      </c>
      <c r="AA47" s="236">
        <f t="shared" si="0"/>
        <v>0</v>
      </c>
      <c r="AB47" s="236">
        <f t="shared" si="0"/>
        <v>0</v>
      </c>
      <c r="AC47" s="236">
        <f t="shared" si="0"/>
        <v>2.5</v>
      </c>
      <c r="AD47" s="236">
        <f t="shared" si="0"/>
        <v>0</v>
      </c>
      <c r="AE47" s="236">
        <f t="shared" si="0"/>
        <v>0</v>
      </c>
      <c r="AF47" s="236">
        <f t="shared" si="0"/>
        <v>14</v>
      </c>
      <c r="AG47" s="236">
        <f t="shared" si="0"/>
        <v>0</v>
      </c>
      <c r="AH47" s="236">
        <f t="shared" si="0"/>
        <v>0</v>
      </c>
      <c r="AI47" s="236">
        <f t="shared" si="0"/>
        <v>0</v>
      </c>
      <c r="AJ47" s="236">
        <f t="shared" si="0"/>
        <v>0</v>
      </c>
      <c r="AK47" s="236">
        <f t="shared" si="0"/>
        <v>0</v>
      </c>
      <c r="AL47" s="236">
        <f t="shared" si="0"/>
        <v>0</v>
      </c>
      <c r="AM47" s="236">
        <f t="shared" si="0"/>
        <v>0</v>
      </c>
      <c r="AN47" s="236">
        <f t="shared" si="0"/>
        <v>0</v>
      </c>
      <c r="AO47" s="236">
        <f t="shared" si="0"/>
        <v>0</v>
      </c>
      <c r="AP47" s="236">
        <f t="shared" si="0"/>
        <v>0</v>
      </c>
      <c r="AQ47" s="236">
        <f t="shared" si="0"/>
        <v>0</v>
      </c>
      <c r="AR47" s="236">
        <f t="shared" si="0"/>
        <v>0</v>
      </c>
      <c r="AS47" s="236">
        <f t="shared" si="0"/>
        <v>0</v>
      </c>
      <c r="AT47" s="236">
        <f t="shared" si="0"/>
        <v>3</v>
      </c>
      <c r="AU47" s="236">
        <f t="shared" si="0"/>
        <v>0</v>
      </c>
      <c r="AV47" s="236">
        <f t="shared" si="0"/>
        <v>0</v>
      </c>
      <c r="AW47" s="236">
        <f t="shared" si="0"/>
        <v>0</v>
      </c>
      <c r="AX47" s="236">
        <f t="shared" si="0"/>
        <v>5</v>
      </c>
      <c r="AY47" s="236">
        <f t="shared" si="0"/>
        <v>0</v>
      </c>
      <c r="AZ47" s="236">
        <f t="shared" si="0"/>
        <v>0</v>
      </c>
      <c r="BA47" s="236">
        <f t="shared" si="0"/>
        <v>49</v>
      </c>
      <c r="BB47" s="236">
        <f t="shared" si="0"/>
        <v>0</v>
      </c>
      <c r="BC47" s="236">
        <f t="shared" si="0"/>
        <v>0</v>
      </c>
      <c r="BD47" s="236">
        <f t="shared" si="0"/>
        <v>0</v>
      </c>
      <c r="BE47" s="236">
        <f t="shared" si="0"/>
        <v>0</v>
      </c>
      <c r="BF47" s="236">
        <f t="shared" si="0"/>
        <v>0</v>
      </c>
      <c r="BG47" s="236">
        <f t="shared" si="0"/>
        <v>0</v>
      </c>
      <c r="BH47" s="236">
        <f t="shared" si="0"/>
        <v>0</v>
      </c>
      <c r="BI47" s="236">
        <f t="shared" si="0"/>
        <v>0</v>
      </c>
      <c r="BJ47" s="236">
        <f t="shared" si="0"/>
        <v>56</v>
      </c>
      <c r="BK47" s="236">
        <f t="shared" si="0"/>
        <v>11</v>
      </c>
      <c r="BL47" s="236">
        <f t="shared" si="0"/>
        <v>8</v>
      </c>
      <c r="BM47" s="236">
        <f t="shared" si="0"/>
        <v>0</v>
      </c>
      <c r="BN47" s="236">
        <f t="shared" si="0"/>
        <v>0</v>
      </c>
      <c r="BO47" s="236">
        <f t="shared" si="0"/>
        <v>40</v>
      </c>
      <c r="BP47" s="236">
        <f t="shared" ref="BP47:BX47" si="1">SUM(BP39:BP45)</f>
        <v>0</v>
      </c>
      <c r="BQ47" s="236">
        <f t="shared" si="1"/>
        <v>0</v>
      </c>
      <c r="BR47" s="236">
        <f t="shared" si="1"/>
        <v>0</v>
      </c>
      <c r="BS47" s="236">
        <f t="shared" si="1"/>
        <v>0</v>
      </c>
      <c r="BT47" s="236">
        <f t="shared" si="1"/>
        <v>0</v>
      </c>
      <c r="BU47" s="236">
        <f t="shared" si="1"/>
        <v>0</v>
      </c>
      <c r="BV47" s="236">
        <f t="shared" si="1"/>
        <v>90</v>
      </c>
      <c r="BW47" s="236">
        <f t="shared" si="1"/>
        <v>0</v>
      </c>
      <c r="BX47" s="236">
        <f t="shared" si="1"/>
        <v>60</v>
      </c>
      <c r="BY47" s="1"/>
      <c r="BZ47" s="1"/>
      <c r="CA47" s="1"/>
    </row>
    <row r="48" spans="1:79" ht="15.75" customHeight="1">
      <c r="A48" s="412" t="s">
        <v>74</v>
      </c>
      <c r="B48" s="413"/>
      <c r="C48" s="236">
        <f>C49</f>
        <v>0</v>
      </c>
      <c r="D48" s="236">
        <f t="shared" ref="D48:BO48" si="2">C48</f>
        <v>0</v>
      </c>
      <c r="E48" s="236">
        <f t="shared" si="2"/>
        <v>0</v>
      </c>
      <c r="F48" s="236">
        <f t="shared" si="2"/>
        <v>0</v>
      </c>
      <c r="G48" s="236">
        <f t="shared" si="2"/>
        <v>0</v>
      </c>
      <c r="H48" s="236">
        <f t="shared" si="2"/>
        <v>0</v>
      </c>
      <c r="I48" s="236">
        <f t="shared" si="2"/>
        <v>0</v>
      </c>
      <c r="J48" s="236">
        <f t="shared" si="2"/>
        <v>0</v>
      </c>
      <c r="K48" s="236">
        <f t="shared" si="2"/>
        <v>0</v>
      </c>
      <c r="L48" s="236">
        <f t="shared" si="2"/>
        <v>0</v>
      </c>
      <c r="M48" s="236">
        <f t="shared" si="2"/>
        <v>0</v>
      </c>
      <c r="N48" s="236">
        <f t="shared" si="2"/>
        <v>0</v>
      </c>
      <c r="O48" s="236">
        <f t="shared" si="2"/>
        <v>0</v>
      </c>
      <c r="P48" s="236">
        <f t="shared" si="2"/>
        <v>0</v>
      </c>
      <c r="Q48" s="236">
        <f t="shared" si="2"/>
        <v>0</v>
      </c>
      <c r="R48" s="236">
        <f t="shared" si="2"/>
        <v>0</v>
      </c>
      <c r="S48" s="236">
        <f t="shared" si="2"/>
        <v>0</v>
      </c>
      <c r="T48" s="236">
        <f t="shared" si="2"/>
        <v>0</v>
      </c>
      <c r="U48" s="236">
        <f t="shared" si="2"/>
        <v>0</v>
      </c>
      <c r="V48" s="236">
        <f t="shared" si="2"/>
        <v>0</v>
      </c>
      <c r="W48" s="236">
        <f t="shared" si="2"/>
        <v>0</v>
      </c>
      <c r="X48" s="236">
        <f t="shared" si="2"/>
        <v>0</v>
      </c>
      <c r="Y48" s="236">
        <f t="shared" si="2"/>
        <v>0</v>
      </c>
      <c r="Z48" s="236">
        <f t="shared" si="2"/>
        <v>0</v>
      </c>
      <c r="AA48" s="236">
        <f t="shared" si="2"/>
        <v>0</v>
      </c>
      <c r="AB48" s="236">
        <f t="shared" si="2"/>
        <v>0</v>
      </c>
      <c r="AC48" s="236">
        <f t="shared" si="2"/>
        <v>0</v>
      </c>
      <c r="AD48" s="236">
        <f t="shared" si="2"/>
        <v>0</v>
      </c>
      <c r="AE48" s="236">
        <f t="shared" si="2"/>
        <v>0</v>
      </c>
      <c r="AF48" s="236">
        <f t="shared" si="2"/>
        <v>0</v>
      </c>
      <c r="AG48" s="236">
        <f t="shared" si="2"/>
        <v>0</v>
      </c>
      <c r="AH48" s="236">
        <f t="shared" si="2"/>
        <v>0</v>
      </c>
      <c r="AI48" s="236">
        <f t="shared" si="2"/>
        <v>0</v>
      </c>
      <c r="AJ48" s="236">
        <f t="shared" si="2"/>
        <v>0</v>
      </c>
      <c r="AK48" s="236">
        <f t="shared" si="2"/>
        <v>0</v>
      </c>
      <c r="AL48" s="236">
        <f t="shared" si="2"/>
        <v>0</v>
      </c>
      <c r="AM48" s="236">
        <f t="shared" si="2"/>
        <v>0</v>
      </c>
      <c r="AN48" s="236">
        <f t="shared" si="2"/>
        <v>0</v>
      </c>
      <c r="AO48" s="236">
        <f t="shared" si="2"/>
        <v>0</v>
      </c>
      <c r="AP48" s="236">
        <f t="shared" si="2"/>
        <v>0</v>
      </c>
      <c r="AQ48" s="236">
        <f t="shared" si="2"/>
        <v>0</v>
      </c>
      <c r="AR48" s="236">
        <f t="shared" si="2"/>
        <v>0</v>
      </c>
      <c r="AS48" s="236">
        <f t="shared" si="2"/>
        <v>0</v>
      </c>
      <c r="AT48" s="236">
        <f t="shared" si="2"/>
        <v>0</v>
      </c>
      <c r="AU48" s="236">
        <f t="shared" si="2"/>
        <v>0</v>
      </c>
      <c r="AV48" s="236">
        <f t="shared" si="2"/>
        <v>0</v>
      </c>
      <c r="AW48" s="236">
        <f t="shared" si="2"/>
        <v>0</v>
      </c>
      <c r="AX48" s="236">
        <f t="shared" si="2"/>
        <v>0</v>
      </c>
      <c r="AY48" s="236">
        <f t="shared" si="2"/>
        <v>0</v>
      </c>
      <c r="AZ48" s="236">
        <f t="shared" si="2"/>
        <v>0</v>
      </c>
      <c r="BA48" s="236">
        <f t="shared" si="2"/>
        <v>0</v>
      </c>
      <c r="BB48" s="236">
        <f t="shared" si="2"/>
        <v>0</v>
      </c>
      <c r="BC48" s="236">
        <f t="shared" si="2"/>
        <v>0</v>
      </c>
      <c r="BD48" s="236">
        <f t="shared" si="2"/>
        <v>0</v>
      </c>
      <c r="BE48" s="236">
        <f t="shared" si="2"/>
        <v>0</v>
      </c>
      <c r="BF48" s="236">
        <f t="shared" si="2"/>
        <v>0</v>
      </c>
      <c r="BG48" s="236">
        <f t="shared" si="2"/>
        <v>0</v>
      </c>
      <c r="BH48" s="236">
        <f t="shared" si="2"/>
        <v>0</v>
      </c>
      <c r="BI48" s="236">
        <f t="shared" si="2"/>
        <v>0</v>
      </c>
      <c r="BJ48" s="236">
        <f t="shared" si="2"/>
        <v>0</v>
      </c>
      <c r="BK48" s="236">
        <f t="shared" si="2"/>
        <v>0</v>
      </c>
      <c r="BL48" s="236">
        <f t="shared" si="2"/>
        <v>0</v>
      </c>
      <c r="BM48" s="236">
        <f t="shared" si="2"/>
        <v>0</v>
      </c>
      <c r="BN48" s="236">
        <f t="shared" si="2"/>
        <v>0</v>
      </c>
      <c r="BO48" s="236">
        <f t="shared" si="2"/>
        <v>0</v>
      </c>
      <c r="BP48" s="236">
        <f t="shared" ref="BP48:BX48" si="3">BO48</f>
        <v>0</v>
      </c>
      <c r="BQ48" s="236">
        <f t="shared" si="3"/>
        <v>0</v>
      </c>
      <c r="BR48" s="236">
        <f t="shared" si="3"/>
        <v>0</v>
      </c>
      <c r="BS48" s="236">
        <f t="shared" si="3"/>
        <v>0</v>
      </c>
      <c r="BT48" s="236">
        <f t="shared" si="3"/>
        <v>0</v>
      </c>
      <c r="BU48" s="236">
        <f t="shared" si="3"/>
        <v>0</v>
      </c>
      <c r="BV48" s="236">
        <f t="shared" si="3"/>
        <v>0</v>
      </c>
      <c r="BW48" s="236">
        <f t="shared" si="3"/>
        <v>0</v>
      </c>
      <c r="BX48" s="236">
        <f t="shared" si="3"/>
        <v>0</v>
      </c>
      <c r="BY48" s="1"/>
      <c r="BZ48" s="1"/>
      <c r="CA48" s="1"/>
    </row>
    <row r="49" spans="1:79" ht="15.75" customHeight="1" thickBot="1">
      <c r="A49" s="414" t="s">
        <v>74</v>
      </c>
      <c r="B49" s="415"/>
      <c r="C49" s="255">
        <v>0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1"/>
      <c r="BZ49" s="1"/>
      <c r="CA49" s="1"/>
    </row>
    <row r="50" spans="1:79" ht="15.75" customHeight="1" thickTop="1">
      <c r="A50" s="414" t="s">
        <v>75</v>
      </c>
      <c r="B50" s="415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4">L47*L48/1000</f>
        <v>0</v>
      </c>
      <c r="M50" s="240">
        <f t="shared" si="4"/>
        <v>0</v>
      </c>
      <c r="N50" s="240">
        <f t="shared" si="4"/>
        <v>0</v>
      </c>
      <c r="O50" s="240">
        <f t="shared" si="4"/>
        <v>0</v>
      </c>
      <c r="P50" s="240">
        <f t="shared" si="4"/>
        <v>0</v>
      </c>
      <c r="Q50" s="240">
        <f t="shared" si="4"/>
        <v>0</v>
      </c>
      <c r="R50" s="240">
        <f t="shared" si="4"/>
        <v>0</v>
      </c>
      <c r="S50" s="240">
        <f t="shared" si="4"/>
        <v>0</v>
      </c>
      <c r="T50" s="240">
        <f t="shared" si="4"/>
        <v>0</v>
      </c>
      <c r="U50" s="240">
        <f t="shared" si="4"/>
        <v>0</v>
      </c>
      <c r="V50" s="240">
        <f t="shared" si="4"/>
        <v>0</v>
      </c>
      <c r="W50" s="240">
        <f t="shared" si="4"/>
        <v>0</v>
      </c>
      <c r="X50" s="240">
        <f t="shared" si="4"/>
        <v>0</v>
      </c>
      <c r="Y50" s="240">
        <f t="shared" si="4"/>
        <v>0</v>
      </c>
      <c r="Z50" s="240">
        <f t="shared" si="4"/>
        <v>0</v>
      </c>
      <c r="AA50" s="240">
        <f t="shared" si="4"/>
        <v>0</v>
      </c>
      <c r="AB50" s="240">
        <f t="shared" si="4"/>
        <v>0</v>
      </c>
      <c r="AC50" s="240">
        <f t="shared" si="4"/>
        <v>0</v>
      </c>
      <c r="AD50" s="240">
        <f t="shared" si="4"/>
        <v>0</v>
      </c>
      <c r="AE50" s="240">
        <f t="shared" si="4"/>
        <v>0</v>
      </c>
      <c r="AF50" s="240">
        <f t="shared" si="4"/>
        <v>0</v>
      </c>
      <c r="AG50" s="240">
        <f t="shared" si="4"/>
        <v>0</v>
      </c>
      <c r="AH50" s="240">
        <f t="shared" si="4"/>
        <v>0</v>
      </c>
      <c r="AI50" s="240">
        <f t="shared" si="4"/>
        <v>0</v>
      </c>
      <c r="AJ50" s="240">
        <f t="shared" si="4"/>
        <v>0</v>
      </c>
      <c r="AK50" s="240">
        <f t="shared" si="4"/>
        <v>0</v>
      </c>
      <c r="AL50" s="240">
        <f t="shared" si="4"/>
        <v>0</v>
      </c>
      <c r="AM50" s="240">
        <f t="shared" si="4"/>
        <v>0</v>
      </c>
      <c r="AN50" s="240">
        <f t="shared" si="4"/>
        <v>0</v>
      </c>
      <c r="AO50" s="240">
        <f t="shared" si="4"/>
        <v>0</v>
      </c>
      <c r="AP50" s="240">
        <f t="shared" si="4"/>
        <v>0</v>
      </c>
      <c r="AQ50" s="240">
        <f t="shared" si="4"/>
        <v>0</v>
      </c>
      <c r="AR50" s="240">
        <f t="shared" si="4"/>
        <v>0</v>
      </c>
      <c r="AS50" s="240">
        <f t="shared" si="4"/>
        <v>0</v>
      </c>
      <c r="AT50" s="240">
        <f t="shared" si="4"/>
        <v>0</v>
      </c>
      <c r="AU50" s="240">
        <f t="shared" si="4"/>
        <v>0</v>
      </c>
      <c r="AV50" s="240">
        <f t="shared" si="4"/>
        <v>0</v>
      </c>
      <c r="AW50" s="240">
        <f t="shared" si="4"/>
        <v>0</v>
      </c>
      <c r="AX50" s="240">
        <f t="shared" si="4"/>
        <v>0</v>
      </c>
      <c r="AY50" s="240">
        <f t="shared" si="4"/>
        <v>0</v>
      </c>
      <c r="AZ50" s="240">
        <f t="shared" si="4"/>
        <v>0</v>
      </c>
      <c r="BA50" s="240">
        <f t="shared" si="4"/>
        <v>0</v>
      </c>
      <c r="BB50" s="240">
        <f t="shared" si="4"/>
        <v>0</v>
      </c>
      <c r="BC50" s="240">
        <f t="shared" si="4"/>
        <v>0</v>
      </c>
      <c r="BD50" s="240">
        <f t="shared" si="4"/>
        <v>0</v>
      </c>
      <c r="BE50" s="240">
        <f t="shared" si="4"/>
        <v>0</v>
      </c>
      <c r="BF50" s="240">
        <f t="shared" si="4"/>
        <v>0</v>
      </c>
      <c r="BG50" s="240">
        <f t="shared" si="4"/>
        <v>0</v>
      </c>
      <c r="BH50" s="240">
        <f t="shared" si="4"/>
        <v>0</v>
      </c>
      <c r="BI50" s="240">
        <f t="shared" si="4"/>
        <v>0</v>
      </c>
      <c r="BJ50" s="240">
        <f t="shared" si="4"/>
        <v>0</v>
      </c>
      <c r="BK50" s="240">
        <f t="shared" si="4"/>
        <v>0</v>
      </c>
      <c r="BL50" s="240">
        <f t="shared" si="4"/>
        <v>0</v>
      </c>
      <c r="BM50" s="240">
        <f t="shared" si="4"/>
        <v>0</v>
      </c>
      <c r="BN50" s="240">
        <f t="shared" si="4"/>
        <v>0</v>
      </c>
      <c r="BO50" s="240">
        <f t="shared" si="4"/>
        <v>0</v>
      </c>
      <c r="BP50" s="240">
        <f t="shared" si="4"/>
        <v>0</v>
      </c>
      <c r="BQ50" s="240">
        <f t="shared" si="4"/>
        <v>0</v>
      </c>
      <c r="BR50" s="240">
        <f t="shared" si="4"/>
        <v>0</v>
      </c>
      <c r="BS50" s="240">
        <f t="shared" si="4"/>
        <v>0</v>
      </c>
      <c r="BT50" s="240">
        <f t="shared" si="4"/>
        <v>0</v>
      </c>
      <c r="BU50" s="240">
        <f t="shared" si="4"/>
        <v>0</v>
      </c>
      <c r="BV50" s="240">
        <f t="shared" si="4"/>
        <v>0</v>
      </c>
      <c r="BW50" s="240">
        <f t="shared" si="4"/>
        <v>0</v>
      </c>
      <c r="BX50" s="240">
        <f t="shared" ref="BX50" si="5">BX47*BX48/1000</f>
        <v>0</v>
      </c>
      <c r="BY50" s="1"/>
      <c r="BZ50" s="1"/>
      <c r="CA50" s="1"/>
    </row>
    <row r="51" spans="1:79" ht="15.75" customHeight="1">
      <c r="A51" s="414" t="s">
        <v>64</v>
      </c>
      <c r="B51" s="415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1"/>
      <c r="BZ51" s="1"/>
      <c r="CA51" s="1"/>
    </row>
    <row r="52" spans="1:79" ht="15.75" customHeight="1">
      <c r="A52" s="414" t="s">
        <v>76</v>
      </c>
      <c r="B52" s="415"/>
      <c r="C52" s="242">
        <f>SUM(D52:BZ52)</f>
        <v>0</v>
      </c>
      <c r="D52" s="243">
        <f t="shared" ref="D52:BX52" si="6">D50*D51</f>
        <v>0</v>
      </c>
      <c r="E52" s="243">
        <f t="shared" si="6"/>
        <v>0</v>
      </c>
      <c r="F52" s="239">
        <f t="shared" si="6"/>
        <v>0</v>
      </c>
      <c r="G52" s="240">
        <f t="shared" si="6"/>
        <v>0</v>
      </c>
      <c r="H52" s="240">
        <f t="shared" si="6"/>
        <v>0</v>
      </c>
      <c r="I52" s="240">
        <f t="shared" si="6"/>
        <v>0</v>
      </c>
      <c r="J52" s="240">
        <f t="shared" si="6"/>
        <v>0</v>
      </c>
      <c r="K52" s="240">
        <f t="shared" si="6"/>
        <v>0</v>
      </c>
      <c r="L52" s="240">
        <f t="shared" si="6"/>
        <v>0</v>
      </c>
      <c r="M52" s="240">
        <f t="shared" si="6"/>
        <v>0</v>
      </c>
      <c r="N52" s="240">
        <f t="shared" si="6"/>
        <v>0</v>
      </c>
      <c r="O52" s="240">
        <f t="shared" si="6"/>
        <v>0</v>
      </c>
      <c r="P52" s="240">
        <f t="shared" si="6"/>
        <v>0</v>
      </c>
      <c r="Q52" s="240">
        <f t="shared" si="6"/>
        <v>0</v>
      </c>
      <c r="R52" s="240">
        <f t="shared" si="6"/>
        <v>0</v>
      </c>
      <c r="S52" s="240">
        <f t="shared" si="6"/>
        <v>0</v>
      </c>
      <c r="T52" s="240">
        <f t="shared" si="6"/>
        <v>0</v>
      </c>
      <c r="U52" s="240">
        <f t="shared" si="6"/>
        <v>0</v>
      </c>
      <c r="V52" s="240">
        <f t="shared" si="6"/>
        <v>0</v>
      </c>
      <c r="W52" s="240">
        <f t="shared" si="6"/>
        <v>0</v>
      </c>
      <c r="X52" s="240">
        <f t="shared" si="6"/>
        <v>0</v>
      </c>
      <c r="Y52" s="240">
        <f t="shared" si="6"/>
        <v>0</v>
      </c>
      <c r="Z52" s="240">
        <f t="shared" si="6"/>
        <v>0</v>
      </c>
      <c r="AA52" s="240">
        <f t="shared" si="6"/>
        <v>0</v>
      </c>
      <c r="AB52" s="240">
        <f t="shared" si="6"/>
        <v>0</v>
      </c>
      <c r="AC52" s="240">
        <f t="shared" si="6"/>
        <v>0</v>
      </c>
      <c r="AD52" s="240">
        <f t="shared" si="6"/>
        <v>0</v>
      </c>
      <c r="AE52" s="240">
        <f t="shared" si="6"/>
        <v>0</v>
      </c>
      <c r="AF52" s="240">
        <f t="shared" si="6"/>
        <v>0</v>
      </c>
      <c r="AG52" s="240">
        <f t="shared" si="6"/>
        <v>0</v>
      </c>
      <c r="AH52" s="240">
        <f t="shared" si="6"/>
        <v>0</v>
      </c>
      <c r="AI52" s="240">
        <f t="shared" si="6"/>
        <v>0</v>
      </c>
      <c r="AJ52" s="240">
        <f t="shared" si="6"/>
        <v>0</v>
      </c>
      <c r="AK52" s="240">
        <f t="shared" si="6"/>
        <v>0</v>
      </c>
      <c r="AL52" s="240">
        <f t="shared" si="6"/>
        <v>0</v>
      </c>
      <c r="AM52" s="240">
        <f t="shared" si="6"/>
        <v>0</v>
      </c>
      <c r="AN52" s="240">
        <f t="shared" si="6"/>
        <v>0</v>
      </c>
      <c r="AO52" s="240">
        <f t="shared" si="6"/>
        <v>0</v>
      </c>
      <c r="AP52" s="240">
        <f t="shared" si="6"/>
        <v>0</v>
      </c>
      <c r="AQ52" s="240">
        <f t="shared" si="6"/>
        <v>0</v>
      </c>
      <c r="AR52" s="240">
        <f t="shared" si="6"/>
        <v>0</v>
      </c>
      <c r="AS52" s="240">
        <f t="shared" si="6"/>
        <v>0</v>
      </c>
      <c r="AT52" s="240">
        <f t="shared" si="6"/>
        <v>0</v>
      </c>
      <c r="AU52" s="240">
        <f t="shared" si="6"/>
        <v>0</v>
      </c>
      <c r="AV52" s="240">
        <f t="shared" si="6"/>
        <v>0</v>
      </c>
      <c r="AW52" s="240">
        <f t="shared" si="6"/>
        <v>0</v>
      </c>
      <c r="AX52" s="240">
        <f t="shared" si="6"/>
        <v>0</v>
      </c>
      <c r="AY52" s="240">
        <f t="shared" si="6"/>
        <v>0</v>
      </c>
      <c r="AZ52" s="240">
        <f t="shared" si="6"/>
        <v>0</v>
      </c>
      <c r="BA52" s="240">
        <f t="shared" si="6"/>
        <v>0</v>
      </c>
      <c r="BB52" s="240">
        <f t="shared" si="6"/>
        <v>0</v>
      </c>
      <c r="BC52" s="240">
        <f t="shared" si="6"/>
        <v>0</v>
      </c>
      <c r="BD52" s="240">
        <f t="shared" si="6"/>
        <v>0</v>
      </c>
      <c r="BE52" s="240">
        <f t="shared" si="6"/>
        <v>0</v>
      </c>
      <c r="BF52" s="240">
        <f t="shared" si="6"/>
        <v>0</v>
      </c>
      <c r="BG52" s="240">
        <f t="shared" si="6"/>
        <v>0</v>
      </c>
      <c r="BH52" s="240">
        <f t="shared" si="6"/>
        <v>0</v>
      </c>
      <c r="BI52" s="240">
        <f t="shared" si="6"/>
        <v>0</v>
      </c>
      <c r="BJ52" s="240">
        <f t="shared" si="6"/>
        <v>0</v>
      </c>
      <c r="BK52" s="240">
        <f t="shared" si="6"/>
        <v>0</v>
      </c>
      <c r="BL52" s="240">
        <f t="shared" si="6"/>
        <v>0</v>
      </c>
      <c r="BM52" s="240">
        <f t="shared" si="6"/>
        <v>0</v>
      </c>
      <c r="BN52" s="240">
        <f t="shared" si="6"/>
        <v>0</v>
      </c>
      <c r="BO52" s="240">
        <f t="shared" si="6"/>
        <v>0</v>
      </c>
      <c r="BP52" s="240">
        <f t="shared" si="6"/>
        <v>0</v>
      </c>
      <c r="BQ52" s="240">
        <f t="shared" si="6"/>
        <v>0</v>
      </c>
      <c r="BR52" s="240">
        <f t="shared" si="6"/>
        <v>0</v>
      </c>
      <c r="BS52" s="240">
        <f t="shared" si="6"/>
        <v>0</v>
      </c>
      <c r="BT52" s="240">
        <f t="shared" si="6"/>
        <v>0</v>
      </c>
      <c r="BU52" s="240">
        <f t="shared" si="6"/>
        <v>0</v>
      </c>
      <c r="BV52" s="240">
        <f t="shared" si="6"/>
        <v>0</v>
      </c>
      <c r="BW52" s="240">
        <f t="shared" si="6"/>
        <v>0</v>
      </c>
      <c r="BX52" s="240">
        <f t="shared" si="6"/>
        <v>0</v>
      </c>
      <c r="BY52" s="1"/>
      <c r="BZ52" s="1"/>
      <c r="CA52" s="1"/>
    </row>
    <row r="53" spans="1:79" ht="15.75" customHeight="1">
      <c r="A53" s="414" t="s">
        <v>77</v>
      </c>
      <c r="B53" s="415"/>
      <c r="C53" s="244" t="e">
        <f>C52/C49</f>
        <v>#DIV/0!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1"/>
      <c r="BZ53" s="1"/>
      <c r="CA53" s="1"/>
    </row>
    <row r="54" spans="1:79" ht="15.75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ht="15.75" customHeight="1">
      <c r="A55" s="408"/>
      <c r="B55" s="407"/>
      <c r="C55" s="236"/>
      <c r="D55" s="236">
        <f t="shared" ref="D55:K55" si="7">SUM(D39:D45)</f>
        <v>0</v>
      </c>
      <c r="E55" s="236">
        <f t="shared" si="7"/>
        <v>0</v>
      </c>
      <c r="F55" s="236">
        <f t="shared" si="7"/>
        <v>1</v>
      </c>
      <c r="G55" s="236">
        <f t="shared" si="7"/>
        <v>1</v>
      </c>
      <c r="H55" s="236">
        <f t="shared" si="7"/>
        <v>0</v>
      </c>
      <c r="I55" s="236">
        <f t="shared" si="7"/>
        <v>0</v>
      </c>
      <c r="J55" s="236">
        <f t="shared" si="7"/>
        <v>70</v>
      </c>
      <c r="K55" s="236">
        <f t="shared" si="7"/>
        <v>0</v>
      </c>
      <c r="L55" s="236">
        <f>SUM(L39:L45)</f>
        <v>4.5</v>
      </c>
      <c r="M55" s="236">
        <f t="shared" ref="M55:BX55" si="8">SUM(M39:M45)</f>
        <v>0</v>
      </c>
      <c r="N55" s="236">
        <f t="shared" si="8"/>
        <v>4.95</v>
      </c>
      <c r="O55" s="236">
        <f t="shared" si="8"/>
        <v>0</v>
      </c>
      <c r="P55" s="236">
        <f t="shared" si="8"/>
        <v>0</v>
      </c>
      <c r="Q55" s="236">
        <f t="shared" si="8"/>
        <v>0</v>
      </c>
      <c r="R55" s="236">
        <f t="shared" si="8"/>
        <v>0</v>
      </c>
      <c r="S55" s="236">
        <f t="shared" si="8"/>
        <v>0</v>
      </c>
      <c r="T55" s="236">
        <f t="shared" si="8"/>
        <v>0</v>
      </c>
      <c r="U55" s="236">
        <f t="shared" si="8"/>
        <v>0</v>
      </c>
      <c r="V55" s="236">
        <f t="shared" si="8"/>
        <v>0</v>
      </c>
      <c r="W55" s="236">
        <f t="shared" si="8"/>
        <v>0</v>
      </c>
      <c r="X55" s="236">
        <f t="shared" si="8"/>
        <v>0</v>
      </c>
      <c r="Y55" s="236">
        <f t="shared" si="8"/>
        <v>1</v>
      </c>
      <c r="Z55" s="236">
        <f t="shared" si="8"/>
        <v>0</v>
      </c>
      <c r="AA55" s="236">
        <f t="shared" si="8"/>
        <v>0</v>
      </c>
      <c r="AB55" s="236">
        <f t="shared" si="8"/>
        <v>0</v>
      </c>
      <c r="AC55" s="236">
        <f t="shared" si="8"/>
        <v>2.5</v>
      </c>
      <c r="AD55" s="236">
        <f t="shared" si="8"/>
        <v>0</v>
      </c>
      <c r="AE55" s="236">
        <f t="shared" si="8"/>
        <v>0</v>
      </c>
      <c r="AF55" s="236">
        <f t="shared" si="8"/>
        <v>14</v>
      </c>
      <c r="AG55" s="236">
        <f t="shared" si="8"/>
        <v>0</v>
      </c>
      <c r="AH55" s="236">
        <f t="shared" si="8"/>
        <v>0</v>
      </c>
      <c r="AI55" s="236">
        <f t="shared" si="8"/>
        <v>0</v>
      </c>
      <c r="AJ55" s="236">
        <f t="shared" si="8"/>
        <v>0</v>
      </c>
      <c r="AK55" s="236">
        <f t="shared" si="8"/>
        <v>0</v>
      </c>
      <c r="AL55" s="236">
        <f t="shared" si="8"/>
        <v>0</v>
      </c>
      <c r="AM55" s="236">
        <f t="shared" si="8"/>
        <v>0</v>
      </c>
      <c r="AN55" s="236">
        <f t="shared" si="8"/>
        <v>0</v>
      </c>
      <c r="AO55" s="236">
        <f t="shared" si="8"/>
        <v>0</v>
      </c>
      <c r="AP55" s="236">
        <f t="shared" si="8"/>
        <v>0</v>
      </c>
      <c r="AQ55" s="236">
        <f t="shared" si="8"/>
        <v>0</v>
      </c>
      <c r="AR55" s="236">
        <f t="shared" si="8"/>
        <v>0</v>
      </c>
      <c r="AS55" s="236">
        <f t="shared" si="8"/>
        <v>0</v>
      </c>
      <c r="AT55" s="236">
        <f t="shared" si="8"/>
        <v>3</v>
      </c>
      <c r="AU55" s="236">
        <f t="shared" si="8"/>
        <v>0</v>
      </c>
      <c r="AV55" s="236">
        <f t="shared" si="8"/>
        <v>0</v>
      </c>
      <c r="AW55" s="236">
        <f t="shared" si="8"/>
        <v>0</v>
      </c>
      <c r="AX55" s="236">
        <f t="shared" si="8"/>
        <v>5</v>
      </c>
      <c r="AY55" s="236">
        <f t="shared" si="8"/>
        <v>0</v>
      </c>
      <c r="AZ55" s="236">
        <f t="shared" si="8"/>
        <v>0</v>
      </c>
      <c r="BA55" s="236">
        <f t="shared" si="8"/>
        <v>49</v>
      </c>
      <c r="BB55" s="236">
        <f t="shared" si="8"/>
        <v>0</v>
      </c>
      <c r="BC55" s="236">
        <f t="shared" si="8"/>
        <v>0</v>
      </c>
      <c r="BD55" s="236">
        <f t="shared" si="8"/>
        <v>0</v>
      </c>
      <c r="BE55" s="236">
        <f t="shared" si="8"/>
        <v>0</v>
      </c>
      <c r="BF55" s="236">
        <f t="shared" si="8"/>
        <v>0</v>
      </c>
      <c r="BG55" s="236">
        <f t="shared" si="8"/>
        <v>0</v>
      </c>
      <c r="BH55" s="236">
        <f t="shared" si="8"/>
        <v>0</v>
      </c>
      <c r="BI55" s="236">
        <f t="shared" si="8"/>
        <v>0</v>
      </c>
      <c r="BJ55" s="236">
        <f t="shared" si="8"/>
        <v>56</v>
      </c>
      <c r="BK55" s="236">
        <f t="shared" si="8"/>
        <v>11</v>
      </c>
      <c r="BL55" s="236">
        <f t="shared" si="8"/>
        <v>8</v>
      </c>
      <c r="BM55" s="236">
        <f t="shared" si="8"/>
        <v>0</v>
      </c>
      <c r="BN55" s="236">
        <f t="shared" si="8"/>
        <v>0</v>
      </c>
      <c r="BO55" s="236">
        <f t="shared" si="8"/>
        <v>40</v>
      </c>
      <c r="BP55" s="236">
        <f t="shared" si="8"/>
        <v>0</v>
      </c>
      <c r="BQ55" s="236">
        <f t="shared" si="8"/>
        <v>0</v>
      </c>
      <c r="BR55" s="236">
        <f t="shared" si="8"/>
        <v>0</v>
      </c>
      <c r="BS55" s="236">
        <f t="shared" si="8"/>
        <v>0</v>
      </c>
      <c r="BT55" s="236">
        <f t="shared" si="8"/>
        <v>0</v>
      </c>
      <c r="BU55" s="236">
        <f t="shared" si="8"/>
        <v>0</v>
      </c>
      <c r="BV55" s="236">
        <f t="shared" si="8"/>
        <v>90</v>
      </c>
      <c r="BW55" s="236">
        <f t="shared" si="8"/>
        <v>0</v>
      </c>
      <c r="BX55" s="236">
        <f t="shared" si="8"/>
        <v>60</v>
      </c>
      <c r="BY55" s="1"/>
      <c r="BZ55" s="1"/>
      <c r="CA55" s="1"/>
    </row>
    <row r="56" spans="1:79" ht="15.75" customHeight="1">
      <c r="A56" s="412" t="s">
        <v>74</v>
      </c>
      <c r="B56" s="413"/>
      <c r="C56" s="236">
        <f>C57</f>
        <v>0</v>
      </c>
      <c r="D56" s="246">
        <f>C56</f>
        <v>0</v>
      </c>
      <c r="E56" s="246">
        <f t="shared" ref="E56:BP56" si="9">D56</f>
        <v>0</v>
      </c>
      <c r="F56" s="246">
        <f t="shared" si="9"/>
        <v>0</v>
      </c>
      <c r="G56" s="246">
        <f t="shared" si="9"/>
        <v>0</v>
      </c>
      <c r="H56" s="246">
        <f t="shared" si="9"/>
        <v>0</v>
      </c>
      <c r="I56" s="246">
        <f t="shared" si="9"/>
        <v>0</v>
      </c>
      <c r="J56" s="246">
        <f t="shared" si="9"/>
        <v>0</v>
      </c>
      <c r="K56" s="246">
        <f t="shared" si="9"/>
        <v>0</v>
      </c>
      <c r="L56" s="246">
        <f t="shared" si="9"/>
        <v>0</v>
      </c>
      <c r="M56" s="246">
        <f t="shared" si="9"/>
        <v>0</v>
      </c>
      <c r="N56" s="246">
        <f t="shared" si="9"/>
        <v>0</v>
      </c>
      <c r="O56" s="246">
        <f t="shared" si="9"/>
        <v>0</v>
      </c>
      <c r="P56" s="246">
        <f t="shared" si="9"/>
        <v>0</v>
      </c>
      <c r="Q56" s="246">
        <f t="shared" si="9"/>
        <v>0</v>
      </c>
      <c r="R56" s="246">
        <f t="shared" si="9"/>
        <v>0</v>
      </c>
      <c r="S56" s="246">
        <f t="shared" si="9"/>
        <v>0</v>
      </c>
      <c r="T56" s="246">
        <f t="shared" si="9"/>
        <v>0</v>
      </c>
      <c r="U56" s="246">
        <f t="shared" si="9"/>
        <v>0</v>
      </c>
      <c r="V56" s="246">
        <f t="shared" si="9"/>
        <v>0</v>
      </c>
      <c r="W56" s="246">
        <f t="shared" si="9"/>
        <v>0</v>
      </c>
      <c r="X56" s="246">
        <f t="shared" si="9"/>
        <v>0</v>
      </c>
      <c r="Y56" s="246">
        <f t="shared" si="9"/>
        <v>0</v>
      </c>
      <c r="Z56" s="246">
        <f t="shared" si="9"/>
        <v>0</v>
      </c>
      <c r="AA56" s="246">
        <f t="shared" si="9"/>
        <v>0</v>
      </c>
      <c r="AB56" s="246">
        <f t="shared" si="9"/>
        <v>0</v>
      </c>
      <c r="AC56" s="246">
        <f t="shared" si="9"/>
        <v>0</v>
      </c>
      <c r="AD56" s="246">
        <f t="shared" si="9"/>
        <v>0</v>
      </c>
      <c r="AE56" s="246">
        <f t="shared" si="9"/>
        <v>0</v>
      </c>
      <c r="AF56" s="246">
        <f t="shared" si="9"/>
        <v>0</v>
      </c>
      <c r="AG56" s="246">
        <f t="shared" si="9"/>
        <v>0</v>
      </c>
      <c r="AH56" s="246">
        <f t="shared" si="9"/>
        <v>0</v>
      </c>
      <c r="AI56" s="246">
        <f t="shared" si="9"/>
        <v>0</v>
      </c>
      <c r="AJ56" s="246">
        <f t="shared" si="9"/>
        <v>0</v>
      </c>
      <c r="AK56" s="246">
        <f t="shared" si="9"/>
        <v>0</v>
      </c>
      <c r="AL56" s="246">
        <f t="shared" si="9"/>
        <v>0</v>
      </c>
      <c r="AM56" s="246">
        <f t="shared" si="9"/>
        <v>0</v>
      </c>
      <c r="AN56" s="246">
        <f t="shared" si="9"/>
        <v>0</v>
      </c>
      <c r="AO56" s="246">
        <f t="shared" si="9"/>
        <v>0</v>
      </c>
      <c r="AP56" s="246">
        <f t="shared" si="9"/>
        <v>0</v>
      </c>
      <c r="AQ56" s="246">
        <f t="shared" si="9"/>
        <v>0</v>
      </c>
      <c r="AR56" s="246">
        <f t="shared" si="9"/>
        <v>0</v>
      </c>
      <c r="AS56" s="246">
        <f t="shared" si="9"/>
        <v>0</v>
      </c>
      <c r="AT56" s="246">
        <f t="shared" si="9"/>
        <v>0</v>
      </c>
      <c r="AU56" s="246">
        <f t="shared" si="9"/>
        <v>0</v>
      </c>
      <c r="AV56" s="246">
        <f t="shared" si="9"/>
        <v>0</v>
      </c>
      <c r="AW56" s="246">
        <f t="shared" si="9"/>
        <v>0</v>
      </c>
      <c r="AX56" s="246">
        <f t="shared" si="9"/>
        <v>0</v>
      </c>
      <c r="AY56" s="246">
        <f t="shared" si="9"/>
        <v>0</v>
      </c>
      <c r="AZ56" s="246">
        <f t="shared" si="9"/>
        <v>0</v>
      </c>
      <c r="BA56" s="246">
        <f t="shared" si="9"/>
        <v>0</v>
      </c>
      <c r="BB56" s="246">
        <f t="shared" si="9"/>
        <v>0</v>
      </c>
      <c r="BC56" s="246">
        <f t="shared" si="9"/>
        <v>0</v>
      </c>
      <c r="BD56" s="246">
        <f t="shared" si="9"/>
        <v>0</v>
      </c>
      <c r="BE56" s="246">
        <f t="shared" si="9"/>
        <v>0</v>
      </c>
      <c r="BF56" s="246">
        <f t="shared" si="9"/>
        <v>0</v>
      </c>
      <c r="BG56" s="246">
        <f t="shared" si="9"/>
        <v>0</v>
      </c>
      <c r="BH56" s="246">
        <f t="shared" si="9"/>
        <v>0</v>
      </c>
      <c r="BI56" s="246">
        <f t="shared" si="9"/>
        <v>0</v>
      </c>
      <c r="BJ56" s="246">
        <f t="shared" si="9"/>
        <v>0</v>
      </c>
      <c r="BK56" s="246">
        <f t="shared" si="9"/>
        <v>0</v>
      </c>
      <c r="BL56" s="246">
        <f t="shared" si="9"/>
        <v>0</v>
      </c>
      <c r="BM56" s="246">
        <f t="shared" si="9"/>
        <v>0</v>
      </c>
      <c r="BN56" s="246">
        <f t="shared" si="9"/>
        <v>0</v>
      </c>
      <c r="BO56" s="246">
        <f t="shared" si="9"/>
        <v>0</v>
      </c>
      <c r="BP56" s="246">
        <f t="shared" si="9"/>
        <v>0</v>
      </c>
      <c r="BQ56" s="246">
        <f t="shared" ref="BQ56:BX56" si="10">BP56</f>
        <v>0</v>
      </c>
      <c r="BR56" s="246">
        <f t="shared" si="10"/>
        <v>0</v>
      </c>
      <c r="BS56" s="246">
        <f t="shared" si="10"/>
        <v>0</v>
      </c>
      <c r="BT56" s="246">
        <f t="shared" si="10"/>
        <v>0</v>
      </c>
      <c r="BU56" s="246">
        <f t="shared" si="10"/>
        <v>0</v>
      </c>
      <c r="BV56" s="246">
        <f t="shared" si="10"/>
        <v>0</v>
      </c>
      <c r="BW56" s="246">
        <f t="shared" si="10"/>
        <v>0</v>
      </c>
      <c r="BX56" s="246">
        <f t="shared" si="10"/>
        <v>0</v>
      </c>
      <c r="BY56" s="1"/>
      <c r="BZ56" s="1"/>
      <c r="CA56" s="1"/>
    </row>
    <row r="57" spans="1:79" ht="15.75" customHeight="1" thickBot="1">
      <c r="A57" s="410" t="s">
        <v>138</v>
      </c>
      <c r="B57" s="411"/>
      <c r="C57" s="99">
        <v>0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1"/>
      <c r="BZ57" s="1"/>
      <c r="CA57" s="1"/>
    </row>
    <row r="58" spans="1:79" ht="15.75" customHeight="1" thickTop="1">
      <c r="A58" s="414" t="s">
        <v>75</v>
      </c>
      <c r="B58" s="415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11">H55*H56/1000</f>
        <v>0</v>
      </c>
      <c r="I58" s="248">
        <f t="shared" si="11"/>
        <v>0</v>
      </c>
      <c r="J58" s="249">
        <f t="shared" si="11"/>
        <v>0</v>
      </c>
      <c r="K58" s="249">
        <f>K55*K56</f>
        <v>0</v>
      </c>
      <c r="L58" s="249">
        <f>L55*L56/1000</f>
        <v>0</v>
      </c>
      <c r="M58" s="249">
        <f t="shared" si="11"/>
        <v>0</v>
      </c>
      <c r="N58" s="249">
        <f t="shared" si="11"/>
        <v>0</v>
      </c>
      <c r="O58" s="249">
        <f t="shared" si="11"/>
        <v>0</v>
      </c>
      <c r="P58" s="249">
        <f t="shared" si="11"/>
        <v>0</v>
      </c>
      <c r="Q58" s="249">
        <f>Q55*Q56</f>
        <v>0</v>
      </c>
      <c r="R58" s="249">
        <f t="shared" si="11"/>
        <v>0</v>
      </c>
      <c r="S58" s="249">
        <f>S55*S56</f>
        <v>0</v>
      </c>
      <c r="T58" s="249">
        <f t="shared" si="11"/>
        <v>0</v>
      </c>
      <c r="U58" s="249">
        <f t="shared" si="11"/>
        <v>0</v>
      </c>
      <c r="V58" s="249">
        <f t="shared" si="11"/>
        <v>0</v>
      </c>
      <c r="W58" s="249">
        <f t="shared" si="11"/>
        <v>0</v>
      </c>
      <c r="X58" s="249">
        <f t="shared" si="11"/>
        <v>0</v>
      </c>
      <c r="Y58" s="249">
        <f t="shared" si="11"/>
        <v>0</v>
      </c>
      <c r="Z58" s="249">
        <f t="shared" si="11"/>
        <v>0</v>
      </c>
      <c r="AA58" s="249">
        <f t="shared" si="11"/>
        <v>0</v>
      </c>
      <c r="AB58" s="249">
        <f t="shared" si="11"/>
        <v>0</v>
      </c>
      <c r="AC58" s="249">
        <f t="shared" si="11"/>
        <v>0</v>
      </c>
      <c r="AD58" s="249">
        <f t="shared" si="11"/>
        <v>0</v>
      </c>
      <c r="AE58" s="249">
        <f t="shared" si="11"/>
        <v>0</v>
      </c>
      <c r="AF58" s="249">
        <f t="shared" si="11"/>
        <v>0</v>
      </c>
      <c r="AG58" s="249">
        <f t="shared" si="11"/>
        <v>0</v>
      </c>
      <c r="AH58" s="249">
        <f t="shared" si="11"/>
        <v>0</v>
      </c>
      <c r="AI58" s="249">
        <f t="shared" si="11"/>
        <v>0</v>
      </c>
      <c r="AJ58" s="249">
        <f t="shared" si="11"/>
        <v>0</v>
      </c>
      <c r="AK58" s="249">
        <f t="shared" si="11"/>
        <v>0</v>
      </c>
      <c r="AL58" s="249">
        <f t="shared" si="11"/>
        <v>0</v>
      </c>
      <c r="AM58" s="249">
        <f t="shared" si="11"/>
        <v>0</v>
      </c>
      <c r="AN58" s="249">
        <f t="shared" si="11"/>
        <v>0</v>
      </c>
      <c r="AO58" s="249">
        <f t="shared" si="11"/>
        <v>0</v>
      </c>
      <c r="AP58" s="249">
        <f t="shared" si="11"/>
        <v>0</v>
      </c>
      <c r="AQ58" s="249">
        <f t="shared" si="11"/>
        <v>0</v>
      </c>
      <c r="AR58" s="249">
        <f t="shared" si="11"/>
        <v>0</v>
      </c>
      <c r="AS58" s="249">
        <f t="shared" si="11"/>
        <v>0</v>
      </c>
      <c r="AT58" s="249">
        <f t="shared" si="11"/>
        <v>0</v>
      </c>
      <c r="AU58" s="249">
        <f t="shared" si="11"/>
        <v>0</v>
      </c>
      <c r="AV58" s="249">
        <f t="shared" si="11"/>
        <v>0</v>
      </c>
      <c r="AW58" s="249">
        <f t="shared" si="11"/>
        <v>0</v>
      </c>
      <c r="AX58" s="249">
        <f t="shared" si="11"/>
        <v>0</v>
      </c>
      <c r="AY58" s="249">
        <f t="shared" si="11"/>
        <v>0</v>
      </c>
      <c r="AZ58" s="249">
        <f t="shared" si="11"/>
        <v>0</v>
      </c>
      <c r="BA58" s="249">
        <f t="shared" si="11"/>
        <v>0</v>
      </c>
      <c r="BB58" s="249">
        <f t="shared" si="11"/>
        <v>0</v>
      </c>
      <c r="BC58" s="249">
        <f t="shared" si="11"/>
        <v>0</v>
      </c>
      <c r="BD58" s="249">
        <f t="shared" si="11"/>
        <v>0</v>
      </c>
      <c r="BE58" s="249">
        <f t="shared" si="11"/>
        <v>0</v>
      </c>
      <c r="BF58" s="249">
        <f t="shared" si="11"/>
        <v>0</v>
      </c>
      <c r="BG58" s="249">
        <f t="shared" si="11"/>
        <v>0</v>
      </c>
      <c r="BH58" s="249">
        <f>BH55*BH56</f>
        <v>0</v>
      </c>
      <c r="BI58" s="249">
        <f t="shared" si="11"/>
        <v>0</v>
      </c>
      <c r="BJ58" s="249">
        <f t="shared" si="11"/>
        <v>0</v>
      </c>
      <c r="BK58" s="249">
        <f t="shared" si="11"/>
        <v>0</v>
      </c>
      <c r="BL58" s="249">
        <f t="shared" si="11"/>
        <v>0</v>
      </c>
      <c r="BM58" s="249">
        <f t="shared" si="11"/>
        <v>0</v>
      </c>
      <c r="BN58" s="249">
        <f t="shared" si="11"/>
        <v>0</v>
      </c>
      <c r="BO58" s="249">
        <f t="shared" si="11"/>
        <v>0</v>
      </c>
      <c r="BP58" s="249">
        <f t="shared" si="11"/>
        <v>0</v>
      </c>
      <c r="BQ58" s="249">
        <f t="shared" si="11"/>
        <v>0</v>
      </c>
      <c r="BR58" s="249">
        <f t="shared" si="11"/>
        <v>0</v>
      </c>
      <c r="BS58" s="249">
        <f t="shared" si="11"/>
        <v>0</v>
      </c>
      <c r="BT58" s="249">
        <f t="shared" ref="BT58:BX58" si="12">BT55*BT56/1000</f>
        <v>0</v>
      </c>
      <c r="BU58" s="249">
        <f t="shared" si="12"/>
        <v>0</v>
      </c>
      <c r="BV58" s="249">
        <f t="shared" si="12"/>
        <v>0</v>
      </c>
      <c r="BW58" s="249">
        <f t="shared" si="12"/>
        <v>0</v>
      </c>
      <c r="BX58" s="249">
        <f t="shared" si="12"/>
        <v>0</v>
      </c>
      <c r="BY58" s="1"/>
      <c r="BZ58" s="1"/>
      <c r="CA58" s="1"/>
    </row>
    <row r="59" spans="1:79" ht="15.75" customHeight="1">
      <c r="A59" s="414" t="s">
        <v>64</v>
      </c>
      <c r="B59" s="415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1"/>
      <c r="BZ59" s="1"/>
      <c r="CA59" s="1"/>
    </row>
    <row r="60" spans="1:79" ht="15.75" customHeight="1">
      <c r="A60" s="414" t="s">
        <v>76</v>
      </c>
      <c r="B60" s="415"/>
      <c r="C60" s="250">
        <f>SUM(D60:BZ60)</f>
        <v>0</v>
      </c>
      <c r="D60" s="243">
        <f>D58*D59</f>
        <v>0</v>
      </c>
      <c r="E60" s="243">
        <f t="shared" ref="E60:BP60" si="13">E58*E59</f>
        <v>0</v>
      </c>
      <c r="F60" s="239">
        <f>F58*F59</f>
        <v>0</v>
      </c>
      <c r="G60" s="239">
        <f t="shared" si="13"/>
        <v>0</v>
      </c>
      <c r="H60" s="239">
        <f t="shared" si="13"/>
        <v>0</v>
      </c>
      <c r="I60" s="239">
        <f t="shared" si="13"/>
        <v>0</v>
      </c>
      <c r="J60" s="239">
        <f t="shared" si="13"/>
        <v>0</v>
      </c>
      <c r="K60" s="252">
        <f t="shared" si="13"/>
        <v>0</v>
      </c>
      <c r="L60" s="252">
        <f t="shared" si="13"/>
        <v>0</v>
      </c>
      <c r="M60" s="252">
        <f t="shared" si="13"/>
        <v>0</v>
      </c>
      <c r="N60" s="252">
        <f t="shared" si="13"/>
        <v>0</v>
      </c>
      <c r="O60" s="252">
        <f t="shared" si="13"/>
        <v>0</v>
      </c>
      <c r="P60" s="252">
        <f t="shared" si="13"/>
        <v>0</v>
      </c>
      <c r="Q60" s="252">
        <f t="shared" si="13"/>
        <v>0</v>
      </c>
      <c r="R60" s="252">
        <f t="shared" si="13"/>
        <v>0</v>
      </c>
      <c r="S60" s="252">
        <f t="shared" si="13"/>
        <v>0</v>
      </c>
      <c r="T60" s="252">
        <f t="shared" si="13"/>
        <v>0</v>
      </c>
      <c r="U60" s="252">
        <f t="shared" si="13"/>
        <v>0</v>
      </c>
      <c r="V60" s="252">
        <f t="shared" si="13"/>
        <v>0</v>
      </c>
      <c r="W60" s="252">
        <f t="shared" si="13"/>
        <v>0</v>
      </c>
      <c r="X60" s="252">
        <f t="shared" si="13"/>
        <v>0</v>
      </c>
      <c r="Y60" s="252">
        <f t="shared" si="13"/>
        <v>0</v>
      </c>
      <c r="Z60" s="252">
        <f t="shared" si="13"/>
        <v>0</v>
      </c>
      <c r="AA60" s="252">
        <f t="shared" si="13"/>
        <v>0</v>
      </c>
      <c r="AB60" s="252">
        <f t="shared" si="13"/>
        <v>0</v>
      </c>
      <c r="AC60" s="252">
        <f t="shared" si="13"/>
        <v>0</v>
      </c>
      <c r="AD60" s="252">
        <f t="shared" si="13"/>
        <v>0</v>
      </c>
      <c r="AE60" s="252">
        <f t="shared" si="13"/>
        <v>0</v>
      </c>
      <c r="AF60" s="252">
        <f t="shared" si="13"/>
        <v>0</v>
      </c>
      <c r="AG60" s="252">
        <f t="shared" si="13"/>
        <v>0</v>
      </c>
      <c r="AH60" s="252">
        <f t="shared" si="13"/>
        <v>0</v>
      </c>
      <c r="AI60" s="252">
        <f t="shared" si="13"/>
        <v>0</v>
      </c>
      <c r="AJ60" s="252">
        <f t="shared" si="13"/>
        <v>0</v>
      </c>
      <c r="AK60" s="252">
        <f t="shared" si="13"/>
        <v>0</v>
      </c>
      <c r="AL60" s="252">
        <f t="shared" si="13"/>
        <v>0</v>
      </c>
      <c r="AM60" s="252">
        <f t="shared" si="13"/>
        <v>0</v>
      </c>
      <c r="AN60" s="252">
        <f t="shared" si="13"/>
        <v>0</v>
      </c>
      <c r="AO60" s="252">
        <f t="shared" si="13"/>
        <v>0</v>
      </c>
      <c r="AP60" s="252">
        <f t="shared" si="13"/>
        <v>0</v>
      </c>
      <c r="AQ60" s="252">
        <f t="shared" si="13"/>
        <v>0</v>
      </c>
      <c r="AR60" s="252">
        <f t="shared" si="13"/>
        <v>0</v>
      </c>
      <c r="AS60" s="252">
        <f t="shared" si="13"/>
        <v>0</v>
      </c>
      <c r="AT60" s="252">
        <f t="shared" si="13"/>
        <v>0</v>
      </c>
      <c r="AU60" s="252">
        <f t="shared" si="13"/>
        <v>0</v>
      </c>
      <c r="AV60" s="252">
        <f t="shared" si="13"/>
        <v>0</v>
      </c>
      <c r="AW60" s="252">
        <f t="shared" si="13"/>
        <v>0</v>
      </c>
      <c r="AX60" s="252">
        <f t="shared" si="13"/>
        <v>0</v>
      </c>
      <c r="AY60" s="252">
        <f t="shared" si="13"/>
        <v>0</v>
      </c>
      <c r="AZ60" s="252">
        <f t="shared" si="13"/>
        <v>0</v>
      </c>
      <c r="BA60" s="252">
        <f t="shared" si="13"/>
        <v>0</v>
      </c>
      <c r="BB60" s="252">
        <f t="shared" si="13"/>
        <v>0</v>
      </c>
      <c r="BC60" s="252">
        <f t="shared" si="13"/>
        <v>0</v>
      </c>
      <c r="BD60" s="252">
        <f t="shared" si="13"/>
        <v>0</v>
      </c>
      <c r="BE60" s="252">
        <f t="shared" si="13"/>
        <v>0</v>
      </c>
      <c r="BF60" s="252">
        <f t="shared" si="13"/>
        <v>0</v>
      </c>
      <c r="BG60" s="252">
        <f t="shared" si="13"/>
        <v>0</v>
      </c>
      <c r="BH60" s="252">
        <f t="shared" si="13"/>
        <v>0</v>
      </c>
      <c r="BI60" s="252">
        <f t="shared" si="13"/>
        <v>0</v>
      </c>
      <c r="BJ60" s="252">
        <f t="shared" si="13"/>
        <v>0</v>
      </c>
      <c r="BK60" s="252">
        <f t="shared" si="13"/>
        <v>0</v>
      </c>
      <c r="BL60" s="252">
        <f t="shared" si="13"/>
        <v>0</v>
      </c>
      <c r="BM60" s="252">
        <f t="shared" si="13"/>
        <v>0</v>
      </c>
      <c r="BN60" s="252">
        <f t="shared" si="13"/>
        <v>0</v>
      </c>
      <c r="BO60" s="252">
        <f t="shared" si="13"/>
        <v>0</v>
      </c>
      <c r="BP60" s="252">
        <f t="shared" si="13"/>
        <v>0</v>
      </c>
      <c r="BQ60" s="252">
        <f t="shared" ref="BQ60:BW60" si="14">BQ58*BQ59</f>
        <v>0</v>
      </c>
      <c r="BR60" s="252">
        <f t="shared" si="14"/>
        <v>0</v>
      </c>
      <c r="BS60" s="252">
        <f t="shared" si="14"/>
        <v>0</v>
      </c>
      <c r="BT60" s="252">
        <f t="shared" si="14"/>
        <v>0</v>
      </c>
      <c r="BU60" s="252">
        <f t="shared" si="14"/>
        <v>0</v>
      </c>
      <c r="BV60" s="252">
        <f>BV58*BV59</f>
        <v>0</v>
      </c>
      <c r="BW60" s="252">
        <f t="shared" si="14"/>
        <v>0</v>
      </c>
      <c r="BX60" s="252">
        <f>BX58*BX59</f>
        <v>0</v>
      </c>
      <c r="BY60" s="1"/>
      <c r="BZ60" s="1"/>
      <c r="CA60" s="1"/>
    </row>
    <row r="61" spans="1:79" ht="15.75" customHeight="1">
      <c r="A61" s="414" t="s">
        <v>77</v>
      </c>
      <c r="B61" s="416"/>
      <c r="C61" s="251" t="e">
        <f>C60/C57</f>
        <v>#DIV/0!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1"/>
      <c r="BZ61" s="1"/>
      <c r="CA61" s="1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47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1:B41"/>
    <mergeCell ref="A42:B42"/>
    <mergeCell ref="A43:B43"/>
    <mergeCell ref="A44:B44"/>
    <mergeCell ref="A45:B45"/>
    <mergeCell ref="G36:AB36"/>
    <mergeCell ref="A37:B38"/>
    <mergeCell ref="D37:BX37"/>
    <mergeCell ref="A39:B39"/>
    <mergeCell ref="A40:B40"/>
    <mergeCell ref="A33:B33"/>
    <mergeCell ref="A34:B34"/>
    <mergeCell ref="A28:B28"/>
    <mergeCell ref="A29:B29"/>
    <mergeCell ref="A30:B30"/>
    <mergeCell ref="A31:B31"/>
    <mergeCell ref="A32:B32"/>
    <mergeCell ref="A18:B18"/>
    <mergeCell ref="A19:B19"/>
    <mergeCell ref="A20:B20"/>
    <mergeCell ref="A21:B21"/>
    <mergeCell ref="A22:B22"/>
    <mergeCell ref="A6:B7"/>
    <mergeCell ref="D6:BX6"/>
    <mergeCell ref="A15:B15"/>
    <mergeCell ref="A16:B16"/>
    <mergeCell ref="A17:B17"/>
    <mergeCell ref="A14:B14"/>
    <mergeCell ref="A1:BK1"/>
    <mergeCell ref="A2:BK2"/>
    <mergeCell ref="B3:BK3"/>
    <mergeCell ref="C4:BX4"/>
    <mergeCell ref="L5:AB5"/>
  </mergeCells>
  <pageMargins left="0.70866141732283472" right="0.70866141732283472" top="0.74803149606299213" bottom="0.74803149606299213" header="0" footer="0"/>
  <pageSetup paperSize="9" scale="6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3"/>
  <sheetViews>
    <sheetView workbookViewId="0">
      <selection activeCell="F12" sqref="F12"/>
    </sheetView>
  </sheetViews>
  <sheetFormatPr defaultColWidth="12.625" defaultRowHeight="14.25"/>
  <cols>
    <col min="1" max="1" width="2.75" style="296" customWidth="1"/>
    <col min="2" max="2" width="31.625" style="296" customWidth="1"/>
    <col min="3" max="3" width="8.375" style="296" customWidth="1"/>
    <col min="4" max="4" width="11.625" style="296" customWidth="1"/>
    <col min="5" max="5" width="10.75" style="296" bestFit="1" customWidth="1"/>
    <col min="6" max="26" width="7.625" style="296" customWidth="1"/>
    <col min="27" max="16384" width="12.625" style="296"/>
  </cols>
  <sheetData>
    <row r="1" spans="1:5" ht="15">
      <c r="A1" s="328" t="s">
        <v>314</v>
      </c>
      <c r="B1" s="328"/>
      <c r="C1" s="328"/>
      <c r="D1" s="328"/>
      <c r="E1" s="328"/>
    </row>
    <row r="2" spans="1:5" ht="13.9" customHeight="1">
      <c r="A2" s="326" t="s">
        <v>304</v>
      </c>
      <c r="B2" s="326"/>
      <c r="C2" s="326"/>
      <c r="D2" s="326"/>
      <c r="E2" s="326"/>
    </row>
    <row r="3" spans="1:5" ht="13.9" customHeight="1">
      <c r="A3" s="326" t="str">
        <f>'Автомат. ввод'!N10</f>
        <v>МКОУ " Новокрестьяновская  СОШ"</v>
      </c>
      <c r="B3" s="326"/>
      <c r="C3" s="326"/>
      <c r="D3" s="326"/>
      <c r="E3" s="326"/>
    </row>
    <row r="4" spans="1:5" ht="18.75">
      <c r="A4" s="137"/>
      <c r="B4" s="268" t="s">
        <v>399</v>
      </c>
      <c r="C4" s="137"/>
      <c r="D4" s="218">
        <v>4</v>
      </c>
      <c r="E4" s="219" t="s">
        <v>415</v>
      </c>
    </row>
    <row r="5" spans="1:5" ht="15">
      <c r="A5" s="138" t="s">
        <v>305</v>
      </c>
      <c r="B5" s="138" t="s">
        <v>68</v>
      </c>
      <c r="C5" s="138" t="s">
        <v>132</v>
      </c>
      <c r="D5" s="138" t="s">
        <v>306</v>
      </c>
      <c r="E5" s="138" t="s">
        <v>307</v>
      </c>
    </row>
    <row r="6" spans="1:5" ht="15">
      <c r="A6" s="138">
        <v>1</v>
      </c>
      <c r="B6" s="144" t="s">
        <v>70</v>
      </c>
      <c r="C6" s="141">
        <v>13.97</v>
      </c>
      <c r="D6" s="138">
        <v>31</v>
      </c>
      <c r="E6" s="142">
        <f t="shared" ref="E6:E12" si="0">C6*D6</f>
        <v>433.07</v>
      </c>
    </row>
    <row r="7" spans="1:5" ht="15">
      <c r="A7" s="138">
        <v>2</v>
      </c>
      <c r="B7" s="144" t="s">
        <v>71</v>
      </c>
      <c r="C7" s="141">
        <v>15.321999999999999</v>
      </c>
      <c r="D7" s="138">
        <f>D6</f>
        <v>31</v>
      </c>
      <c r="E7" s="142">
        <f t="shared" si="0"/>
        <v>474.98199999999997</v>
      </c>
    </row>
    <row r="8" spans="1:5" ht="15">
      <c r="A8" s="138">
        <v>3</v>
      </c>
      <c r="B8" s="144" t="s">
        <v>313</v>
      </c>
      <c r="C8" s="141">
        <v>5.8380000000000001</v>
      </c>
      <c r="D8" s="138">
        <f>D6</f>
        <v>31</v>
      </c>
      <c r="E8" s="142">
        <f t="shared" si="0"/>
        <v>180.97800000000001</v>
      </c>
    </row>
    <row r="9" spans="1:5" ht="15">
      <c r="A9" s="138">
        <v>4</v>
      </c>
      <c r="B9" s="144" t="s">
        <v>72</v>
      </c>
      <c r="C9" s="142">
        <v>3.47</v>
      </c>
      <c r="D9" s="138">
        <f>D6</f>
        <v>31</v>
      </c>
      <c r="E9" s="142">
        <f t="shared" si="0"/>
        <v>107.57000000000001</v>
      </c>
    </row>
    <row r="10" spans="1:5" ht="15">
      <c r="A10" s="138">
        <v>5</v>
      </c>
      <c r="B10" s="144" t="s">
        <v>61</v>
      </c>
      <c r="C10" s="142">
        <v>2.4</v>
      </c>
      <c r="D10" s="138">
        <f t="shared" ref="D10:D12" si="1">D7</f>
        <v>31</v>
      </c>
      <c r="E10" s="142">
        <f t="shared" si="0"/>
        <v>74.399999999999991</v>
      </c>
    </row>
    <row r="11" spans="1:5" ht="15">
      <c r="A11" s="138">
        <v>6</v>
      </c>
      <c r="B11" s="144" t="s">
        <v>56</v>
      </c>
      <c r="C11" s="142">
        <v>10</v>
      </c>
      <c r="D11" s="138">
        <f t="shared" si="1"/>
        <v>31</v>
      </c>
      <c r="E11" s="142">
        <f t="shared" si="0"/>
        <v>310</v>
      </c>
    </row>
    <row r="12" spans="1:5" ht="15">
      <c r="A12" s="138">
        <v>7</v>
      </c>
      <c r="B12" s="144" t="s">
        <v>73</v>
      </c>
      <c r="C12" s="142">
        <v>10</v>
      </c>
      <c r="D12" s="138">
        <f t="shared" si="1"/>
        <v>31</v>
      </c>
      <c r="E12" s="142">
        <f t="shared" si="0"/>
        <v>310</v>
      </c>
    </row>
    <row r="13" spans="1:5" ht="13.9" hidden="1" customHeight="1">
      <c r="A13" s="138">
        <v>8</v>
      </c>
      <c r="B13" s="156"/>
      <c r="C13" s="148"/>
      <c r="D13" s="138"/>
      <c r="E13" s="142"/>
    </row>
    <row r="14" spans="1:5" ht="15">
      <c r="A14" s="138">
        <v>9</v>
      </c>
      <c r="B14" s="149"/>
      <c r="C14" s="148"/>
      <c r="D14" s="150"/>
      <c r="E14" s="148"/>
    </row>
    <row r="15" spans="1:5" ht="15">
      <c r="A15" s="138">
        <v>10</v>
      </c>
      <c r="B15" s="149" t="s">
        <v>308</v>
      </c>
      <c r="C15" s="148">
        <f>SUM(C6:C14)</f>
        <v>61</v>
      </c>
      <c r="D15" s="150"/>
      <c r="E15" s="148">
        <f>SUM(E6:E14)</f>
        <v>1891</v>
      </c>
    </row>
    <row r="16" spans="1:5" ht="18.75">
      <c r="A16" s="327" t="s">
        <v>402</v>
      </c>
      <c r="B16" s="327"/>
      <c r="C16" s="327"/>
      <c r="D16" s="327"/>
      <c r="E16" s="327"/>
    </row>
    <row r="17" spans="1:5" ht="15">
      <c r="A17" s="138" t="s">
        <v>305</v>
      </c>
      <c r="B17" s="138" t="s">
        <v>68</v>
      </c>
      <c r="C17" s="138" t="s">
        <v>132</v>
      </c>
      <c r="D17" s="138" t="s">
        <v>306</v>
      </c>
      <c r="E17" s="138" t="s">
        <v>307</v>
      </c>
    </row>
    <row r="18" spans="1:5" ht="15">
      <c r="A18" s="138">
        <v>11</v>
      </c>
      <c r="B18" s="144" t="s">
        <v>376</v>
      </c>
      <c r="C18" s="141">
        <v>23.724</v>
      </c>
      <c r="D18" s="138">
        <f>VLOOKUP(D4,завтрак_факт,3,FALSE)</f>
        <v>0</v>
      </c>
      <c r="E18" s="142">
        <f t="shared" ref="E18:E22" si="2">C18*D18</f>
        <v>0</v>
      </c>
    </row>
    <row r="19" spans="1:5" ht="15">
      <c r="A19" s="138">
        <v>12</v>
      </c>
      <c r="B19" s="144" t="s">
        <v>377</v>
      </c>
      <c r="C19" s="141">
        <v>15.784000000000001</v>
      </c>
      <c r="D19" s="138">
        <f>D18</f>
        <v>0</v>
      </c>
      <c r="E19" s="142">
        <f t="shared" si="2"/>
        <v>0</v>
      </c>
    </row>
    <row r="20" spans="1:5" ht="15">
      <c r="A20" s="138">
        <v>13</v>
      </c>
      <c r="B20" s="144" t="s">
        <v>86</v>
      </c>
      <c r="C20" s="141">
        <v>2.4</v>
      </c>
      <c r="D20" s="138">
        <f>D18</f>
        <v>0</v>
      </c>
      <c r="E20" s="142">
        <f t="shared" si="2"/>
        <v>0</v>
      </c>
    </row>
    <row r="21" spans="1:5" ht="15">
      <c r="A21" s="138">
        <v>14</v>
      </c>
      <c r="B21" s="144" t="s">
        <v>365</v>
      </c>
      <c r="C21" s="141">
        <v>1.0920000000000001</v>
      </c>
      <c r="D21" s="138">
        <f>D18</f>
        <v>0</v>
      </c>
      <c r="E21" s="142">
        <f t="shared" si="2"/>
        <v>0</v>
      </c>
    </row>
    <row r="22" spans="1:5" ht="15">
      <c r="A22" s="138">
        <v>15</v>
      </c>
      <c r="B22" s="144" t="s">
        <v>378</v>
      </c>
      <c r="C22" s="142">
        <v>18</v>
      </c>
      <c r="D22" s="138">
        <f t="shared" ref="D22" si="3">D19</f>
        <v>0</v>
      </c>
      <c r="E22" s="142">
        <f t="shared" si="2"/>
        <v>0</v>
      </c>
    </row>
    <row r="23" spans="1:5" ht="13.9" hidden="1" customHeight="1">
      <c r="A23" s="138">
        <v>16</v>
      </c>
      <c r="B23" s="144"/>
      <c r="C23" s="142"/>
      <c r="D23" s="138"/>
      <c r="E23" s="142"/>
    </row>
    <row r="24" spans="1:5" ht="13.9" hidden="1" customHeight="1">
      <c r="A24" s="138">
        <v>17</v>
      </c>
      <c r="B24" s="144"/>
      <c r="C24" s="142"/>
      <c r="D24" s="138"/>
      <c r="E24" s="142"/>
    </row>
    <row r="25" spans="1:5" ht="13.9" hidden="1" customHeight="1">
      <c r="A25" s="138">
        <v>18</v>
      </c>
      <c r="B25" s="156"/>
      <c r="C25" s="148"/>
      <c r="D25" s="138"/>
      <c r="E25" s="142"/>
    </row>
    <row r="26" spans="1:5" ht="15">
      <c r="A26" s="138">
        <v>19</v>
      </c>
      <c r="B26" s="149"/>
      <c r="C26" s="148"/>
      <c r="D26" s="150"/>
      <c r="E26" s="148"/>
    </row>
    <row r="27" spans="1:5" ht="15">
      <c r="A27" s="138">
        <v>20</v>
      </c>
      <c r="B27" s="149" t="s">
        <v>308</v>
      </c>
      <c r="C27" s="148">
        <f>SUM(C18:C26)</f>
        <v>61</v>
      </c>
      <c r="D27" s="150"/>
      <c r="E27" s="148">
        <f>SUM(E18:E26)</f>
        <v>0</v>
      </c>
    </row>
    <row r="28" spans="1:5" ht="15">
      <c r="A28" s="221"/>
      <c r="B28" s="222"/>
      <c r="C28" s="223"/>
      <c r="D28" s="224"/>
      <c r="E28" s="223"/>
    </row>
    <row r="29" spans="1:5" ht="15">
      <c r="A29" s="137"/>
      <c r="B29" s="295" t="s">
        <v>309</v>
      </c>
      <c r="C29" s="325" t="s">
        <v>310</v>
      </c>
      <c r="D29" s="325"/>
      <c r="E29" s="325"/>
    </row>
    <row r="30" spans="1:5" ht="19.899999999999999" customHeight="1">
      <c r="A30" s="137"/>
      <c r="B30" s="193" t="str">
        <f>'Реестр 1'!B39</f>
        <v>МКОУ " Новокрестьяновская  СОШ"</v>
      </c>
      <c r="C30" s="319" t="s">
        <v>311</v>
      </c>
      <c r="D30" s="319"/>
      <c r="E30" s="319"/>
    </row>
    <row r="31" spans="1:5" ht="14.45" customHeight="1">
      <c r="B31" s="320" t="str">
        <f>'Реестр 1'!B40</f>
        <v xml:space="preserve">Утверждаю.
Директор школы                                                  Мансурова Т. М.
</v>
      </c>
      <c r="C31" s="319"/>
      <c r="D31" s="319"/>
      <c r="E31" s="319"/>
    </row>
    <row r="32" spans="1:5" ht="41.45" customHeight="1">
      <c r="B32" s="320"/>
      <c r="C32" s="319"/>
      <c r="D32" s="319"/>
      <c r="E32" s="319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  <pageSetup paperSize="9" orientation="portrait" verticalDpi="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CA983"/>
  <sheetViews>
    <sheetView zoomScale="80" zoomScaleNormal="80" workbookViewId="0">
      <selection activeCell="Q19" sqref="Q19"/>
    </sheetView>
  </sheetViews>
  <sheetFormatPr defaultColWidth="12.625" defaultRowHeight="15" customHeight="1"/>
  <cols>
    <col min="1" max="1" width="3.25" style="285" customWidth="1"/>
    <col min="2" max="2" width="34" style="285" customWidth="1"/>
    <col min="3" max="3" width="10.375" style="285" bestFit="1" customWidth="1"/>
    <col min="4" max="6" width="4.25" style="285" hidden="1" customWidth="1"/>
    <col min="7" max="7" width="8.25" style="285" hidden="1" customWidth="1"/>
    <col min="8" max="9" width="4.5" style="285" hidden="1" customWidth="1"/>
    <col min="10" max="10" width="4.25" style="285" hidden="1" customWidth="1"/>
    <col min="11" max="11" width="7.375" style="285" hidden="1" customWidth="1"/>
    <col min="12" max="12" width="8.25" style="285" customWidth="1"/>
    <col min="13" max="13" width="7.375" style="285" bestFit="1" customWidth="1"/>
    <col min="14" max="14" width="7.375" style="285" customWidth="1"/>
    <col min="15" max="15" width="4.5" style="285" hidden="1" customWidth="1"/>
    <col min="16" max="16" width="8.375" style="285" bestFit="1" customWidth="1"/>
    <col min="17" max="17" width="7.75" style="285" bestFit="1" customWidth="1"/>
    <col min="18" max="18" width="4.5" style="285" hidden="1" customWidth="1"/>
    <col min="19" max="19" width="4.25" style="285" hidden="1" customWidth="1"/>
    <col min="20" max="20" width="4.5" style="285" hidden="1" customWidth="1"/>
    <col min="21" max="21" width="8.125" style="285" customWidth="1"/>
    <col min="22" max="23" width="4.5" style="285" hidden="1" customWidth="1"/>
    <col min="24" max="25" width="4.25" style="285" hidden="1" customWidth="1"/>
    <col min="26" max="26" width="8.625" style="285" bestFit="1" customWidth="1"/>
    <col min="27" max="27" width="4.25" style="285" hidden="1" customWidth="1"/>
    <col min="28" max="28" width="8.625" style="285" bestFit="1" customWidth="1"/>
    <col min="29" max="29" width="8.25" style="285" customWidth="1"/>
    <col min="30" max="31" width="4.5" style="285" hidden="1" customWidth="1"/>
    <col min="32" max="33" width="4.25" style="285" hidden="1" customWidth="1"/>
    <col min="34" max="34" width="8.125" style="285" customWidth="1"/>
    <col min="35" max="39" width="4.25" style="285" hidden="1" customWidth="1"/>
    <col min="40" max="40" width="7.125" style="285" customWidth="1"/>
    <col min="41" max="41" width="4.25" style="285" hidden="1" customWidth="1"/>
    <col min="42" max="44" width="4.5" style="285" hidden="1" customWidth="1"/>
    <col min="45" max="45" width="4.25" style="285" hidden="1" customWidth="1"/>
    <col min="46" max="46" width="9.5" style="285" bestFit="1" customWidth="1"/>
    <col min="47" max="48" width="4.25" style="285" hidden="1" customWidth="1"/>
    <col min="49" max="49" width="4.5" style="285" hidden="1" customWidth="1"/>
    <col min="50" max="50" width="8.125" style="285" customWidth="1"/>
    <col min="51" max="52" width="4.5" style="285" hidden="1" customWidth="1"/>
    <col min="53" max="53" width="9" style="285" customWidth="1"/>
    <col min="54" max="58" width="4.5" style="285" hidden="1" customWidth="1"/>
    <col min="59" max="59" width="4.25" style="285" hidden="1" customWidth="1"/>
    <col min="60" max="60" width="9" style="285" customWidth="1"/>
    <col min="61" max="61" width="4.25" style="285" hidden="1" customWidth="1"/>
    <col min="62" max="62" width="8.125" style="285" customWidth="1"/>
    <col min="63" max="63" width="7.125" style="285" customWidth="1"/>
    <col min="64" max="64" width="8.125" style="285" customWidth="1"/>
    <col min="65" max="66" width="8.375" style="285" hidden="1" customWidth="1"/>
    <col min="67" max="67" width="7.375" style="285" hidden="1" customWidth="1"/>
    <col min="68" max="68" width="9.375" style="285" bestFit="1" customWidth="1"/>
    <col min="69" max="73" width="8.375" style="285" hidden="1" customWidth="1"/>
    <col min="74" max="74" width="8.625" style="285" bestFit="1" customWidth="1"/>
    <col min="75" max="75" width="7.375" style="285" hidden="1" customWidth="1"/>
    <col min="76" max="76" width="8.625" style="285" bestFit="1" customWidth="1"/>
    <col min="77" max="77" width="8.375" style="285" hidden="1" customWidth="1"/>
    <col min="78" max="78" width="6.375" style="285" hidden="1" customWidth="1"/>
    <col min="79" max="79" width="7.625" style="285" customWidth="1"/>
    <col min="80" max="16384" width="12.625" style="285"/>
  </cols>
  <sheetData>
    <row r="1" spans="1:79" ht="18.75">
      <c r="A1" s="423" t="str">
        <f>'Автомат. ввод'!N10</f>
        <v>МКОУ " Новокрестьяновская  СОШ"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  <c r="R1" s="418"/>
      <c r="S1" s="418"/>
      <c r="T1" s="418"/>
      <c r="U1" s="418"/>
      <c r="V1" s="418"/>
      <c r="W1" s="418"/>
      <c r="X1" s="418"/>
      <c r="Y1" s="418"/>
      <c r="Z1" s="418"/>
      <c r="AA1" s="418"/>
      <c r="AB1" s="418"/>
      <c r="AC1" s="418"/>
      <c r="AD1" s="418"/>
      <c r="AE1" s="418"/>
      <c r="AF1" s="418"/>
      <c r="AG1" s="418"/>
      <c r="AH1" s="418"/>
      <c r="AI1" s="418"/>
      <c r="AJ1" s="418"/>
      <c r="AK1" s="418"/>
      <c r="AL1" s="418"/>
      <c r="AM1" s="418"/>
      <c r="AN1" s="418"/>
      <c r="AO1" s="418"/>
      <c r="AP1" s="418"/>
      <c r="AQ1" s="418"/>
      <c r="AR1" s="418"/>
      <c r="AS1" s="418"/>
      <c r="AT1" s="418"/>
      <c r="AU1" s="418"/>
      <c r="AV1" s="418"/>
      <c r="AW1" s="418"/>
      <c r="AX1" s="418"/>
      <c r="AY1" s="418"/>
      <c r="AZ1" s="418"/>
      <c r="BA1" s="418"/>
      <c r="BB1" s="418"/>
      <c r="BC1" s="418"/>
      <c r="BD1" s="418"/>
      <c r="BE1" s="418"/>
      <c r="BF1" s="418"/>
      <c r="BG1" s="418"/>
      <c r="BH1" s="418"/>
      <c r="BI1" s="418"/>
      <c r="BJ1" s="418"/>
      <c r="BK1" s="418"/>
    </row>
    <row r="2" spans="1:79" ht="15.75">
      <c r="A2" s="424" t="s">
        <v>65</v>
      </c>
      <c r="B2" s="418"/>
      <c r="C2" s="418"/>
      <c r="D2" s="418"/>
      <c r="E2" s="418"/>
      <c r="F2" s="418"/>
      <c r="G2" s="418"/>
      <c r="H2" s="418"/>
      <c r="I2" s="418"/>
      <c r="J2" s="418"/>
      <c r="K2" s="418"/>
      <c r="L2" s="418"/>
      <c r="M2" s="418"/>
      <c r="N2" s="418"/>
      <c r="O2" s="418"/>
      <c r="P2" s="418"/>
      <c r="Q2" s="418"/>
      <c r="R2" s="418"/>
      <c r="S2" s="418"/>
      <c r="T2" s="418"/>
      <c r="U2" s="418"/>
      <c r="V2" s="418"/>
      <c r="W2" s="418"/>
      <c r="X2" s="418"/>
      <c r="Y2" s="418"/>
      <c r="Z2" s="418"/>
      <c r="AA2" s="418"/>
      <c r="AB2" s="418"/>
      <c r="AC2" s="418"/>
      <c r="AD2" s="418"/>
      <c r="AE2" s="418"/>
      <c r="AF2" s="418"/>
      <c r="AG2" s="418"/>
      <c r="AH2" s="418"/>
      <c r="AI2" s="418"/>
      <c r="AJ2" s="418"/>
      <c r="AK2" s="418"/>
      <c r="AL2" s="418"/>
      <c r="AM2" s="418"/>
      <c r="AN2" s="418"/>
      <c r="AO2" s="418"/>
      <c r="AP2" s="418"/>
      <c r="AQ2" s="418"/>
      <c r="AR2" s="418"/>
      <c r="AS2" s="418"/>
      <c r="AT2" s="418"/>
      <c r="AU2" s="418"/>
      <c r="AV2" s="418"/>
      <c r="AW2" s="418"/>
      <c r="AX2" s="418"/>
      <c r="AY2" s="418"/>
      <c r="AZ2" s="418"/>
      <c r="BA2" s="418"/>
      <c r="BB2" s="418"/>
      <c r="BC2" s="418"/>
      <c r="BD2" s="418"/>
      <c r="BE2" s="418"/>
      <c r="BF2" s="418"/>
      <c r="BG2" s="418"/>
      <c r="BH2" s="418"/>
      <c r="BI2" s="418"/>
      <c r="BJ2" s="418"/>
      <c r="BK2" s="418"/>
      <c r="BQ2" s="36"/>
      <c r="BR2" s="36"/>
      <c r="BS2" s="36"/>
      <c r="BT2" s="36"/>
      <c r="BU2" s="36"/>
      <c r="BV2" s="36"/>
      <c r="BW2" s="36"/>
    </row>
    <row r="3" spans="1:79" ht="15.75">
      <c r="B3" s="424" t="s">
        <v>66</v>
      </c>
      <c r="C3" s="418"/>
      <c r="D3" s="418"/>
      <c r="E3" s="418"/>
      <c r="F3" s="418"/>
      <c r="G3" s="418"/>
      <c r="H3" s="418"/>
      <c r="I3" s="418"/>
      <c r="J3" s="418"/>
      <c r="K3" s="418"/>
      <c r="L3" s="418"/>
      <c r="M3" s="418"/>
      <c r="N3" s="418"/>
      <c r="O3" s="418"/>
      <c r="P3" s="418"/>
      <c r="Q3" s="418"/>
      <c r="R3" s="418"/>
      <c r="S3" s="418"/>
      <c r="T3" s="418"/>
      <c r="U3" s="418"/>
      <c r="V3" s="418"/>
      <c r="W3" s="418"/>
      <c r="X3" s="418"/>
      <c r="Y3" s="418"/>
      <c r="Z3" s="418"/>
      <c r="AA3" s="418"/>
      <c r="AB3" s="418"/>
      <c r="AC3" s="418"/>
      <c r="AD3" s="418"/>
      <c r="AE3" s="418"/>
      <c r="AF3" s="418"/>
      <c r="AG3" s="418"/>
      <c r="AH3" s="418"/>
      <c r="AI3" s="418"/>
      <c r="AJ3" s="418"/>
      <c r="AK3" s="418"/>
      <c r="AL3" s="418"/>
      <c r="AM3" s="418"/>
      <c r="AN3" s="418"/>
      <c r="AO3" s="418"/>
      <c r="AP3" s="418"/>
      <c r="AQ3" s="418"/>
      <c r="AR3" s="418"/>
      <c r="AS3" s="418"/>
      <c r="AT3" s="418"/>
      <c r="AU3" s="418"/>
      <c r="AV3" s="418"/>
      <c r="AW3" s="418"/>
      <c r="AX3" s="418"/>
      <c r="AY3" s="418"/>
      <c r="AZ3" s="418"/>
      <c r="BA3" s="418"/>
      <c r="BB3" s="418"/>
      <c r="BC3" s="418"/>
      <c r="BD3" s="418"/>
      <c r="BE3" s="418"/>
      <c r="BF3" s="418"/>
      <c r="BG3" s="418"/>
      <c r="BH3" s="418"/>
      <c r="BI3" s="418"/>
      <c r="BJ3" s="418"/>
      <c r="BK3" s="418"/>
      <c r="BQ3" s="36"/>
      <c r="BR3" s="36"/>
      <c r="BS3" s="36"/>
      <c r="BT3" s="36"/>
      <c r="BU3" s="36"/>
      <c r="BV3" s="36"/>
      <c r="BW3" s="36"/>
    </row>
    <row r="4" spans="1:79" ht="15.75">
      <c r="B4" s="37">
        <v>8</v>
      </c>
      <c r="C4" s="425" t="str">
        <f>ССЫЛКИ!A5</f>
        <v>Март 2021 г.</v>
      </c>
      <c r="D4" s="418"/>
      <c r="E4" s="418"/>
      <c r="F4" s="418"/>
      <c r="G4" s="418"/>
      <c r="H4" s="418"/>
      <c r="I4" s="418"/>
      <c r="J4" s="418"/>
      <c r="K4" s="418"/>
      <c r="L4" s="418"/>
      <c r="M4" s="418"/>
      <c r="N4" s="418"/>
      <c r="O4" s="418"/>
      <c r="P4" s="418"/>
      <c r="Q4" s="418"/>
      <c r="R4" s="418"/>
      <c r="S4" s="418"/>
      <c r="T4" s="418"/>
      <c r="U4" s="418"/>
      <c r="V4" s="418"/>
      <c r="W4" s="418"/>
      <c r="X4" s="418"/>
      <c r="Y4" s="418"/>
      <c r="Z4" s="418"/>
      <c r="AA4" s="418"/>
      <c r="AB4" s="418"/>
      <c r="AC4" s="418"/>
      <c r="AD4" s="418"/>
      <c r="AE4" s="418"/>
      <c r="AF4" s="418"/>
      <c r="AG4" s="418"/>
      <c r="AH4" s="418"/>
      <c r="AI4" s="418"/>
      <c r="AJ4" s="418"/>
      <c r="AK4" s="418"/>
      <c r="AL4" s="418"/>
      <c r="AM4" s="418"/>
      <c r="AN4" s="418"/>
      <c r="AO4" s="418"/>
      <c r="AP4" s="418"/>
      <c r="AQ4" s="418"/>
      <c r="AR4" s="418"/>
      <c r="AS4" s="418"/>
      <c r="AT4" s="418"/>
      <c r="AU4" s="418"/>
      <c r="AV4" s="418"/>
      <c r="AW4" s="418"/>
      <c r="AX4" s="418"/>
      <c r="AY4" s="418"/>
      <c r="AZ4" s="418"/>
      <c r="BA4" s="418"/>
      <c r="BB4" s="418"/>
      <c r="BC4" s="418"/>
      <c r="BD4" s="418"/>
      <c r="BE4" s="418"/>
      <c r="BF4" s="418"/>
      <c r="BG4" s="418"/>
      <c r="BH4" s="418"/>
      <c r="BI4" s="418"/>
      <c r="BJ4" s="418"/>
      <c r="BK4" s="418"/>
      <c r="BL4" s="418"/>
      <c r="BM4" s="418"/>
      <c r="BN4" s="418"/>
      <c r="BO4" s="418"/>
      <c r="BP4" s="418"/>
      <c r="BQ4" s="418"/>
      <c r="BR4" s="418"/>
      <c r="BS4" s="418"/>
      <c r="BT4" s="418"/>
      <c r="BU4" s="418"/>
      <c r="BV4" s="418"/>
      <c r="BW4" s="418"/>
      <c r="BX4" s="418"/>
    </row>
    <row r="5" spans="1:79" ht="23.25">
      <c r="B5" s="294"/>
      <c r="C5" s="36"/>
      <c r="D5" s="36"/>
      <c r="E5" s="36"/>
      <c r="F5" s="36"/>
      <c r="G5" s="55"/>
      <c r="H5" s="36"/>
      <c r="I5" s="36"/>
      <c r="J5" s="36"/>
      <c r="K5" s="38"/>
      <c r="L5" s="433" t="str">
        <f>VLOOKUP(B4,Общее_количество_учащихся,2,FALSE)</f>
        <v>Понедельник</v>
      </c>
      <c r="M5" s="418"/>
      <c r="N5" s="418"/>
      <c r="O5" s="418"/>
      <c r="P5" s="418"/>
      <c r="Q5" s="418"/>
      <c r="R5" s="418"/>
      <c r="S5" s="418"/>
      <c r="T5" s="418"/>
      <c r="U5" s="418"/>
      <c r="V5" s="418"/>
      <c r="W5" s="418"/>
      <c r="X5" s="418"/>
      <c r="Y5" s="418"/>
      <c r="Z5" s="418"/>
      <c r="AA5" s="418"/>
      <c r="AB5" s="418"/>
      <c r="AD5" s="287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15.75" hidden="1" customHeight="1">
      <c r="B6" s="285" t="e">
        <f ca="1">SUMPRODUCT(SIGN(CELL("width",OFFSET(#REF!,,N(INDEX(COLUMN(#REF!)-COLUMN(#REF!),))))),#REF!)</f>
        <v>#REF!</v>
      </c>
    </row>
    <row r="7" spans="1:79" ht="15.75" hidden="1" customHeight="1">
      <c r="B7" s="270"/>
    </row>
    <row r="8" spans="1:79" ht="15.75" hidden="1" customHeight="1">
      <c r="B8" s="285" t="e">
        <f ca="1">SUMPRODUCT(SIGN(CELL("width",OFFSET(#REF!,,N(INDEX(COLUMN(#REF!)-COLUMN(#REF!),))))),#REF!)</f>
        <v>#REF!</v>
      </c>
    </row>
    <row r="9" spans="1:79" ht="15.75" hidden="1" customHeight="1"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</row>
    <row r="10" spans="1:79" ht="14.25" hidden="1"/>
    <row r="11" spans="1:79" hidden="1">
      <c r="A11" s="386"/>
      <c r="B11" s="430"/>
      <c r="C11" s="15"/>
      <c r="D11" s="15" t="e">
        <f>SUM(#REF!)</f>
        <v>#REF!</v>
      </c>
      <c r="E11" s="15" t="e">
        <f>SUM(#REF!)</f>
        <v>#REF!</v>
      </c>
      <c r="F11" s="15" t="e">
        <f>SUM(#REF!)</f>
        <v>#REF!</v>
      </c>
      <c r="G11" s="15" t="e">
        <f>SUM(#REF!)</f>
        <v>#REF!</v>
      </c>
      <c r="H11" s="15" t="e">
        <f>SUM(#REF!)</f>
        <v>#REF!</v>
      </c>
      <c r="I11" s="15" t="e">
        <f>SUM(#REF!)</f>
        <v>#REF!</v>
      </c>
      <c r="J11" s="15" t="e">
        <f>SUM(#REF!)</f>
        <v>#REF!</v>
      </c>
      <c r="K11" s="15" t="e">
        <f>SUM(#REF!)</f>
        <v>#REF!</v>
      </c>
      <c r="L11" s="15" t="e">
        <f>SUM(#REF!)</f>
        <v>#REF!</v>
      </c>
      <c r="M11" s="15" t="e">
        <f>SUM(#REF!)</f>
        <v>#REF!</v>
      </c>
      <c r="N11" s="15" t="e">
        <f>SUM(#REF!)</f>
        <v>#REF!</v>
      </c>
      <c r="O11" s="15" t="e">
        <f>SUM(#REF!)</f>
        <v>#REF!</v>
      </c>
      <c r="P11" s="15" t="e">
        <f>SUM(#REF!)</f>
        <v>#REF!</v>
      </c>
      <c r="Q11" s="15" t="e">
        <f>SUM(#REF!)</f>
        <v>#REF!</v>
      </c>
      <c r="R11" s="15" t="e">
        <f>SUM(#REF!)</f>
        <v>#REF!</v>
      </c>
      <c r="S11" s="15" t="e">
        <f>SUM(#REF!)</f>
        <v>#REF!</v>
      </c>
      <c r="T11" s="15" t="e">
        <f>SUM(#REF!)</f>
        <v>#REF!</v>
      </c>
      <c r="U11" s="15" t="e">
        <f>SUM(#REF!)</f>
        <v>#REF!</v>
      </c>
      <c r="V11" s="15" t="e">
        <f>SUM(#REF!)</f>
        <v>#REF!</v>
      </c>
      <c r="W11" s="15" t="e">
        <f>SUM(#REF!)</f>
        <v>#REF!</v>
      </c>
      <c r="X11" s="15" t="e">
        <f>SUM(#REF!)</f>
        <v>#REF!</v>
      </c>
      <c r="Y11" s="15" t="e">
        <f>SUM(#REF!)</f>
        <v>#REF!</v>
      </c>
      <c r="Z11" s="15" t="e">
        <f>SUM(#REF!)</f>
        <v>#REF!</v>
      </c>
      <c r="AA11" s="15" t="e">
        <f>SUM(#REF!)</f>
        <v>#REF!</v>
      </c>
      <c r="AB11" s="15" t="e">
        <f>SUM(#REF!)</f>
        <v>#REF!</v>
      </c>
      <c r="AC11" s="15" t="e">
        <f>SUM(#REF!)</f>
        <v>#REF!</v>
      </c>
      <c r="AD11" s="15" t="e">
        <f>SUM(#REF!)</f>
        <v>#REF!</v>
      </c>
      <c r="AE11" s="15" t="e">
        <f>SUM(#REF!)</f>
        <v>#REF!</v>
      </c>
      <c r="AF11" s="15" t="e">
        <f>SUM(#REF!)</f>
        <v>#REF!</v>
      </c>
      <c r="AG11" s="15" t="e">
        <f>SUM(#REF!)</f>
        <v>#REF!</v>
      </c>
      <c r="AH11" s="15" t="e">
        <f>SUM(#REF!)</f>
        <v>#REF!</v>
      </c>
      <c r="AI11" s="15" t="e">
        <f>SUM(#REF!)</f>
        <v>#REF!</v>
      </c>
      <c r="AJ11" s="15" t="e">
        <f>SUM(#REF!)</f>
        <v>#REF!</v>
      </c>
      <c r="AK11" s="15" t="e">
        <f>SUM(#REF!)</f>
        <v>#REF!</v>
      </c>
      <c r="AL11" s="15" t="e">
        <f>SUM(#REF!)</f>
        <v>#REF!</v>
      </c>
      <c r="AM11" s="15" t="e">
        <f>SUM(#REF!)</f>
        <v>#REF!</v>
      </c>
      <c r="AN11" s="15" t="e">
        <f>SUM(#REF!)</f>
        <v>#REF!</v>
      </c>
      <c r="AO11" s="15" t="e">
        <f>SUM(#REF!)</f>
        <v>#REF!</v>
      </c>
      <c r="AP11" s="15" t="e">
        <f>SUM(#REF!)</f>
        <v>#REF!</v>
      </c>
      <c r="AQ11" s="15" t="e">
        <f>SUM(#REF!)</f>
        <v>#REF!</v>
      </c>
      <c r="AR11" s="15" t="e">
        <f>SUM(#REF!)</f>
        <v>#REF!</v>
      </c>
      <c r="AS11" s="15" t="e">
        <f>SUM(#REF!)</f>
        <v>#REF!</v>
      </c>
      <c r="AT11" s="15" t="e">
        <f>SUM(#REF!)</f>
        <v>#REF!</v>
      </c>
      <c r="AU11" s="15" t="e">
        <f>SUM(#REF!)</f>
        <v>#REF!</v>
      </c>
      <c r="AV11" s="15" t="e">
        <f>SUM(#REF!)</f>
        <v>#REF!</v>
      </c>
      <c r="AW11" s="15" t="e">
        <f>SUM(#REF!)</f>
        <v>#REF!</v>
      </c>
      <c r="AX11" s="15" t="e">
        <f>SUM(#REF!)</f>
        <v>#REF!</v>
      </c>
      <c r="AY11" s="15" t="e">
        <f>SUM(#REF!)</f>
        <v>#REF!</v>
      </c>
      <c r="AZ11" s="15" t="e">
        <f>SUM(#REF!)</f>
        <v>#REF!</v>
      </c>
      <c r="BA11" s="15" t="e">
        <f>SUM(#REF!)</f>
        <v>#REF!</v>
      </c>
      <c r="BB11" s="15" t="e">
        <f>SUM(#REF!)</f>
        <v>#REF!</v>
      </c>
      <c r="BC11" s="15" t="e">
        <f>SUM(#REF!)</f>
        <v>#REF!</v>
      </c>
      <c r="BD11" s="15" t="e">
        <f>SUM(#REF!)</f>
        <v>#REF!</v>
      </c>
      <c r="BE11" s="15" t="e">
        <f>SUM(#REF!)</f>
        <v>#REF!</v>
      </c>
      <c r="BF11" s="15" t="e">
        <f>SUM(#REF!)</f>
        <v>#REF!</v>
      </c>
      <c r="BG11" s="15" t="e">
        <f>SUM(#REF!)</f>
        <v>#REF!</v>
      </c>
      <c r="BH11" s="15" t="e">
        <f>SUM(#REF!)</f>
        <v>#REF!</v>
      </c>
      <c r="BI11" s="15" t="e">
        <f>SUM(#REF!)</f>
        <v>#REF!</v>
      </c>
      <c r="BJ11" s="15" t="e">
        <f>SUM(#REF!)</f>
        <v>#REF!</v>
      </c>
      <c r="BK11" s="15" t="e">
        <f>SUM(#REF!)</f>
        <v>#REF!</v>
      </c>
      <c r="BL11" s="15" t="e">
        <f>SUM(#REF!)</f>
        <v>#REF!</v>
      </c>
      <c r="BM11" s="15" t="e">
        <f>SUM(#REF!)</f>
        <v>#REF!</v>
      </c>
      <c r="BN11" s="15" t="e">
        <f>SUM(#REF!)</f>
        <v>#REF!</v>
      </c>
      <c r="BO11" s="15" t="e">
        <f>SUM(#REF!)</f>
        <v>#REF!</v>
      </c>
      <c r="BP11" s="15" t="e">
        <f>SUM(#REF!)</f>
        <v>#REF!</v>
      </c>
      <c r="BQ11" s="15" t="e">
        <f>SUM(#REF!)</f>
        <v>#REF!</v>
      </c>
      <c r="BR11" s="15" t="e">
        <f>SUM(#REF!)</f>
        <v>#REF!</v>
      </c>
      <c r="BS11" s="15" t="e">
        <f>SUM(#REF!)</f>
        <v>#REF!</v>
      </c>
      <c r="BT11" s="15" t="e">
        <f>SUM(#REF!)</f>
        <v>#REF!</v>
      </c>
      <c r="BU11" s="15" t="e">
        <f>SUM(#REF!)</f>
        <v>#REF!</v>
      </c>
      <c r="BV11" s="15" t="e">
        <f>SUM(#REF!)</f>
        <v>#REF!</v>
      </c>
      <c r="BW11" s="15" t="e">
        <f>SUM(#REF!)</f>
        <v>#REF!</v>
      </c>
      <c r="BX11" s="15" t="e">
        <f>SUM(#REF!)</f>
        <v>#REF!</v>
      </c>
      <c r="BY11" s="16" t="e">
        <f>SUM(#REF!)</f>
        <v>#REF!</v>
      </c>
      <c r="BZ11" s="16" t="e">
        <f>SUM(#REF!)</f>
        <v>#REF!</v>
      </c>
      <c r="CA11" s="1"/>
    </row>
    <row r="12" spans="1:79" hidden="1">
      <c r="A12" s="388" t="s">
        <v>74</v>
      </c>
      <c r="B12" s="430"/>
      <c r="C12" s="15">
        <f>C13</f>
        <v>0</v>
      </c>
      <c r="D12" s="97">
        <f>C12</f>
        <v>0</v>
      </c>
      <c r="E12" s="97">
        <f t="shared" ref="E12:BP12" si="0">D12</f>
        <v>0</v>
      </c>
      <c r="F12" s="97">
        <f t="shared" si="0"/>
        <v>0</v>
      </c>
      <c r="G12" s="97">
        <f t="shared" si="0"/>
        <v>0</v>
      </c>
      <c r="H12" s="97">
        <f t="shared" si="0"/>
        <v>0</v>
      </c>
      <c r="I12" s="97">
        <f t="shared" si="0"/>
        <v>0</v>
      </c>
      <c r="J12" s="97">
        <f t="shared" si="0"/>
        <v>0</v>
      </c>
      <c r="K12" s="97">
        <f t="shared" si="0"/>
        <v>0</v>
      </c>
      <c r="L12" s="97">
        <f t="shared" si="0"/>
        <v>0</v>
      </c>
      <c r="M12" s="97">
        <f t="shared" si="0"/>
        <v>0</v>
      </c>
      <c r="N12" s="97">
        <f t="shared" si="0"/>
        <v>0</v>
      </c>
      <c r="O12" s="97">
        <f t="shared" si="0"/>
        <v>0</v>
      </c>
      <c r="P12" s="97">
        <f t="shared" si="0"/>
        <v>0</v>
      </c>
      <c r="Q12" s="97">
        <f t="shared" si="0"/>
        <v>0</v>
      </c>
      <c r="R12" s="97">
        <f t="shared" si="0"/>
        <v>0</v>
      </c>
      <c r="S12" s="97">
        <f t="shared" si="0"/>
        <v>0</v>
      </c>
      <c r="T12" s="97">
        <f t="shared" si="0"/>
        <v>0</v>
      </c>
      <c r="U12" s="97">
        <f t="shared" si="0"/>
        <v>0</v>
      </c>
      <c r="V12" s="97">
        <f t="shared" si="0"/>
        <v>0</v>
      </c>
      <c r="W12" s="97">
        <f t="shared" si="0"/>
        <v>0</v>
      </c>
      <c r="X12" s="97">
        <f t="shared" si="0"/>
        <v>0</v>
      </c>
      <c r="Y12" s="97">
        <f t="shared" si="0"/>
        <v>0</v>
      </c>
      <c r="Z12" s="97">
        <f t="shared" si="0"/>
        <v>0</v>
      </c>
      <c r="AA12" s="97">
        <f t="shared" si="0"/>
        <v>0</v>
      </c>
      <c r="AB12" s="97">
        <f t="shared" si="0"/>
        <v>0</v>
      </c>
      <c r="AC12" s="97">
        <f t="shared" si="0"/>
        <v>0</v>
      </c>
      <c r="AD12" s="97">
        <f t="shared" si="0"/>
        <v>0</v>
      </c>
      <c r="AE12" s="97">
        <f t="shared" si="0"/>
        <v>0</v>
      </c>
      <c r="AF12" s="97">
        <f t="shared" si="0"/>
        <v>0</v>
      </c>
      <c r="AG12" s="97">
        <f t="shared" si="0"/>
        <v>0</v>
      </c>
      <c r="AH12" s="97">
        <f t="shared" si="0"/>
        <v>0</v>
      </c>
      <c r="AI12" s="97">
        <f t="shared" si="0"/>
        <v>0</v>
      </c>
      <c r="AJ12" s="97">
        <f t="shared" si="0"/>
        <v>0</v>
      </c>
      <c r="AK12" s="97">
        <f t="shared" si="0"/>
        <v>0</v>
      </c>
      <c r="AL12" s="97">
        <f t="shared" si="0"/>
        <v>0</v>
      </c>
      <c r="AM12" s="97">
        <f t="shared" si="0"/>
        <v>0</v>
      </c>
      <c r="AN12" s="97">
        <f t="shared" si="0"/>
        <v>0</v>
      </c>
      <c r="AO12" s="97">
        <f t="shared" si="0"/>
        <v>0</v>
      </c>
      <c r="AP12" s="97">
        <f t="shared" si="0"/>
        <v>0</v>
      </c>
      <c r="AQ12" s="97">
        <f t="shared" si="0"/>
        <v>0</v>
      </c>
      <c r="AR12" s="97">
        <f t="shared" si="0"/>
        <v>0</v>
      </c>
      <c r="AS12" s="97">
        <f t="shared" si="0"/>
        <v>0</v>
      </c>
      <c r="AT12" s="97">
        <f t="shared" si="0"/>
        <v>0</v>
      </c>
      <c r="AU12" s="97">
        <f t="shared" si="0"/>
        <v>0</v>
      </c>
      <c r="AV12" s="97">
        <f t="shared" si="0"/>
        <v>0</v>
      </c>
      <c r="AW12" s="97">
        <f t="shared" si="0"/>
        <v>0</v>
      </c>
      <c r="AX12" s="97">
        <f t="shared" si="0"/>
        <v>0</v>
      </c>
      <c r="AY12" s="97">
        <f t="shared" si="0"/>
        <v>0</v>
      </c>
      <c r="AZ12" s="97">
        <f t="shared" si="0"/>
        <v>0</v>
      </c>
      <c r="BA12" s="97">
        <f t="shared" si="0"/>
        <v>0</v>
      </c>
      <c r="BB12" s="97">
        <f t="shared" si="0"/>
        <v>0</v>
      </c>
      <c r="BC12" s="97">
        <f t="shared" si="0"/>
        <v>0</v>
      </c>
      <c r="BD12" s="97">
        <f t="shared" si="0"/>
        <v>0</v>
      </c>
      <c r="BE12" s="97">
        <f t="shared" si="0"/>
        <v>0</v>
      </c>
      <c r="BF12" s="97">
        <f t="shared" si="0"/>
        <v>0</v>
      </c>
      <c r="BG12" s="97">
        <f t="shared" si="0"/>
        <v>0</v>
      </c>
      <c r="BH12" s="97">
        <f t="shared" si="0"/>
        <v>0</v>
      </c>
      <c r="BI12" s="97">
        <f t="shared" si="0"/>
        <v>0</v>
      </c>
      <c r="BJ12" s="97">
        <f t="shared" si="0"/>
        <v>0</v>
      </c>
      <c r="BK12" s="97">
        <f t="shared" si="0"/>
        <v>0</v>
      </c>
      <c r="BL12" s="97">
        <f t="shared" si="0"/>
        <v>0</v>
      </c>
      <c r="BM12" s="97">
        <f t="shared" si="0"/>
        <v>0</v>
      </c>
      <c r="BN12" s="97">
        <f t="shared" si="0"/>
        <v>0</v>
      </c>
      <c r="BO12" s="97">
        <f t="shared" si="0"/>
        <v>0</v>
      </c>
      <c r="BP12" s="97">
        <f t="shared" si="0"/>
        <v>0</v>
      </c>
      <c r="BQ12" s="97">
        <f t="shared" ref="BQ12:BZ12" si="1">BP12</f>
        <v>0</v>
      </c>
      <c r="BR12" s="97">
        <f t="shared" si="1"/>
        <v>0</v>
      </c>
      <c r="BS12" s="97">
        <f t="shared" si="1"/>
        <v>0</v>
      </c>
      <c r="BT12" s="97">
        <f t="shared" si="1"/>
        <v>0</v>
      </c>
      <c r="BU12" s="97">
        <f t="shared" si="1"/>
        <v>0</v>
      </c>
      <c r="BV12" s="97">
        <f t="shared" si="1"/>
        <v>0</v>
      </c>
      <c r="BW12" s="97">
        <f t="shared" si="1"/>
        <v>0</v>
      </c>
      <c r="BX12" s="97">
        <f t="shared" si="1"/>
        <v>0</v>
      </c>
      <c r="BY12" s="18">
        <f t="shared" si="1"/>
        <v>0</v>
      </c>
      <c r="BZ12" s="18">
        <f t="shared" si="1"/>
        <v>0</v>
      </c>
      <c r="CA12" s="1"/>
    </row>
    <row r="13" spans="1:79" ht="21" hidden="1" thickBot="1">
      <c r="A13" s="410" t="s">
        <v>138</v>
      </c>
      <c r="B13" s="432"/>
      <c r="C13" s="99">
        <f>VLOOKUP(B4,завтрак_общ,3,FALSE)</f>
        <v>0</v>
      </c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  <c r="AT13" s="114"/>
      <c r="AU13" s="114"/>
      <c r="AV13" s="114"/>
      <c r="AW13" s="114"/>
      <c r="AX13" s="114"/>
      <c r="AY13" s="114"/>
      <c r="AZ13" s="114"/>
      <c r="BA13" s="114"/>
      <c r="BB13" s="114"/>
      <c r="BC13" s="114"/>
      <c r="BD13" s="114"/>
      <c r="BE13" s="114"/>
      <c r="BF13" s="114"/>
      <c r="BG13" s="114"/>
      <c r="BH13" s="114"/>
      <c r="BI13" s="114"/>
      <c r="BJ13" s="114"/>
      <c r="BK13" s="114"/>
      <c r="BL13" s="114"/>
      <c r="BM13" s="114"/>
      <c r="BN13" s="114"/>
      <c r="BO13" s="114"/>
      <c r="BP13" s="114"/>
      <c r="BQ13" s="114"/>
      <c r="BR13" s="114"/>
      <c r="BS13" s="114"/>
      <c r="BT13" s="114"/>
      <c r="BU13" s="114"/>
      <c r="BV13" s="114"/>
      <c r="BW13" s="114"/>
      <c r="BX13" s="114"/>
      <c r="BY13" s="113"/>
      <c r="BZ13" s="16"/>
      <c r="CA13" s="1"/>
    </row>
    <row r="14" spans="1:79" hidden="1">
      <c r="A14" s="384" t="s">
        <v>75</v>
      </c>
      <c r="B14" s="430"/>
      <c r="C14" s="20"/>
      <c r="D14" s="98" t="e">
        <f>D11*D12/1000</f>
        <v>#REF!</v>
      </c>
      <c r="E14" s="98" t="e">
        <f t="shared" ref="E14:BO14" si="2">E11*E12/1000</f>
        <v>#REF!</v>
      </c>
      <c r="F14" s="98" t="e">
        <f t="shared" si="2"/>
        <v>#REF!</v>
      </c>
      <c r="G14" s="98" t="e">
        <f>G11*G12</f>
        <v>#REF!</v>
      </c>
      <c r="H14" s="98" t="e">
        <f t="shared" si="2"/>
        <v>#REF!</v>
      </c>
      <c r="I14" s="98" t="e">
        <f t="shared" si="2"/>
        <v>#REF!</v>
      </c>
      <c r="J14" s="98" t="e">
        <f t="shared" si="2"/>
        <v>#REF!</v>
      </c>
      <c r="K14" s="111" t="e">
        <f>K11*K12</f>
        <v>#REF!</v>
      </c>
      <c r="L14" s="111" t="e">
        <f t="shared" si="2"/>
        <v>#REF!</v>
      </c>
      <c r="M14" s="111" t="e">
        <f t="shared" si="2"/>
        <v>#REF!</v>
      </c>
      <c r="N14" s="111" t="e">
        <f t="shared" si="2"/>
        <v>#REF!</v>
      </c>
      <c r="O14" s="111" t="e">
        <f t="shared" si="2"/>
        <v>#REF!</v>
      </c>
      <c r="P14" s="111" t="e">
        <f t="shared" si="2"/>
        <v>#REF!</v>
      </c>
      <c r="Q14" s="111" t="e">
        <f>Q11*Q12</f>
        <v>#REF!</v>
      </c>
      <c r="R14" s="111" t="e">
        <f t="shared" si="2"/>
        <v>#REF!</v>
      </c>
      <c r="S14" s="111" t="e">
        <f>S11*S12</f>
        <v>#REF!</v>
      </c>
      <c r="T14" s="111" t="e">
        <f t="shared" si="2"/>
        <v>#REF!</v>
      </c>
      <c r="U14" s="111" t="e">
        <f t="shared" si="2"/>
        <v>#REF!</v>
      </c>
      <c r="V14" s="111" t="e">
        <f t="shared" si="2"/>
        <v>#REF!</v>
      </c>
      <c r="W14" s="111" t="e">
        <f t="shared" si="2"/>
        <v>#REF!</v>
      </c>
      <c r="X14" s="111" t="e">
        <f t="shared" si="2"/>
        <v>#REF!</v>
      </c>
      <c r="Y14" s="111" t="e">
        <f t="shared" si="2"/>
        <v>#REF!</v>
      </c>
      <c r="Z14" s="111" t="e">
        <f t="shared" si="2"/>
        <v>#REF!</v>
      </c>
      <c r="AA14" s="111" t="e">
        <f t="shared" si="2"/>
        <v>#REF!</v>
      </c>
      <c r="AB14" s="111" t="e">
        <f t="shared" si="2"/>
        <v>#REF!</v>
      </c>
      <c r="AC14" s="111" t="e">
        <f t="shared" si="2"/>
        <v>#REF!</v>
      </c>
      <c r="AD14" s="111" t="e">
        <f t="shared" si="2"/>
        <v>#REF!</v>
      </c>
      <c r="AE14" s="111" t="e">
        <f t="shared" si="2"/>
        <v>#REF!</v>
      </c>
      <c r="AF14" s="111" t="e">
        <f t="shared" si="2"/>
        <v>#REF!</v>
      </c>
      <c r="AG14" s="111" t="e">
        <f t="shared" si="2"/>
        <v>#REF!</v>
      </c>
      <c r="AH14" s="111" t="e">
        <f t="shared" si="2"/>
        <v>#REF!</v>
      </c>
      <c r="AI14" s="111" t="e">
        <f t="shared" si="2"/>
        <v>#REF!</v>
      </c>
      <c r="AJ14" s="111" t="e">
        <f t="shared" si="2"/>
        <v>#REF!</v>
      </c>
      <c r="AK14" s="111" t="e">
        <f t="shared" si="2"/>
        <v>#REF!</v>
      </c>
      <c r="AL14" s="111" t="e">
        <f t="shared" si="2"/>
        <v>#REF!</v>
      </c>
      <c r="AM14" s="111" t="e">
        <f t="shared" si="2"/>
        <v>#REF!</v>
      </c>
      <c r="AN14" s="111" t="e">
        <f t="shared" si="2"/>
        <v>#REF!</v>
      </c>
      <c r="AO14" s="111" t="e">
        <f t="shared" si="2"/>
        <v>#REF!</v>
      </c>
      <c r="AP14" s="111" t="e">
        <f t="shared" si="2"/>
        <v>#REF!</v>
      </c>
      <c r="AQ14" s="111" t="e">
        <f t="shared" si="2"/>
        <v>#REF!</v>
      </c>
      <c r="AR14" s="111" t="e">
        <f t="shared" si="2"/>
        <v>#REF!</v>
      </c>
      <c r="AS14" s="111" t="e">
        <f t="shared" si="2"/>
        <v>#REF!</v>
      </c>
      <c r="AT14" s="111" t="e">
        <f t="shared" si="2"/>
        <v>#REF!</v>
      </c>
      <c r="AU14" s="111" t="e">
        <f t="shared" si="2"/>
        <v>#REF!</v>
      </c>
      <c r="AV14" s="111" t="e">
        <f t="shared" si="2"/>
        <v>#REF!</v>
      </c>
      <c r="AW14" s="111" t="e">
        <f t="shared" si="2"/>
        <v>#REF!</v>
      </c>
      <c r="AX14" s="111" t="e">
        <f t="shared" si="2"/>
        <v>#REF!</v>
      </c>
      <c r="AY14" s="111" t="e">
        <f t="shared" si="2"/>
        <v>#REF!</v>
      </c>
      <c r="AZ14" s="111" t="e">
        <f t="shared" si="2"/>
        <v>#REF!</v>
      </c>
      <c r="BA14" s="111" t="e">
        <f t="shared" si="2"/>
        <v>#REF!</v>
      </c>
      <c r="BB14" s="111" t="e">
        <f t="shared" si="2"/>
        <v>#REF!</v>
      </c>
      <c r="BC14" s="111" t="e">
        <f t="shared" si="2"/>
        <v>#REF!</v>
      </c>
      <c r="BD14" s="111" t="e">
        <f t="shared" si="2"/>
        <v>#REF!</v>
      </c>
      <c r="BE14" s="111" t="e">
        <f t="shared" si="2"/>
        <v>#REF!</v>
      </c>
      <c r="BF14" s="111" t="e">
        <f t="shared" si="2"/>
        <v>#REF!</v>
      </c>
      <c r="BG14" s="111" t="e">
        <f t="shared" si="2"/>
        <v>#REF!</v>
      </c>
      <c r="BH14" s="111" t="e">
        <f>BH11*BH12</f>
        <v>#REF!</v>
      </c>
      <c r="BI14" s="111" t="e">
        <f t="shared" si="2"/>
        <v>#REF!</v>
      </c>
      <c r="BJ14" s="111" t="e">
        <f t="shared" si="2"/>
        <v>#REF!</v>
      </c>
      <c r="BK14" s="111" t="e">
        <f t="shared" si="2"/>
        <v>#REF!</v>
      </c>
      <c r="BL14" s="111" t="e">
        <f t="shared" si="2"/>
        <v>#REF!</v>
      </c>
      <c r="BM14" s="111" t="e">
        <f t="shared" si="2"/>
        <v>#REF!</v>
      </c>
      <c r="BN14" s="111" t="e">
        <f t="shared" si="2"/>
        <v>#REF!</v>
      </c>
      <c r="BO14" s="111" t="e">
        <f t="shared" si="2"/>
        <v>#REF!</v>
      </c>
      <c r="BP14" s="111" t="e">
        <f>BP11*BP12</f>
        <v>#REF!</v>
      </c>
      <c r="BQ14" s="111" t="e">
        <f t="shared" ref="BQ14:BY14" si="3">BQ11*BQ12/1000</f>
        <v>#REF!</v>
      </c>
      <c r="BR14" s="111" t="e">
        <f t="shared" si="3"/>
        <v>#REF!</v>
      </c>
      <c r="BS14" s="111" t="e">
        <f t="shared" si="3"/>
        <v>#REF!</v>
      </c>
      <c r="BT14" s="111" t="e">
        <f t="shared" si="3"/>
        <v>#REF!</v>
      </c>
      <c r="BU14" s="111" t="e">
        <f t="shared" si="3"/>
        <v>#REF!</v>
      </c>
      <c r="BV14" s="111" t="e">
        <f t="shared" si="3"/>
        <v>#REF!</v>
      </c>
      <c r="BW14" s="111" t="e">
        <f t="shared" si="3"/>
        <v>#REF!</v>
      </c>
      <c r="BX14" s="111" t="e">
        <f t="shared" si="3"/>
        <v>#REF!</v>
      </c>
      <c r="BY14" s="111" t="e">
        <f t="shared" si="3"/>
        <v>#REF!</v>
      </c>
      <c r="BZ14" s="111" t="e">
        <f>BZ11*BZ12</f>
        <v>#REF!</v>
      </c>
      <c r="CA14" s="1"/>
    </row>
    <row r="15" spans="1:79" hidden="1">
      <c r="A15" s="384" t="s">
        <v>64</v>
      </c>
      <c r="B15" s="430"/>
      <c r="C15" s="20"/>
      <c r="D15" s="24">
        <f>ССЫЛКИ!B3</f>
        <v>85</v>
      </c>
      <c r="E15" s="24">
        <f>ССЫЛКИ!C3</f>
        <v>21</v>
      </c>
      <c r="F15" s="24">
        <f>ССЫЛКИ!D3</f>
        <v>21</v>
      </c>
      <c r="G15" s="24">
        <f>ССЫЛКИ!E3</f>
        <v>6</v>
      </c>
      <c r="H15" s="24">
        <f>ССЫЛКИ!F3</f>
        <v>400</v>
      </c>
      <c r="I15" s="24">
        <f>ССЫЛКИ!G3</f>
        <v>140</v>
      </c>
      <c r="J15" s="24">
        <f>ССЫЛКИ!H3</f>
        <v>85</v>
      </c>
      <c r="K15" s="24">
        <f>ССЫЛКИ!I3</f>
        <v>21</v>
      </c>
      <c r="L15" s="24">
        <f>ССЫЛКИ!J3</f>
        <v>140</v>
      </c>
      <c r="M15" s="24">
        <f>ССЫЛКИ!K3</f>
        <v>56</v>
      </c>
      <c r="N15" s="24">
        <f>ССЫЛКИ!L3</f>
        <v>10</v>
      </c>
      <c r="O15" s="24">
        <f>ССЫЛКИ!M3</f>
        <v>240</v>
      </c>
      <c r="P15" s="24">
        <f>ССЫЛКИ!N3</f>
        <v>700</v>
      </c>
      <c r="Q15" s="24">
        <f>ССЫЛКИ!O3</f>
        <v>8</v>
      </c>
      <c r="R15" s="24">
        <f>ССЫЛКИ!P3</f>
        <v>160</v>
      </c>
      <c r="S15" s="24">
        <f>ССЫЛКИ!Q3</f>
        <v>10</v>
      </c>
      <c r="T15" s="24">
        <f>ССЫЛКИ!R3</f>
        <v>150</v>
      </c>
      <c r="U15" s="24">
        <f>ССЫЛКИ!S3</f>
        <v>110</v>
      </c>
      <c r="V15" s="24">
        <f>ССЫЛКИ!T3</f>
        <v>130</v>
      </c>
      <c r="W15" s="24">
        <f>ССЫЛКИ!U3</f>
        <v>150</v>
      </c>
      <c r="X15" s="24">
        <f>ССЫЛКИ!V3</f>
        <v>150</v>
      </c>
      <c r="Y15" s="24">
        <f>ССЫЛКИ!W3</f>
        <v>40</v>
      </c>
      <c r="Z15" s="24">
        <f>ССЫЛКИ!X3</f>
        <v>150</v>
      </c>
      <c r="AA15" s="24">
        <f>ССЫЛКИ!Y3</f>
        <v>60</v>
      </c>
      <c r="AB15" s="24">
        <f>ССЫЛКИ!Z3</f>
        <v>70</v>
      </c>
      <c r="AC15" s="24">
        <f>ССЫЛКИ!AA3</f>
        <v>165</v>
      </c>
      <c r="AD15" s="24">
        <f>ССЫЛКИ!AB3</f>
        <v>21</v>
      </c>
      <c r="AE15" s="24">
        <f>ССЫЛКИ!AC3</f>
        <v>10.5</v>
      </c>
      <c r="AF15" s="24">
        <f>ССЫЛКИ!AD3</f>
        <v>55</v>
      </c>
      <c r="AG15" s="24">
        <f>ССЫЛКИ!AE3</f>
        <v>90</v>
      </c>
      <c r="AH15" s="24">
        <f>ССЫЛКИ!AF3</f>
        <v>45</v>
      </c>
      <c r="AI15" s="24">
        <f>ССЫЛКИ!AG3</f>
        <v>45</v>
      </c>
      <c r="AJ15" s="24">
        <f>ССЫЛКИ!AH3</f>
        <v>52</v>
      </c>
      <c r="AK15" s="24">
        <f>ССЫЛКИ!AI3</f>
        <v>50</v>
      </c>
      <c r="AL15" s="24">
        <f>ССЫЛКИ!AJ3</f>
        <v>55</v>
      </c>
      <c r="AM15" s="24">
        <f>ССЫЛКИ!AK3</f>
        <v>60</v>
      </c>
      <c r="AN15" s="24">
        <f>ССЫЛКИ!AL3</f>
        <v>60</v>
      </c>
      <c r="AO15" s="24">
        <f>ССЫЛКИ!AM3</f>
        <v>50</v>
      </c>
      <c r="AP15" s="24">
        <f>ССЫЛКИ!AN3</f>
        <v>110</v>
      </c>
      <c r="AQ15" s="24">
        <f>ССЫЛКИ!AO3</f>
        <v>270</v>
      </c>
      <c r="AR15" s="24">
        <f>ССЫЛКИ!AP3</f>
        <v>200</v>
      </c>
      <c r="AS15" s="24">
        <f>ССЫЛКИ!AQ3</f>
        <v>80</v>
      </c>
      <c r="AT15" s="24">
        <f>ССЫЛКИ!AR3</f>
        <v>600</v>
      </c>
      <c r="AU15" s="24">
        <f>ССЫЛКИ!AS3</f>
        <v>60</v>
      </c>
      <c r="AV15" s="24">
        <f>ССЫЛКИ!AT3</f>
        <v>75</v>
      </c>
      <c r="AW15" s="24">
        <f>ССЫЛКИ!AU3</f>
        <v>250</v>
      </c>
      <c r="AX15" s="24">
        <f>ССЫЛКИ!AV3</f>
        <v>274</v>
      </c>
      <c r="AY15" s="24">
        <f>ССЫЛКИ!AW3</f>
        <v>450</v>
      </c>
      <c r="AZ15" s="24">
        <f>ССЫЛКИ!AX3</f>
        <v>325</v>
      </c>
      <c r="BA15" s="24">
        <f>ССЫЛКИ!AY3</f>
        <v>180</v>
      </c>
      <c r="BB15" s="24">
        <f>ССЫЛКИ!AZ3</f>
        <v>320</v>
      </c>
      <c r="BC15" s="24">
        <f>ССЫЛКИ!BA3</f>
        <v>350</v>
      </c>
      <c r="BD15" s="24">
        <f>ССЫЛКИ!BB3</f>
        <v>300</v>
      </c>
      <c r="BE15" s="24">
        <f>ССЫЛКИ!BC3</f>
        <v>120</v>
      </c>
      <c r="BF15" s="24">
        <f>ССЫЛКИ!BD3</f>
        <v>220</v>
      </c>
      <c r="BG15" s="24">
        <f>ССЫЛКИ!BE3</f>
        <v>300</v>
      </c>
      <c r="BH15" s="24">
        <f>ССЫЛКИ!BF3</f>
        <v>21</v>
      </c>
      <c r="BI15" s="24">
        <f>ССЫЛКИ!BG3</f>
        <v>21</v>
      </c>
      <c r="BJ15" s="24">
        <f>ССЫЛКИ!BH3</f>
        <v>35</v>
      </c>
      <c r="BK15" s="24">
        <f>ССЫЛКИ!BI3</f>
        <v>22</v>
      </c>
      <c r="BL15" s="24">
        <f>ССЫЛКИ!BJ3</f>
        <v>32</v>
      </c>
      <c r="BM15" s="24">
        <f>ССЫЛКИ!BK3</f>
        <v>140</v>
      </c>
      <c r="BN15" s="24">
        <f>ССЫЛКИ!BL3</f>
        <v>140</v>
      </c>
      <c r="BO15" s="24">
        <f>ССЫЛКИ!BM3</f>
        <v>30</v>
      </c>
      <c r="BP15" s="24">
        <f>ССЫЛКИ!BN3</f>
        <v>4.2</v>
      </c>
      <c r="BQ15" s="24">
        <f>ССЫЛКИ!BO3</f>
        <v>160</v>
      </c>
      <c r="BR15" s="24">
        <f>ССЫЛКИ!BP3</f>
        <v>100</v>
      </c>
      <c r="BS15" s="24">
        <f>ССЫЛКИ!BQ3</f>
        <v>150</v>
      </c>
      <c r="BT15" s="24">
        <f>ССЫЛКИ!BR3</f>
        <v>160</v>
      </c>
      <c r="BU15" s="24">
        <f>ССЫЛКИ!BS3</f>
        <v>100</v>
      </c>
      <c r="BV15" s="24">
        <f>ССЫЛКИ!BT3</f>
        <v>90</v>
      </c>
      <c r="BW15" s="24">
        <f>ССЫЛКИ!BU3</f>
        <v>21</v>
      </c>
      <c r="BX15" s="24">
        <f>ССЫЛКИ!BV3</f>
        <v>40</v>
      </c>
      <c r="BY15" s="24">
        <f>ССЫЛКИ!BW3</f>
        <v>210</v>
      </c>
      <c r="BZ15" s="24">
        <f>ССЫЛКИ!BX3</f>
        <v>8</v>
      </c>
      <c r="CA15" s="1"/>
    </row>
    <row r="16" spans="1:79" hidden="1">
      <c r="A16" s="384" t="s">
        <v>76</v>
      </c>
      <c r="B16" s="430"/>
      <c r="C16" s="95" t="e">
        <f>SUM(D16:BZ16)</f>
        <v>#REF!</v>
      </c>
      <c r="D16" s="26" t="e">
        <f>D14*D15</f>
        <v>#REF!</v>
      </c>
      <c r="E16" s="26" t="e">
        <f t="shared" ref="E16:BP16" si="4">E14*E15</f>
        <v>#REF!</v>
      </c>
      <c r="F16" s="26" t="e">
        <f t="shared" si="4"/>
        <v>#REF!</v>
      </c>
      <c r="G16" s="34" t="e">
        <f t="shared" si="4"/>
        <v>#REF!</v>
      </c>
      <c r="H16" s="34" t="e">
        <f t="shared" si="4"/>
        <v>#REF!</v>
      </c>
      <c r="I16" s="34" t="e">
        <f t="shared" si="4"/>
        <v>#REF!</v>
      </c>
      <c r="J16" s="34" t="e">
        <f t="shared" si="4"/>
        <v>#REF!</v>
      </c>
      <c r="K16" s="112" t="e">
        <f t="shared" si="4"/>
        <v>#REF!</v>
      </c>
      <c r="L16" s="112" t="e">
        <f t="shared" si="4"/>
        <v>#REF!</v>
      </c>
      <c r="M16" s="112" t="e">
        <f t="shared" si="4"/>
        <v>#REF!</v>
      </c>
      <c r="N16" s="112" t="e">
        <f t="shared" si="4"/>
        <v>#REF!</v>
      </c>
      <c r="O16" s="112" t="e">
        <f t="shared" si="4"/>
        <v>#REF!</v>
      </c>
      <c r="P16" s="112" t="e">
        <f t="shared" si="4"/>
        <v>#REF!</v>
      </c>
      <c r="Q16" s="112" t="e">
        <f t="shared" si="4"/>
        <v>#REF!</v>
      </c>
      <c r="R16" s="112" t="e">
        <f t="shared" si="4"/>
        <v>#REF!</v>
      </c>
      <c r="S16" s="112" t="e">
        <f t="shared" si="4"/>
        <v>#REF!</v>
      </c>
      <c r="T16" s="112" t="e">
        <f t="shared" si="4"/>
        <v>#REF!</v>
      </c>
      <c r="U16" s="112" t="e">
        <f t="shared" si="4"/>
        <v>#REF!</v>
      </c>
      <c r="V16" s="112" t="e">
        <f t="shared" si="4"/>
        <v>#REF!</v>
      </c>
      <c r="W16" s="112" t="e">
        <f t="shared" si="4"/>
        <v>#REF!</v>
      </c>
      <c r="X16" s="112" t="e">
        <f t="shared" si="4"/>
        <v>#REF!</v>
      </c>
      <c r="Y16" s="112" t="e">
        <f t="shared" si="4"/>
        <v>#REF!</v>
      </c>
      <c r="Z16" s="112" t="e">
        <f t="shared" si="4"/>
        <v>#REF!</v>
      </c>
      <c r="AA16" s="112" t="e">
        <f t="shared" si="4"/>
        <v>#REF!</v>
      </c>
      <c r="AB16" s="112" t="e">
        <f t="shared" si="4"/>
        <v>#REF!</v>
      </c>
      <c r="AC16" s="112" t="e">
        <f t="shared" si="4"/>
        <v>#REF!</v>
      </c>
      <c r="AD16" s="112" t="e">
        <f t="shared" si="4"/>
        <v>#REF!</v>
      </c>
      <c r="AE16" s="112" t="e">
        <f t="shared" si="4"/>
        <v>#REF!</v>
      </c>
      <c r="AF16" s="112" t="e">
        <f t="shared" si="4"/>
        <v>#REF!</v>
      </c>
      <c r="AG16" s="112" t="e">
        <f t="shared" si="4"/>
        <v>#REF!</v>
      </c>
      <c r="AH16" s="112" t="e">
        <f t="shared" si="4"/>
        <v>#REF!</v>
      </c>
      <c r="AI16" s="112" t="e">
        <f t="shared" si="4"/>
        <v>#REF!</v>
      </c>
      <c r="AJ16" s="112" t="e">
        <f t="shared" si="4"/>
        <v>#REF!</v>
      </c>
      <c r="AK16" s="112" t="e">
        <f t="shared" si="4"/>
        <v>#REF!</v>
      </c>
      <c r="AL16" s="112" t="e">
        <f t="shared" si="4"/>
        <v>#REF!</v>
      </c>
      <c r="AM16" s="112" t="e">
        <f t="shared" si="4"/>
        <v>#REF!</v>
      </c>
      <c r="AN16" s="112" t="e">
        <f t="shared" si="4"/>
        <v>#REF!</v>
      </c>
      <c r="AO16" s="112" t="e">
        <f t="shared" si="4"/>
        <v>#REF!</v>
      </c>
      <c r="AP16" s="112" t="e">
        <f t="shared" si="4"/>
        <v>#REF!</v>
      </c>
      <c r="AQ16" s="112" t="e">
        <f t="shared" si="4"/>
        <v>#REF!</v>
      </c>
      <c r="AR16" s="112" t="e">
        <f t="shared" si="4"/>
        <v>#REF!</v>
      </c>
      <c r="AS16" s="112" t="e">
        <f t="shared" si="4"/>
        <v>#REF!</v>
      </c>
      <c r="AT16" s="112" t="e">
        <f t="shared" si="4"/>
        <v>#REF!</v>
      </c>
      <c r="AU16" s="112" t="e">
        <f t="shared" si="4"/>
        <v>#REF!</v>
      </c>
      <c r="AV16" s="112" t="e">
        <f t="shared" si="4"/>
        <v>#REF!</v>
      </c>
      <c r="AW16" s="112" t="e">
        <f t="shared" si="4"/>
        <v>#REF!</v>
      </c>
      <c r="AX16" s="112" t="e">
        <f t="shared" si="4"/>
        <v>#REF!</v>
      </c>
      <c r="AY16" s="112" t="e">
        <f t="shared" si="4"/>
        <v>#REF!</v>
      </c>
      <c r="AZ16" s="112" t="e">
        <f t="shared" si="4"/>
        <v>#REF!</v>
      </c>
      <c r="BA16" s="112" t="e">
        <f t="shared" si="4"/>
        <v>#REF!</v>
      </c>
      <c r="BB16" s="112" t="e">
        <f t="shared" si="4"/>
        <v>#REF!</v>
      </c>
      <c r="BC16" s="112" t="e">
        <f t="shared" si="4"/>
        <v>#REF!</v>
      </c>
      <c r="BD16" s="112" t="e">
        <f t="shared" si="4"/>
        <v>#REF!</v>
      </c>
      <c r="BE16" s="112" t="e">
        <f t="shared" si="4"/>
        <v>#REF!</v>
      </c>
      <c r="BF16" s="112" t="e">
        <f t="shared" si="4"/>
        <v>#REF!</v>
      </c>
      <c r="BG16" s="112" t="e">
        <f t="shared" si="4"/>
        <v>#REF!</v>
      </c>
      <c r="BH16" s="112" t="e">
        <f t="shared" si="4"/>
        <v>#REF!</v>
      </c>
      <c r="BI16" s="112" t="e">
        <f t="shared" si="4"/>
        <v>#REF!</v>
      </c>
      <c r="BJ16" s="112" t="e">
        <f t="shared" si="4"/>
        <v>#REF!</v>
      </c>
      <c r="BK16" s="112" t="e">
        <f t="shared" si="4"/>
        <v>#REF!</v>
      </c>
      <c r="BL16" s="112" t="e">
        <f t="shared" si="4"/>
        <v>#REF!</v>
      </c>
      <c r="BM16" s="112" t="e">
        <f t="shared" si="4"/>
        <v>#REF!</v>
      </c>
      <c r="BN16" s="112" t="e">
        <f t="shared" si="4"/>
        <v>#REF!</v>
      </c>
      <c r="BO16" s="112" t="e">
        <f t="shared" si="4"/>
        <v>#REF!</v>
      </c>
      <c r="BP16" s="112" t="e">
        <f t="shared" si="4"/>
        <v>#REF!</v>
      </c>
      <c r="BQ16" s="112" t="e">
        <f t="shared" ref="BQ16:BW16" si="5">BQ14*BQ15</f>
        <v>#REF!</v>
      </c>
      <c r="BR16" s="112" t="e">
        <f t="shared" si="5"/>
        <v>#REF!</v>
      </c>
      <c r="BS16" s="112" t="e">
        <f t="shared" si="5"/>
        <v>#REF!</v>
      </c>
      <c r="BT16" s="112" t="e">
        <f t="shared" si="5"/>
        <v>#REF!</v>
      </c>
      <c r="BU16" s="112" t="e">
        <f t="shared" si="5"/>
        <v>#REF!</v>
      </c>
      <c r="BV16" s="112" t="e">
        <f>BV14*BV15</f>
        <v>#REF!</v>
      </c>
      <c r="BW16" s="112" t="e">
        <f t="shared" si="5"/>
        <v>#REF!</v>
      </c>
      <c r="BX16" s="112" t="e">
        <f>BX14*BX15</f>
        <v>#REF!</v>
      </c>
      <c r="BY16" s="112" t="e">
        <f>BY14*BY15</f>
        <v>#REF!</v>
      </c>
      <c r="BZ16" s="112" t="e">
        <f>BZ14*BZ15</f>
        <v>#REF!</v>
      </c>
      <c r="CA16" s="1"/>
    </row>
    <row r="17" spans="1:79" hidden="1">
      <c r="A17" s="384" t="s">
        <v>77</v>
      </c>
      <c r="B17" s="431"/>
      <c r="C17" s="96" t="e">
        <f>C16/C13</f>
        <v>#REF!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</row>
    <row r="18" spans="1:79" ht="14.25"/>
    <row r="19" spans="1:79" ht="15.75" customHeight="1">
      <c r="A19" s="230"/>
      <c r="B19" s="260" t="s">
        <v>399</v>
      </c>
      <c r="C19" s="231"/>
      <c r="D19" s="231" t="e">
        <f>IF(D16=D33,"x")</f>
        <v>#REF!</v>
      </c>
      <c r="E19" s="231" t="e">
        <f t="shared" ref="E19:K19" si="6">IF(E16=E33,"x")</f>
        <v>#REF!</v>
      </c>
      <c r="F19" s="231" t="e">
        <f t="shared" si="6"/>
        <v>#REF!</v>
      </c>
      <c r="G19" s="231" t="e">
        <f t="shared" si="6"/>
        <v>#REF!</v>
      </c>
      <c r="H19" s="231" t="e">
        <f t="shared" si="6"/>
        <v>#REF!</v>
      </c>
      <c r="I19" s="231" t="e">
        <f t="shared" si="6"/>
        <v>#REF!</v>
      </c>
      <c r="J19" s="231" t="e">
        <f t="shared" si="6"/>
        <v>#REF!</v>
      </c>
      <c r="K19" s="231" t="e">
        <f t="shared" si="6"/>
        <v>#REF!</v>
      </c>
      <c r="L19" s="231"/>
      <c r="M19" s="231"/>
      <c r="N19" s="231"/>
      <c r="O19" s="231"/>
      <c r="P19" s="231"/>
      <c r="Q19" s="231"/>
      <c r="R19" s="231"/>
      <c r="S19" s="231"/>
      <c r="T19" s="231"/>
      <c r="U19" s="231"/>
      <c r="V19" s="231"/>
      <c r="W19" s="231"/>
      <c r="X19" s="231"/>
      <c r="Y19" s="231"/>
      <c r="Z19" s="231"/>
      <c r="AA19" s="231"/>
      <c r="AB19" s="231"/>
      <c r="AC19" s="231"/>
      <c r="AD19" s="231"/>
      <c r="AE19" s="231"/>
      <c r="AF19" s="231"/>
      <c r="AG19" s="231"/>
      <c r="AH19" s="231"/>
      <c r="AI19" s="231"/>
      <c r="AJ19" s="231"/>
      <c r="AK19" s="231"/>
      <c r="AL19" s="231"/>
      <c r="AM19" s="231"/>
      <c r="AN19" s="231"/>
      <c r="AO19" s="231"/>
      <c r="AP19" s="231"/>
      <c r="AQ19" s="231"/>
      <c r="AR19" s="231"/>
      <c r="AS19" s="231"/>
      <c r="AT19" s="231"/>
      <c r="AU19" s="231"/>
      <c r="AV19" s="231"/>
      <c r="AW19" s="231"/>
      <c r="AX19" s="231"/>
      <c r="AY19" s="231"/>
      <c r="AZ19" s="231"/>
      <c r="BA19" s="231"/>
      <c r="BB19" s="231"/>
      <c r="BC19" s="231"/>
      <c r="BD19" s="231"/>
      <c r="BE19" s="231"/>
      <c r="BF19" s="231"/>
      <c r="BG19" s="231"/>
      <c r="BH19" s="231"/>
      <c r="BI19" s="231"/>
      <c r="BJ19" s="231"/>
      <c r="BK19" s="231"/>
      <c r="BL19" s="231"/>
      <c r="BM19" s="231"/>
      <c r="BN19" s="231"/>
      <c r="BO19" s="231"/>
      <c r="BP19" s="231"/>
      <c r="BQ19" s="231"/>
      <c r="BR19" s="231"/>
      <c r="BS19" s="231"/>
      <c r="BT19" s="231"/>
      <c r="BU19" s="231"/>
      <c r="BV19" s="231"/>
      <c r="BW19" s="231"/>
      <c r="BX19" s="231"/>
      <c r="BY19" s="230"/>
      <c r="BZ19" s="230"/>
    </row>
    <row r="20" spans="1:79">
      <c r="A20" s="401" t="s">
        <v>68</v>
      </c>
      <c r="B20" s="402"/>
      <c r="C20" s="234"/>
      <c r="D20" s="405" t="s">
        <v>69</v>
      </c>
      <c r="E20" s="406"/>
      <c r="F20" s="406"/>
      <c r="G20" s="406"/>
      <c r="H20" s="406"/>
      <c r="I20" s="406"/>
      <c r="J20" s="406"/>
      <c r="K20" s="406"/>
      <c r="L20" s="406"/>
      <c r="M20" s="406"/>
      <c r="N20" s="406"/>
      <c r="O20" s="406"/>
      <c r="P20" s="406"/>
      <c r="Q20" s="406"/>
      <c r="R20" s="406"/>
      <c r="S20" s="406"/>
      <c r="T20" s="406"/>
      <c r="U20" s="406"/>
      <c r="V20" s="406"/>
      <c r="W20" s="406"/>
      <c r="X20" s="406"/>
      <c r="Y20" s="406"/>
      <c r="Z20" s="406"/>
      <c r="AA20" s="406"/>
      <c r="AB20" s="406"/>
      <c r="AC20" s="406"/>
      <c r="AD20" s="406"/>
      <c r="AE20" s="406"/>
      <c r="AF20" s="406"/>
      <c r="AG20" s="406"/>
      <c r="AH20" s="406"/>
      <c r="AI20" s="406"/>
      <c r="AJ20" s="406"/>
      <c r="AK20" s="406"/>
      <c r="AL20" s="406"/>
      <c r="AM20" s="406"/>
      <c r="AN20" s="406"/>
      <c r="AO20" s="406"/>
      <c r="AP20" s="406"/>
      <c r="AQ20" s="406"/>
      <c r="AR20" s="406"/>
      <c r="AS20" s="406"/>
      <c r="AT20" s="406"/>
      <c r="AU20" s="406"/>
      <c r="AV20" s="406"/>
      <c r="AW20" s="406"/>
      <c r="AX20" s="406"/>
      <c r="AY20" s="406"/>
      <c r="AZ20" s="406"/>
      <c r="BA20" s="406"/>
      <c r="BB20" s="406"/>
      <c r="BC20" s="406"/>
      <c r="BD20" s="406"/>
      <c r="BE20" s="406"/>
      <c r="BF20" s="406"/>
      <c r="BG20" s="406"/>
      <c r="BH20" s="406"/>
      <c r="BI20" s="406"/>
      <c r="BJ20" s="406"/>
      <c r="BK20" s="406"/>
      <c r="BL20" s="406"/>
      <c r="BM20" s="406"/>
      <c r="BN20" s="406"/>
      <c r="BO20" s="406"/>
      <c r="BP20" s="406"/>
      <c r="BQ20" s="406"/>
      <c r="BR20" s="406"/>
      <c r="BS20" s="406"/>
      <c r="BT20" s="406"/>
      <c r="BU20" s="406"/>
      <c r="BV20" s="406"/>
      <c r="BW20" s="406"/>
      <c r="BX20" s="406"/>
    </row>
    <row r="21" spans="1:79" ht="207.75">
      <c r="A21" s="403"/>
      <c r="B21" s="404"/>
      <c r="C21" s="234"/>
      <c r="D21" s="235" t="str">
        <f>ССЫЛКИ!B2</f>
        <v>Вермишель</v>
      </c>
      <c r="E21" s="235" t="str">
        <f>ССЫЛКИ!C2</f>
        <v>Люля полуфаб-т (шт)</v>
      </c>
      <c r="F21" s="235" t="str">
        <f>ССЫЛКИ!D2</f>
        <v>Котлета говяжья полуф-т (шт)</v>
      </c>
      <c r="G21" s="235" t="str">
        <f>ССЫЛКИ!E2</f>
        <v>Какао (Фунтик) (шт)</v>
      </c>
      <c r="H21" s="235" t="str">
        <f>ССЫЛКИ!F2</f>
        <v>Какао порошок</v>
      </c>
      <c r="I21" s="235" t="str">
        <f>ССЫЛКИ!G2</f>
        <v>Кисель фруктовый</v>
      </c>
      <c r="J21" s="235" t="str">
        <f>ССЫЛКИ!H2</f>
        <v>Макароны</v>
      </c>
      <c r="K21" s="235" t="str">
        <f>ССЫЛКИ!I2</f>
        <v>Тефтели полуф-т (шт)</v>
      </c>
      <c r="L21" s="235" t="str">
        <f>ССЫЛКИ!J2</f>
        <v>Масло растительное</v>
      </c>
      <c r="M21" s="235" t="str">
        <f>ССЫЛКИ!K2</f>
        <v>Сахар</v>
      </c>
      <c r="N21" s="235" t="str">
        <f>ССЫЛКИ!L2</f>
        <v>Соль иодир.</v>
      </c>
      <c r="O21" s="235" t="str">
        <f>ССЫЛКИ!M2</f>
        <v>Сухофрукты</v>
      </c>
      <c r="P21" s="235" t="str">
        <f>ССЫЛКИ!N2</f>
        <v>Чай</v>
      </c>
      <c r="Q21" s="235" t="str">
        <f>ССЫЛКИ!O2</f>
        <v>Яйцо куриное (штук)</v>
      </c>
      <c r="R21" s="235" t="str">
        <f>ССЫЛКИ!P2</f>
        <v>Вафли</v>
      </c>
      <c r="S21" s="235" t="str">
        <f>ССЫЛКИ!Q2</f>
        <v>Кексы бездрожжевые (шт)</v>
      </c>
      <c r="T21" s="235" t="str">
        <f>ССЫЛКИ!R2</f>
        <v>Печенье</v>
      </c>
      <c r="U21" s="235" t="str">
        <f>ССЫЛКИ!S2</f>
        <v>Пряники</v>
      </c>
      <c r="V21" s="235" t="str">
        <f>ССЫЛКИ!T2</f>
        <v>Горошек зеленый 0,7 кг.</v>
      </c>
      <c r="W21" s="235" t="str">
        <f>ССЫЛКИ!U2</f>
        <v>Кукуруза консервы</v>
      </c>
      <c r="X21" s="235" t="str">
        <f>ССЫЛКИ!V2</f>
        <v>Огурцы маринованые</v>
      </c>
      <c r="Y21" s="235" t="str">
        <f>ССЫЛКИ!W2</f>
        <v>Мука высшего сорт</v>
      </c>
      <c r="Z21" s="235" t="str">
        <f>ССЫЛКИ!X2</f>
        <v>Повидло</v>
      </c>
      <c r="AA21" s="235" t="str">
        <f>ССЫЛКИ!Y2</f>
        <v>Сок фруктовый светлый</v>
      </c>
      <c r="AB21" s="235" t="str">
        <f>ССЫЛКИ!Z2</f>
        <v>Сок фруктовый с мякотью</v>
      </c>
      <c r="AC21" s="235" t="str">
        <f>ССЫЛКИ!AA2</f>
        <v>Томатная паста</v>
      </c>
      <c r="AD21" s="235" t="str">
        <f>ССЫЛКИ!AB2</f>
        <v>Котлета рыбная полуф-т (шт)</v>
      </c>
      <c r="AE21" s="235" t="str">
        <f>ССЫЛКИ!AC2</f>
        <v>Фрикадельки рыбные  полуф-т (шт)</v>
      </c>
      <c r="AF21" s="235" t="str">
        <f>ССЫЛКИ!AD2</f>
        <v>Крупа гороховая</v>
      </c>
      <c r="AG21" s="235" t="str">
        <f>ССЫЛКИ!AE2</f>
        <v>Крупа гречневая</v>
      </c>
      <c r="AH21" s="235" t="str">
        <f>ССЫЛКИ!AF2</f>
        <v>Крупа кукурузная</v>
      </c>
      <c r="AI21" s="235" t="str">
        <f>ССЫЛКИ!AG2</f>
        <v>Крупа манная</v>
      </c>
      <c r="AJ21" s="235" t="str">
        <f>ССЫЛКИ!AH2</f>
        <v>Крупа овсяная</v>
      </c>
      <c r="AK21" s="235" t="str">
        <f>ССЫЛКИ!AI2</f>
        <v>Крупа перловая</v>
      </c>
      <c r="AL21" s="235" t="str">
        <f>ССЫЛКИ!AJ2</f>
        <v>Крупа пшеничная</v>
      </c>
      <c r="AM21" s="235" t="str">
        <f>ССЫЛКИ!AK2</f>
        <v>Крупа пшено шлифованное</v>
      </c>
      <c r="AN21" s="235" t="str">
        <f>ССЫЛКИ!AL2</f>
        <v>Крупа рисовая</v>
      </c>
      <c r="AO21" s="235" t="str">
        <f>ССЫЛКИ!AM2</f>
        <v>Крупа ячневая</v>
      </c>
      <c r="AP21" s="235" t="str">
        <f>ССЫЛКИ!AN2</f>
        <v>Чечевица</v>
      </c>
      <c r="AQ21" s="235" t="str">
        <f>ССЫЛКИ!AO2</f>
        <v>Курага сушеная</v>
      </c>
      <c r="AR21" s="235" t="str">
        <f>ССЫЛКИ!AP2</f>
        <v>Йогурт</v>
      </c>
      <c r="AS21" s="235" t="str">
        <f>ССЫЛКИ!AQ2</f>
        <v>Кефир</v>
      </c>
      <c r="AT21" s="235" t="str">
        <f>ССЫЛКИ!AR2</f>
        <v>Масло сливочное</v>
      </c>
      <c r="AU21" s="235" t="str">
        <f>ССЫЛКИ!AS2</f>
        <v>Молоко разливное</v>
      </c>
      <c r="AV21" s="235" t="str">
        <f>ССЫЛКИ!AT2</f>
        <v>Молоко вупаковке пастер</v>
      </c>
      <c r="AW21" s="235" t="str">
        <f>ССЫЛКИ!AU2</f>
        <v>Сгущенное молоко</v>
      </c>
      <c r="AX21" s="235" t="str">
        <f>ССЫЛКИ!AV2</f>
        <v>Сметана</v>
      </c>
      <c r="AY21" s="235" t="str">
        <f>ССЫЛКИ!AW2</f>
        <v>Сыр Российский</v>
      </c>
      <c r="AZ21" s="235" t="str">
        <f>ССЫЛКИ!AX2</f>
        <v>Творог</v>
      </c>
      <c r="BA21" s="235" t="str">
        <f>ССЫЛКИ!AY2</f>
        <v>Куры охлажденные</v>
      </c>
      <c r="BB21" s="235" t="str">
        <f>ССЫЛКИ!AZ2</f>
        <v>Мясо говядины в/с</v>
      </c>
      <c r="BC21" s="235" t="str">
        <f>ССЫЛКИ!BA2</f>
        <v>Фарш говяжий</v>
      </c>
      <c r="BD21" s="235" t="str">
        <f>ССЫЛКИ!BB2</f>
        <v>Сосиски</v>
      </c>
      <c r="BE21" s="235" t="str">
        <f>ССЫЛКИ!BC2</f>
        <v>Рыба свежая</v>
      </c>
      <c r="BF21" s="235" t="str">
        <f>ССЫЛКИ!BD2</f>
        <v>Рыба мороженая</v>
      </c>
      <c r="BG21" s="235" t="str">
        <f>ССЫЛКИ!BE2</f>
        <v xml:space="preserve">Зелень разная </v>
      </c>
      <c r="BH21" s="235" t="str">
        <f>ССЫЛКИ!BF2</f>
        <v>Котлета куриная полуфаб-т (шт)</v>
      </c>
      <c r="BI21" s="235" t="str">
        <f>ССЫЛКИ!BG2</f>
        <v>Капуста</v>
      </c>
      <c r="BJ21" s="235" t="str">
        <f>ССЫЛКИ!BH2</f>
        <v>Картофель</v>
      </c>
      <c r="BK21" s="235" t="str">
        <f>ССЫЛКИ!BI2</f>
        <v>Лук репчатый</v>
      </c>
      <c r="BL21" s="235" t="str">
        <f>ССЫЛКИ!BJ2</f>
        <v>Морковь</v>
      </c>
      <c r="BM21" s="235" t="str">
        <f>ССЫЛКИ!BK2</f>
        <v>Огурцы свежие</v>
      </c>
      <c r="BN21" s="235" t="str">
        <f>ССЫЛКИ!BL2</f>
        <v>Помидоры свежие</v>
      </c>
      <c r="BO21" s="235" t="str">
        <f>ССЫЛКИ!BM2</f>
        <v>Свекла столовая</v>
      </c>
      <c r="BP21" s="235" t="str">
        <f>ССЫЛКИ!BN2</f>
        <v>Вареники полуфаб-т (шт)</v>
      </c>
      <c r="BQ21" s="235" t="str">
        <f>ССЫЛКИ!BO2</f>
        <v>Апельсины</v>
      </c>
      <c r="BR21" s="235" t="str">
        <f>ССЫЛКИ!BP2</f>
        <v>Бананы</v>
      </c>
      <c r="BS21" s="235" t="str">
        <f>ССЫЛКИ!BQ2</f>
        <v>Груши</v>
      </c>
      <c r="BT21" s="235" t="str">
        <f>ССЫЛКИ!BR2</f>
        <v>Лимон (кг.)</v>
      </c>
      <c r="BU21" s="235" t="str">
        <f>ССЫЛКИ!BS2</f>
        <v>Мандарины</v>
      </c>
      <c r="BV21" s="235" t="str">
        <f>ССЫЛКИ!BT2</f>
        <v>Яблоки</v>
      </c>
      <c r="BW21" s="235" t="str">
        <f>ССЫЛКИ!BU2</f>
        <v>Сырник полуф-т (шт)</v>
      </c>
      <c r="BX21" s="235" t="str">
        <f>ССЫЛКИ!BV2</f>
        <v>Хлеб</v>
      </c>
    </row>
    <row r="22" spans="1:79" s="256" customFormat="1">
      <c r="A22" s="429" t="s">
        <v>116</v>
      </c>
      <c r="B22" s="428"/>
      <c r="C22" s="262"/>
      <c r="D22" s="262"/>
      <c r="E22" s="262"/>
      <c r="F22" s="262"/>
      <c r="G22" s="262"/>
      <c r="H22" s="262"/>
      <c r="I22" s="262"/>
      <c r="J22" s="262"/>
      <c r="K22" s="262"/>
      <c r="L22" s="262">
        <v>2.4</v>
      </c>
      <c r="M22" s="262"/>
      <c r="N22" s="262">
        <v>2</v>
      </c>
      <c r="O22" s="262"/>
      <c r="P22" s="262"/>
      <c r="Q22" s="262"/>
      <c r="R22" s="262"/>
      <c r="S22" s="262"/>
      <c r="T22" s="262"/>
      <c r="U22" s="262"/>
      <c r="V22" s="262"/>
      <c r="W22" s="262"/>
      <c r="X22" s="262"/>
      <c r="Y22" s="262"/>
      <c r="Z22" s="262"/>
      <c r="AA22" s="262"/>
      <c r="AB22" s="262"/>
      <c r="AC22" s="262">
        <v>4</v>
      </c>
      <c r="AD22" s="262"/>
      <c r="AE22" s="262"/>
      <c r="AF22" s="262"/>
      <c r="AG22" s="262"/>
      <c r="AH22" s="262"/>
      <c r="AI22" s="262"/>
      <c r="AJ22" s="262"/>
      <c r="AK22" s="262"/>
      <c r="AL22" s="262"/>
      <c r="AM22" s="262"/>
      <c r="AN22" s="262">
        <v>5</v>
      </c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>
        <v>50</v>
      </c>
      <c r="BB22" s="262"/>
      <c r="BC22" s="262"/>
      <c r="BD22" s="262"/>
      <c r="BE22" s="262"/>
      <c r="BF22" s="262"/>
      <c r="BG22" s="262"/>
      <c r="BH22" s="262"/>
      <c r="BI22" s="262"/>
      <c r="BJ22" s="262">
        <v>50</v>
      </c>
      <c r="BK22" s="262">
        <v>8</v>
      </c>
      <c r="BL22" s="262">
        <v>5</v>
      </c>
      <c r="BM22" s="262"/>
      <c r="BN22" s="262"/>
      <c r="BO22" s="262"/>
      <c r="BP22" s="262"/>
      <c r="BQ22" s="262"/>
      <c r="BR22" s="262"/>
      <c r="BS22" s="262"/>
      <c r="BT22" s="262"/>
      <c r="BU22" s="262"/>
      <c r="BV22" s="262"/>
      <c r="BW22" s="262"/>
      <c r="BX22" s="262"/>
      <c r="BY22" s="262"/>
      <c r="BZ22" s="262"/>
    </row>
    <row r="23" spans="1:79" s="256" customFormat="1">
      <c r="A23" s="429" t="s">
        <v>423</v>
      </c>
      <c r="B23" s="428"/>
      <c r="C23" s="262"/>
      <c r="D23" s="262"/>
      <c r="E23" s="262"/>
      <c r="F23" s="262"/>
      <c r="G23" s="262"/>
      <c r="H23" s="262"/>
      <c r="I23" s="262"/>
      <c r="J23" s="262"/>
      <c r="K23" s="262"/>
      <c r="L23" s="262">
        <v>1.5</v>
      </c>
      <c r="M23" s="262"/>
      <c r="N23" s="262">
        <v>2</v>
      </c>
      <c r="O23" s="262"/>
      <c r="P23" s="262"/>
      <c r="Q23" s="262"/>
      <c r="R23" s="262"/>
      <c r="S23" s="262"/>
      <c r="T23" s="262"/>
      <c r="U23" s="262"/>
      <c r="V23" s="262"/>
      <c r="W23" s="262"/>
      <c r="X23" s="262"/>
      <c r="Y23" s="262"/>
      <c r="Z23" s="262"/>
      <c r="AA23" s="262"/>
      <c r="AB23" s="262"/>
      <c r="AC23" s="262"/>
      <c r="AD23" s="262"/>
      <c r="AE23" s="262"/>
      <c r="AF23" s="262"/>
      <c r="AG23" s="262"/>
      <c r="AH23" s="262">
        <v>30</v>
      </c>
      <c r="AI23" s="262"/>
      <c r="AJ23" s="262"/>
      <c r="AK23" s="262"/>
      <c r="AL23" s="262"/>
      <c r="AM23" s="262"/>
      <c r="AN23" s="262"/>
      <c r="AO23" s="262"/>
      <c r="AP23" s="262"/>
      <c r="AQ23" s="262"/>
      <c r="AR23" s="262"/>
      <c r="AS23" s="262"/>
      <c r="AT23" s="262">
        <v>4</v>
      </c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62"/>
      <c r="BH23" s="262">
        <v>1</v>
      </c>
      <c r="BI23" s="262"/>
      <c r="BJ23" s="262"/>
      <c r="BK23" s="262"/>
      <c r="BL23" s="262"/>
      <c r="BM23" s="262"/>
      <c r="BN23" s="262"/>
      <c r="BO23" s="262"/>
      <c r="BP23" s="262"/>
      <c r="BQ23" s="262"/>
      <c r="BR23" s="262"/>
      <c r="BS23" s="262"/>
      <c r="BT23" s="262"/>
      <c r="BU23" s="262"/>
      <c r="BV23" s="262"/>
      <c r="BW23" s="262"/>
      <c r="BX23" s="262"/>
      <c r="BY23" s="262"/>
      <c r="BZ23" s="262"/>
    </row>
    <row r="24" spans="1:79" s="256" customFormat="1">
      <c r="A24" s="429" t="s">
        <v>117</v>
      </c>
      <c r="B24" s="428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>
        <v>0.8</v>
      </c>
      <c r="O24" s="262"/>
      <c r="P24" s="262"/>
      <c r="Q24" s="262"/>
      <c r="R24" s="262"/>
      <c r="S24" s="262"/>
      <c r="T24" s="262"/>
      <c r="U24" s="262"/>
      <c r="V24" s="262"/>
      <c r="W24" s="262"/>
      <c r="X24" s="262"/>
      <c r="Y24" s="262"/>
      <c r="Z24" s="262"/>
      <c r="AA24" s="262"/>
      <c r="AB24" s="262"/>
      <c r="AC24" s="262"/>
      <c r="AD24" s="262"/>
      <c r="AE24" s="262"/>
      <c r="AF24" s="262"/>
      <c r="AG24" s="262"/>
      <c r="AH24" s="262"/>
      <c r="AI24" s="262"/>
      <c r="AJ24" s="262"/>
      <c r="AK24" s="262"/>
      <c r="AL24" s="262"/>
      <c r="AM24" s="262"/>
      <c r="AN24" s="262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>
        <v>5</v>
      </c>
      <c r="AY24" s="262"/>
      <c r="AZ24" s="262"/>
      <c r="BA24" s="262"/>
      <c r="BB24" s="262"/>
      <c r="BC24" s="262"/>
      <c r="BD24" s="262"/>
      <c r="BE24" s="262"/>
      <c r="BF24" s="262"/>
      <c r="BG24" s="262"/>
      <c r="BH24" s="262"/>
      <c r="BI24" s="262"/>
      <c r="BJ24" s="262"/>
      <c r="BK24" s="262"/>
      <c r="BL24" s="262">
        <v>35</v>
      </c>
      <c r="BM24" s="262"/>
      <c r="BN24" s="262"/>
      <c r="BO24" s="262"/>
      <c r="BP24" s="262"/>
      <c r="BQ24" s="262"/>
      <c r="BR24" s="262"/>
      <c r="BS24" s="262"/>
      <c r="BT24" s="262"/>
      <c r="BU24" s="262"/>
      <c r="BV24" s="262">
        <v>13</v>
      </c>
      <c r="BW24" s="262"/>
      <c r="BX24" s="262"/>
      <c r="BY24" s="262"/>
      <c r="BZ24" s="262"/>
    </row>
    <row r="25" spans="1:79" s="256" customFormat="1">
      <c r="A25" s="429" t="s">
        <v>61</v>
      </c>
      <c r="B25" s="428"/>
      <c r="C25" s="262"/>
      <c r="D25" s="262"/>
      <c r="E25" s="262"/>
      <c r="F25" s="262"/>
      <c r="G25" s="262"/>
      <c r="H25" s="262"/>
      <c r="I25" s="262"/>
      <c r="J25" s="262"/>
      <c r="K25" s="262"/>
      <c r="L25" s="262"/>
      <c r="M25" s="262"/>
      <c r="N25" s="262"/>
      <c r="O25" s="262"/>
      <c r="P25" s="262"/>
      <c r="Q25" s="262"/>
      <c r="R25" s="262"/>
      <c r="S25" s="262"/>
      <c r="T25" s="262"/>
      <c r="U25" s="262"/>
      <c r="V25" s="262"/>
      <c r="W25" s="262"/>
      <c r="X25" s="262"/>
      <c r="Y25" s="262"/>
      <c r="Z25" s="262"/>
      <c r="AA25" s="262"/>
      <c r="AB25" s="262"/>
      <c r="AC25" s="262"/>
      <c r="AD25" s="262"/>
      <c r="AE25" s="262"/>
      <c r="AF25" s="262"/>
      <c r="AG25" s="262"/>
      <c r="AH25" s="262"/>
      <c r="AI25" s="262"/>
      <c r="AJ25" s="262"/>
      <c r="AK25" s="262"/>
      <c r="AL25" s="262"/>
      <c r="AM25" s="262"/>
      <c r="AN25" s="262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62"/>
      <c r="BH25" s="262"/>
      <c r="BI25" s="262"/>
      <c r="BJ25" s="262"/>
      <c r="BK25" s="262"/>
      <c r="BL25" s="262"/>
      <c r="BM25" s="262"/>
      <c r="BN25" s="262"/>
      <c r="BO25" s="262"/>
      <c r="BP25" s="262"/>
      <c r="BQ25" s="262"/>
      <c r="BR25" s="262"/>
      <c r="BS25" s="262"/>
      <c r="BT25" s="262"/>
      <c r="BU25" s="262"/>
      <c r="BV25" s="262"/>
      <c r="BW25" s="262"/>
      <c r="BX25" s="262">
        <v>60</v>
      </c>
      <c r="BY25" s="262"/>
      <c r="BZ25" s="262"/>
    </row>
    <row r="26" spans="1:79" s="256" customFormat="1">
      <c r="A26" s="429" t="s">
        <v>369</v>
      </c>
      <c r="B26" s="428"/>
      <c r="C26" s="262"/>
      <c r="D26" s="262"/>
      <c r="E26" s="262"/>
      <c r="F26" s="262"/>
      <c r="G26" s="262"/>
      <c r="H26" s="262"/>
      <c r="I26" s="262"/>
      <c r="J26" s="262"/>
      <c r="K26" s="262"/>
      <c r="L26" s="262"/>
      <c r="M26" s="262"/>
      <c r="N26" s="262"/>
      <c r="O26" s="262"/>
      <c r="P26" s="262"/>
      <c r="Q26" s="262"/>
      <c r="R26" s="262"/>
      <c r="S26" s="262"/>
      <c r="T26" s="262"/>
      <c r="U26" s="262"/>
      <c r="V26" s="262"/>
      <c r="W26" s="262"/>
      <c r="X26" s="262"/>
      <c r="Y26" s="262"/>
      <c r="Z26" s="262"/>
      <c r="AA26" s="262"/>
      <c r="AB26" s="262">
        <v>180</v>
      </c>
      <c r="AC26" s="262"/>
      <c r="AD26" s="262"/>
      <c r="AE26" s="262"/>
      <c r="AF26" s="262"/>
      <c r="AG26" s="262"/>
      <c r="AH26" s="262"/>
      <c r="AI26" s="262"/>
      <c r="AJ26" s="262"/>
      <c r="AK26" s="262"/>
      <c r="AL26" s="262"/>
      <c r="AM26" s="262"/>
      <c r="AN26" s="262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62"/>
      <c r="BE26" s="262"/>
      <c r="BF26" s="262"/>
      <c r="BG26" s="262"/>
      <c r="BH26" s="262"/>
      <c r="BI26" s="262"/>
      <c r="BJ26" s="262"/>
      <c r="BK26" s="262"/>
      <c r="BL26" s="262"/>
      <c r="BM26" s="262"/>
      <c r="BN26" s="262"/>
      <c r="BO26" s="262"/>
      <c r="BP26" s="262"/>
      <c r="BQ26" s="262"/>
      <c r="BR26" s="262"/>
      <c r="BS26" s="262"/>
      <c r="BT26" s="262"/>
      <c r="BU26" s="262"/>
      <c r="BV26" s="262"/>
      <c r="BW26" s="262"/>
      <c r="BX26" s="262"/>
      <c r="BY26" s="262"/>
      <c r="BZ26" s="262"/>
    </row>
    <row r="27" spans="1:79" s="256" customFormat="1">
      <c r="A27" s="429" t="s">
        <v>111</v>
      </c>
      <c r="B27" s="428"/>
      <c r="C27" s="262"/>
      <c r="D27" s="262"/>
      <c r="E27" s="262"/>
      <c r="F27" s="262"/>
      <c r="G27" s="262"/>
      <c r="H27" s="262"/>
      <c r="I27" s="262"/>
      <c r="J27" s="262"/>
      <c r="K27" s="262"/>
      <c r="L27" s="262"/>
      <c r="M27" s="262"/>
      <c r="N27" s="262"/>
      <c r="O27" s="262"/>
      <c r="P27" s="262"/>
      <c r="Q27" s="262"/>
      <c r="R27" s="262"/>
      <c r="S27" s="262"/>
      <c r="T27" s="262"/>
      <c r="U27" s="262">
        <v>45</v>
      </c>
      <c r="V27" s="262"/>
      <c r="W27" s="262"/>
      <c r="X27" s="262"/>
      <c r="Y27" s="262"/>
      <c r="Z27" s="262"/>
      <c r="AA27" s="262"/>
      <c r="AB27" s="262"/>
      <c r="AC27" s="262"/>
      <c r="AD27" s="262"/>
      <c r="AE27" s="262"/>
      <c r="AF27" s="262"/>
      <c r="AG27" s="262"/>
      <c r="AH27" s="262"/>
      <c r="AI27" s="262"/>
      <c r="AJ27" s="262"/>
      <c r="AK27" s="262"/>
      <c r="AL27" s="262"/>
      <c r="AM27" s="262"/>
      <c r="AN27" s="262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62"/>
      <c r="BH27" s="262"/>
      <c r="BI27" s="262"/>
      <c r="BJ27" s="262"/>
      <c r="BK27" s="262"/>
      <c r="BL27" s="262"/>
      <c r="BM27" s="262"/>
      <c r="BN27" s="262"/>
      <c r="BO27" s="262"/>
      <c r="BP27" s="262"/>
      <c r="BQ27" s="262"/>
      <c r="BR27" s="262"/>
      <c r="BS27" s="262"/>
      <c r="BT27" s="262"/>
      <c r="BU27" s="262"/>
      <c r="BV27" s="262"/>
      <c r="BW27" s="262"/>
      <c r="BX27" s="262"/>
      <c r="BY27" s="262"/>
      <c r="BZ27" s="262"/>
    </row>
    <row r="28" spans="1:79" ht="15.75" customHeight="1">
      <c r="A28" s="408"/>
      <c r="B28" s="407"/>
      <c r="C28" s="236"/>
      <c r="D28" s="236"/>
      <c r="E28" s="236"/>
      <c r="F28" s="236"/>
      <c r="G28" s="236"/>
      <c r="H28" s="236"/>
      <c r="I28" s="236"/>
      <c r="J28" s="236"/>
      <c r="K28" s="236"/>
      <c r="L28" s="236"/>
      <c r="M28" s="236"/>
      <c r="N28" s="236"/>
      <c r="O28" s="236"/>
      <c r="P28" s="236"/>
      <c r="Q28" s="236"/>
      <c r="R28" s="236"/>
      <c r="S28" s="236"/>
      <c r="T28" s="236"/>
      <c r="U28" s="236"/>
      <c r="V28" s="236"/>
      <c r="W28" s="236"/>
      <c r="X28" s="236"/>
      <c r="Y28" s="236"/>
      <c r="Z28" s="236"/>
      <c r="AA28" s="236"/>
      <c r="AB28" s="236"/>
      <c r="AC28" s="236"/>
      <c r="AD28" s="236"/>
      <c r="AE28" s="236"/>
      <c r="AF28" s="236"/>
      <c r="AG28" s="236"/>
      <c r="AH28" s="236"/>
      <c r="AI28" s="236"/>
      <c r="AJ28" s="236"/>
      <c r="AK28" s="236"/>
      <c r="AL28" s="236"/>
      <c r="AM28" s="236"/>
      <c r="AN28" s="236"/>
      <c r="AO28" s="236"/>
      <c r="AP28" s="236"/>
      <c r="AQ28" s="236"/>
      <c r="AR28" s="236"/>
      <c r="AS28" s="236"/>
      <c r="AT28" s="236"/>
      <c r="AU28" s="236"/>
      <c r="AV28" s="236"/>
      <c r="AW28" s="236"/>
      <c r="AX28" s="236"/>
      <c r="AY28" s="236"/>
      <c r="AZ28" s="236"/>
      <c r="BA28" s="236"/>
      <c r="BB28" s="236"/>
      <c r="BC28" s="236"/>
      <c r="BD28" s="236"/>
      <c r="BE28" s="236"/>
      <c r="BF28" s="236"/>
      <c r="BG28" s="236"/>
      <c r="BH28" s="236"/>
      <c r="BI28" s="236"/>
      <c r="BJ28" s="236"/>
      <c r="BK28" s="236"/>
      <c r="BL28" s="236"/>
      <c r="BM28" s="236"/>
      <c r="BN28" s="236"/>
      <c r="BO28" s="236"/>
      <c r="BP28" s="236"/>
      <c r="BQ28" s="236"/>
      <c r="BR28" s="236"/>
      <c r="BS28" s="236"/>
      <c r="BT28" s="236"/>
      <c r="BU28" s="236"/>
      <c r="BV28" s="236"/>
      <c r="BW28" s="236"/>
      <c r="BX28" s="236"/>
    </row>
    <row r="29" spans="1:79" ht="15.75" hidden="1" customHeight="1">
      <c r="A29" s="290"/>
      <c r="B29" s="291"/>
      <c r="C29" s="236"/>
      <c r="D29" s="236"/>
      <c r="E29" s="236"/>
      <c r="F29" s="236"/>
      <c r="G29" s="236"/>
      <c r="H29" s="236"/>
      <c r="I29" s="236"/>
      <c r="J29" s="236"/>
      <c r="K29" s="236"/>
      <c r="L29" s="236"/>
      <c r="M29" s="236"/>
      <c r="N29" s="236"/>
      <c r="O29" s="236"/>
      <c r="P29" s="236"/>
      <c r="Q29" s="236"/>
      <c r="R29" s="236"/>
      <c r="S29" s="236"/>
      <c r="T29" s="236"/>
      <c r="U29" s="236"/>
      <c r="V29" s="236"/>
      <c r="W29" s="236"/>
      <c r="X29" s="236"/>
      <c r="Y29" s="236"/>
      <c r="Z29" s="236"/>
      <c r="AA29" s="236"/>
      <c r="AB29" s="236"/>
      <c r="AC29" s="236"/>
      <c r="AD29" s="236"/>
      <c r="AE29" s="236"/>
      <c r="AF29" s="236"/>
      <c r="AG29" s="236"/>
      <c r="AH29" s="236"/>
      <c r="AI29" s="236"/>
      <c r="AJ29" s="236"/>
      <c r="AK29" s="236"/>
      <c r="AL29" s="236"/>
      <c r="AM29" s="236"/>
      <c r="AN29" s="236"/>
      <c r="AO29" s="236"/>
      <c r="AP29" s="236"/>
      <c r="AQ29" s="236"/>
      <c r="AR29" s="236"/>
      <c r="AS29" s="236"/>
      <c r="AT29" s="236"/>
      <c r="AU29" s="236"/>
      <c r="AV29" s="236"/>
      <c r="AW29" s="236"/>
      <c r="AX29" s="236"/>
      <c r="AY29" s="236"/>
      <c r="AZ29" s="236"/>
      <c r="BA29" s="236"/>
      <c r="BB29" s="236"/>
      <c r="BC29" s="236"/>
      <c r="BD29" s="236"/>
      <c r="BE29" s="236"/>
      <c r="BF29" s="236"/>
      <c r="BG29" s="236"/>
      <c r="BH29" s="236"/>
      <c r="BI29" s="236"/>
      <c r="BJ29" s="236"/>
      <c r="BK29" s="236"/>
      <c r="BL29" s="236"/>
      <c r="BM29" s="236"/>
      <c r="BN29" s="236"/>
      <c r="BO29" s="236"/>
      <c r="BP29" s="236"/>
      <c r="BQ29" s="236"/>
      <c r="BR29" s="236"/>
      <c r="BS29" s="236"/>
      <c r="BT29" s="236"/>
      <c r="BU29" s="236"/>
      <c r="BV29" s="236"/>
      <c r="BW29" s="236"/>
      <c r="BX29" s="236"/>
    </row>
    <row r="30" spans="1:79" ht="15.75" hidden="1" customHeight="1">
      <c r="A30" s="408"/>
      <c r="B30" s="407"/>
      <c r="C30" s="236"/>
      <c r="D30" s="236">
        <f t="shared" ref="D30:AI30" si="7">SUM(D22:D28)</f>
        <v>0</v>
      </c>
      <c r="E30" s="236">
        <f t="shared" si="7"/>
        <v>0</v>
      </c>
      <c r="F30" s="236">
        <f t="shared" si="7"/>
        <v>0</v>
      </c>
      <c r="G30" s="236">
        <f t="shared" si="7"/>
        <v>0</v>
      </c>
      <c r="H30" s="236">
        <f t="shared" si="7"/>
        <v>0</v>
      </c>
      <c r="I30" s="236">
        <f t="shared" si="7"/>
        <v>0</v>
      </c>
      <c r="J30" s="236">
        <f t="shared" si="7"/>
        <v>0</v>
      </c>
      <c r="K30" s="236">
        <f t="shared" si="7"/>
        <v>0</v>
      </c>
      <c r="L30" s="236">
        <f t="shared" si="7"/>
        <v>3.9</v>
      </c>
      <c r="M30" s="236">
        <f t="shared" si="7"/>
        <v>0</v>
      </c>
      <c r="N30" s="236">
        <f t="shared" si="7"/>
        <v>4.8</v>
      </c>
      <c r="O30" s="236">
        <f t="shared" si="7"/>
        <v>0</v>
      </c>
      <c r="P30" s="236">
        <f t="shared" si="7"/>
        <v>0</v>
      </c>
      <c r="Q30" s="236">
        <f t="shared" si="7"/>
        <v>0</v>
      </c>
      <c r="R30" s="236">
        <f t="shared" si="7"/>
        <v>0</v>
      </c>
      <c r="S30" s="236">
        <f t="shared" si="7"/>
        <v>0</v>
      </c>
      <c r="T30" s="236">
        <f t="shared" si="7"/>
        <v>0</v>
      </c>
      <c r="U30" s="236">
        <f t="shared" si="7"/>
        <v>45</v>
      </c>
      <c r="V30" s="236">
        <f t="shared" si="7"/>
        <v>0</v>
      </c>
      <c r="W30" s="236">
        <f t="shared" si="7"/>
        <v>0</v>
      </c>
      <c r="X30" s="236">
        <f t="shared" si="7"/>
        <v>0</v>
      </c>
      <c r="Y30" s="236">
        <f t="shared" si="7"/>
        <v>0</v>
      </c>
      <c r="Z30" s="236">
        <f t="shared" si="7"/>
        <v>0</v>
      </c>
      <c r="AA30" s="236">
        <f t="shared" si="7"/>
        <v>0</v>
      </c>
      <c r="AB30" s="236">
        <f t="shared" si="7"/>
        <v>180</v>
      </c>
      <c r="AC30" s="236">
        <f t="shared" si="7"/>
        <v>4</v>
      </c>
      <c r="AD30" s="236">
        <f t="shared" si="7"/>
        <v>0</v>
      </c>
      <c r="AE30" s="236">
        <f t="shared" si="7"/>
        <v>0</v>
      </c>
      <c r="AF30" s="236">
        <f t="shared" si="7"/>
        <v>0</v>
      </c>
      <c r="AG30" s="236">
        <f t="shared" si="7"/>
        <v>0</v>
      </c>
      <c r="AH30" s="236">
        <f t="shared" si="7"/>
        <v>30</v>
      </c>
      <c r="AI30" s="236">
        <f t="shared" si="7"/>
        <v>0</v>
      </c>
      <c r="AJ30" s="236">
        <f t="shared" ref="AJ30:BX30" si="8">SUM(AJ22:AJ28)</f>
        <v>0</v>
      </c>
      <c r="AK30" s="236">
        <f t="shared" si="8"/>
        <v>0</v>
      </c>
      <c r="AL30" s="236">
        <f t="shared" si="8"/>
        <v>0</v>
      </c>
      <c r="AM30" s="236">
        <f t="shared" si="8"/>
        <v>0</v>
      </c>
      <c r="AN30" s="236">
        <f t="shared" si="8"/>
        <v>5</v>
      </c>
      <c r="AO30" s="236">
        <f t="shared" si="8"/>
        <v>0</v>
      </c>
      <c r="AP30" s="236">
        <f t="shared" si="8"/>
        <v>0</v>
      </c>
      <c r="AQ30" s="236">
        <f t="shared" si="8"/>
        <v>0</v>
      </c>
      <c r="AR30" s="236">
        <f t="shared" si="8"/>
        <v>0</v>
      </c>
      <c r="AS30" s="236">
        <f t="shared" si="8"/>
        <v>0</v>
      </c>
      <c r="AT30" s="236">
        <f t="shared" si="8"/>
        <v>4</v>
      </c>
      <c r="AU30" s="236">
        <f t="shared" si="8"/>
        <v>0</v>
      </c>
      <c r="AV30" s="236">
        <f t="shared" si="8"/>
        <v>0</v>
      </c>
      <c r="AW30" s="236">
        <f t="shared" si="8"/>
        <v>0</v>
      </c>
      <c r="AX30" s="236">
        <f t="shared" si="8"/>
        <v>5</v>
      </c>
      <c r="AY30" s="236">
        <f t="shared" si="8"/>
        <v>0</v>
      </c>
      <c r="AZ30" s="236">
        <f t="shared" si="8"/>
        <v>0</v>
      </c>
      <c r="BA30" s="236">
        <f t="shared" si="8"/>
        <v>50</v>
      </c>
      <c r="BB30" s="236">
        <f t="shared" si="8"/>
        <v>0</v>
      </c>
      <c r="BC30" s="236">
        <f t="shared" si="8"/>
        <v>0</v>
      </c>
      <c r="BD30" s="236">
        <f t="shared" si="8"/>
        <v>0</v>
      </c>
      <c r="BE30" s="236">
        <f t="shared" si="8"/>
        <v>0</v>
      </c>
      <c r="BF30" s="236">
        <f t="shared" si="8"/>
        <v>0</v>
      </c>
      <c r="BG30" s="236">
        <f t="shared" si="8"/>
        <v>0</v>
      </c>
      <c r="BH30" s="236">
        <f t="shared" si="8"/>
        <v>1</v>
      </c>
      <c r="BI30" s="236">
        <f t="shared" si="8"/>
        <v>0</v>
      </c>
      <c r="BJ30" s="236">
        <f t="shared" si="8"/>
        <v>50</v>
      </c>
      <c r="BK30" s="236">
        <f t="shared" si="8"/>
        <v>8</v>
      </c>
      <c r="BL30" s="236">
        <f t="shared" si="8"/>
        <v>40</v>
      </c>
      <c r="BM30" s="236">
        <f t="shared" si="8"/>
        <v>0</v>
      </c>
      <c r="BN30" s="236">
        <f t="shared" si="8"/>
        <v>0</v>
      </c>
      <c r="BO30" s="236">
        <f t="shared" si="8"/>
        <v>0</v>
      </c>
      <c r="BP30" s="236">
        <f t="shared" si="8"/>
        <v>0</v>
      </c>
      <c r="BQ30" s="236">
        <f t="shared" si="8"/>
        <v>0</v>
      </c>
      <c r="BR30" s="236">
        <f t="shared" si="8"/>
        <v>0</v>
      </c>
      <c r="BS30" s="236">
        <f t="shared" si="8"/>
        <v>0</v>
      </c>
      <c r="BT30" s="236">
        <f t="shared" si="8"/>
        <v>0</v>
      </c>
      <c r="BU30" s="236">
        <f t="shared" si="8"/>
        <v>0</v>
      </c>
      <c r="BV30" s="236">
        <f t="shared" si="8"/>
        <v>13</v>
      </c>
      <c r="BW30" s="236">
        <f t="shared" si="8"/>
        <v>0</v>
      </c>
      <c r="BX30" s="236">
        <f t="shared" si="8"/>
        <v>60</v>
      </c>
    </row>
    <row r="31" spans="1:79" ht="15.75" hidden="1" customHeight="1">
      <c r="A31" s="412" t="s">
        <v>74</v>
      </c>
      <c r="B31" s="413"/>
      <c r="C31" s="236">
        <f>C32</f>
        <v>0</v>
      </c>
      <c r="D31" s="236">
        <f t="shared" ref="D31:BO31" si="9">C31</f>
        <v>0</v>
      </c>
      <c r="E31" s="236">
        <f t="shared" si="9"/>
        <v>0</v>
      </c>
      <c r="F31" s="236">
        <f t="shared" si="9"/>
        <v>0</v>
      </c>
      <c r="G31" s="236">
        <f t="shared" si="9"/>
        <v>0</v>
      </c>
      <c r="H31" s="236">
        <f t="shared" si="9"/>
        <v>0</v>
      </c>
      <c r="I31" s="236">
        <f t="shared" si="9"/>
        <v>0</v>
      </c>
      <c r="J31" s="236">
        <f t="shared" si="9"/>
        <v>0</v>
      </c>
      <c r="K31" s="236">
        <f t="shared" si="9"/>
        <v>0</v>
      </c>
      <c r="L31" s="236">
        <f t="shared" si="9"/>
        <v>0</v>
      </c>
      <c r="M31" s="236">
        <f t="shared" si="9"/>
        <v>0</v>
      </c>
      <c r="N31" s="236">
        <f t="shared" si="9"/>
        <v>0</v>
      </c>
      <c r="O31" s="236">
        <f t="shared" si="9"/>
        <v>0</v>
      </c>
      <c r="P31" s="236">
        <f t="shared" si="9"/>
        <v>0</v>
      </c>
      <c r="Q31" s="236">
        <f t="shared" si="9"/>
        <v>0</v>
      </c>
      <c r="R31" s="236">
        <f t="shared" si="9"/>
        <v>0</v>
      </c>
      <c r="S31" s="236">
        <f t="shared" si="9"/>
        <v>0</v>
      </c>
      <c r="T31" s="236">
        <f t="shared" si="9"/>
        <v>0</v>
      </c>
      <c r="U31" s="236">
        <f t="shared" si="9"/>
        <v>0</v>
      </c>
      <c r="V31" s="236">
        <f t="shared" si="9"/>
        <v>0</v>
      </c>
      <c r="W31" s="236">
        <f t="shared" si="9"/>
        <v>0</v>
      </c>
      <c r="X31" s="236">
        <f t="shared" si="9"/>
        <v>0</v>
      </c>
      <c r="Y31" s="236">
        <f t="shared" si="9"/>
        <v>0</v>
      </c>
      <c r="Z31" s="236">
        <f t="shared" si="9"/>
        <v>0</v>
      </c>
      <c r="AA31" s="236">
        <f t="shared" si="9"/>
        <v>0</v>
      </c>
      <c r="AB31" s="236">
        <f t="shared" si="9"/>
        <v>0</v>
      </c>
      <c r="AC31" s="236">
        <f t="shared" si="9"/>
        <v>0</v>
      </c>
      <c r="AD31" s="236">
        <f t="shared" si="9"/>
        <v>0</v>
      </c>
      <c r="AE31" s="236">
        <f t="shared" si="9"/>
        <v>0</v>
      </c>
      <c r="AF31" s="236">
        <f t="shared" si="9"/>
        <v>0</v>
      </c>
      <c r="AG31" s="236">
        <f t="shared" si="9"/>
        <v>0</v>
      </c>
      <c r="AH31" s="236">
        <f t="shared" si="9"/>
        <v>0</v>
      </c>
      <c r="AI31" s="236">
        <f t="shared" si="9"/>
        <v>0</v>
      </c>
      <c r="AJ31" s="236">
        <f t="shared" si="9"/>
        <v>0</v>
      </c>
      <c r="AK31" s="236">
        <f t="shared" si="9"/>
        <v>0</v>
      </c>
      <c r="AL31" s="236">
        <f t="shared" si="9"/>
        <v>0</v>
      </c>
      <c r="AM31" s="236">
        <f t="shared" si="9"/>
        <v>0</v>
      </c>
      <c r="AN31" s="236">
        <f t="shared" si="9"/>
        <v>0</v>
      </c>
      <c r="AO31" s="236">
        <f t="shared" si="9"/>
        <v>0</v>
      </c>
      <c r="AP31" s="236">
        <f t="shared" si="9"/>
        <v>0</v>
      </c>
      <c r="AQ31" s="236">
        <f t="shared" si="9"/>
        <v>0</v>
      </c>
      <c r="AR31" s="236">
        <f t="shared" si="9"/>
        <v>0</v>
      </c>
      <c r="AS31" s="236">
        <f t="shared" si="9"/>
        <v>0</v>
      </c>
      <c r="AT31" s="236">
        <f t="shared" si="9"/>
        <v>0</v>
      </c>
      <c r="AU31" s="236">
        <f t="shared" si="9"/>
        <v>0</v>
      </c>
      <c r="AV31" s="236">
        <f t="shared" si="9"/>
        <v>0</v>
      </c>
      <c r="AW31" s="236">
        <f t="shared" si="9"/>
        <v>0</v>
      </c>
      <c r="AX31" s="236">
        <f t="shared" si="9"/>
        <v>0</v>
      </c>
      <c r="AY31" s="236">
        <f t="shared" si="9"/>
        <v>0</v>
      </c>
      <c r="AZ31" s="236">
        <f t="shared" si="9"/>
        <v>0</v>
      </c>
      <c r="BA31" s="236">
        <f t="shared" si="9"/>
        <v>0</v>
      </c>
      <c r="BB31" s="236">
        <f t="shared" si="9"/>
        <v>0</v>
      </c>
      <c r="BC31" s="236">
        <f t="shared" si="9"/>
        <v>0</v>
      </c>
      <c r="BD31" s="236">
        <f t="shared" si="9"/>
        <v>0</v>
      </c>
      <c r="BE31" s="236">
        <f t="shared" si="9"/>
        <v>0</v>
      </c>
      <c r="BF31" s="236">
        <f t="shared" si="9"/>
        <v>0</v>
      </c>
      <c r="BG31" s="236">
        <f t="shared" si="9"/>
        <v>0</v>
      </c>
      <c r="BH31" s="236">
        <f t="shared" si="9"/>
        <v>0</v>
      </c>
      <c r="BI31" s="236">
        <f t="shared" si="9"/>
        <v>0</v>
      </c>
      <c r="BJ31" s="236">
        <f t="shared" si="9"/>
        <v>0</v>
      </c>
      <c r="BK31" s="236">
        <f t="shared" si="9"/>
        <v>0</v>
      </c>
      <c r="BL31" s="236">
        <f t="shared" si="9"/>
        <v>0</v>
      </c>
      <c r="BM31" s="236">
        <f t="shared" si="9"/>
        <v>0</v>
      </c>
      <c r="BN31" s="236">
        <f t="shared" si="9"/>
        <v>0</v>
      </c>
      <c r="BO31" s="236">
        <f t="shared" si="9"/>
        <v>0</v>
      </c>
      <c r="BP31" s="236">
        <f t="shared" ref="BP31:BX31" si="10">BO31</f>
        <v>0</v>
      </c>
      <c r="BQ31" s="236">
        <f t="shared" si="10"/>
        <v>0</v>
      </c>
      <c r="BR31" s="236">
        <f t="shared" si="10"/>
        <v>0</v>
      </c>
      <c r="BS31" s="236">
        <f t="shared" si="10"/>
        <v>0</v>
      </c>
      <c r="BT31" s="236">
        <f t="shared" si="10"/>
        <v>0</v>
      </c>
      <c r="BU31" s="236">
        <f t="shared" si="10"/>
        <v>0</v>
      </c>
      <c r="BV31" s="236">
        <f t="shared" si="10"/>
        <v>0</v>
      </c>
      <c r="BW31" s="236">
        <f t="shared" si="10"/>
        <v>0</v>
      </c>
      <c r="BX31" s="236">
        <f t="shared" si="10"/>
        <v>0</v>
      </c>
    </row>
    <row r="32" spans="1:79" ht="15.75" customHeight="1" thickBot="1">
      <c r="A32" s="414" t="s">
        <v>74</v>
      </c>
      <c r="B32" s="415"/>
      <c r="C32" s="255">
        <f>VLOOKUP(B4,Фактически_присутствующих,3,FALSE)</f>
        <v>0</v>
      </c>
      <c r="D32" s="236"/>
      <c r="E32" s="236"/>
      <c r="F32" s="236"/>
      <c r="G32" s="236"/>
      <c r="H32" s="236"/>
      <c r="I32" s="236"/>
      <c r="J32" s="236"/>
      <c r="K32" s="236"/>
      <c r="L32" s="236"/>
      <c r="M32" s="236"/>
      <c r="N32" s="236"/>
      <c r="O32" s="236"/>
      <c r="P32" s="236"/>
      <c r="Q32" s="236"/>
      <c r="R32" s="236"/>
      <c r="S32" s="236"/>
      <c r="T32" s="236"/>
      <c r="U32" s="236"/>
      <c r="V32" s="236"/>
      <c r="W32" s="236"/>
      <c r="X32" s="236"/>
      <c r="Y32" s="236"/>
      <c r="Z32" s="236"/>
      <c r="AA32" s="236"/>
      <c r="AB32" s="236"/>
      <c r="AC32" s="236"/>
      <c r="AD32" s="236"/>
      <c r="AE32" s="236"/>
      <c r="AF32" s="236"/>
      <c r="AG32" s="236"/>
      <c r="AH32" s="236"/>
      <c r="AI32" s="236"/>
      <c r="AJ32" s="236"/>
      <c r="AK32" s="236"/>
      <c r="AL32" s="236"/>
      <c r="AM32" s="236"/>
      <c r="AN32" s="236"/>
      <c r="AO32" s="236"/>
      <c r="AP32" s="236"/>
      <c r="AQ32" s="236"/>
      <c r="AR32" s="236"/>
      <c r="AS32" s="236"/>
      <c r="AT32" s="236"/>
      <c r="AU32" s="236"/>
      <c r="AV32" s="236"/>
      <c r="AW32" s="236"/>
      <c r="AX32" s="236"/>
      <c r="AY32" s="236"/>
      <c r="AZ32" s="236"/>
      <c r="BA32" s="236"/>
      <c r="BB32" s="236"/>
      <c r="BC32" s="236"/>
      <c r="BD32" s="236"/>
      <c r="BE32" s="236"/>
      <c r="BF32" s="236"/>
      <c r="BG32" s="236"/>
      <c r="BH32" s="236"/>
      <c r="BI32" s="236"/>
      <c r="BJ32" s="236"/>
      <c r="BK32" s="236"/>
      <c r="BL32" s="236"/>
      <c r="BM32" s="236"/>
      <c r="BN32" s="236"/>
      <c r="BO32" s="236"/>
      <c r="BP32" s="236"/>
      <c r="BQ32" s="236"/>
      <c r="BR32" s="236"/>
      <c r="BS32" s="236"/>
      <c r="BT32" s="236"/>
      <c r="BU32" s="236"/>
      <c r="BV32" s="236"/>
      <c r="BW32" s="236"/>
      <c r="BX32" s="236"/>
    </row>
    <row r="33" spans="1:76" ht="15.75" customHeight="1" thickTop="1">
      <c r="A33" s="414" t="s">
        <v>75</v>
      </c>
      <c r="B33" s="415"/>
      <c r="C33" s="237"/>
      <c r="D33" s="238">
        <f>D30*D31/1000</f>
        <v>0</v>
      </c>
      <c r="E33" s="238">
        <f>E30*E31</f>
        <v>0</v>
      </c>
      <c r="F33" s="239">
        <f>F30*F31</f>
        <v>0</v>
      </c>
      <c r="G33" s="240">
        <f>G30*G31</f>
        <v>0</v>
      </c>
      <c r="H33" s="240">
        <f>H30*H31/1000</f>
        <v>0</v>
      </c>
      <c r="I33" s="240">
        <f>I30*I31/1000</f>
        <v>0</v>
      </c>
      <c r="J33" s="240">
        <f>J30*J31/1000</f>
        <v>0</v>
      </c>
      <c r="K33" s="240">
        <f>K30*K31</f>
        <v>0</v>
      </c>
      <c r="L33" s="240">
        <f t="shared" ref="L33:BW33" si="11">L30*L31/1000</f>
        <v>0</v>
      </c>
      <c r="M33" s="240">
        <f t="shared" si="11"/>
        <v>0</v>
      </c>
      <c r="N33" s="240">
        <f t="shared" si="11"/>
        <v>0</v>
      </c>
      <c r="O33" s="240">
        <f t="shared" si="11"/>
        <v>0</v>
      </c>
      <c r="P33" s="240">
        <f t="shared" si="11"/>
        <v>0</v>
      </c>
      <c r="Q33" s="240">
        <f t="shared" si="11"/>
        <v>0</v>
      </c>
      <c r="R33" s="240">
        <f t="shared" si="11"/>
        <v>0</v>
      </c>
      <c r="S33" s="240">
        <f t="shared" si="11"/>
        <v>0</v>
      </c>
      <c r="T33" s="240">
        <f t="shared" si="11"/>
        <v>0</v>
      </c>
      <c r="U33" s="240">
        <f t="shared" si="11"/>
        <v>0</v>
      </c>
      <c r="V33" s="240">
        <f t="shared" si="11"/>
        <v>0</v>
      </c>
      <c r="W33" s="240">
        <f t="shared" si="11"/>
        <v>0</v>
      </c>
      <c r="X33" s="240">
        <f t="shared" si="11"/>
        <v>0</v>
      </c>
      <c r="Y33" s="240">
        <f t="shared" si="11"/>
        <v>0</v>
      </c>
      <c r="Z33" s="240">
        <f t="shared" si="11"/>
        <v>0</v>
      </c>
      <c r="AA33" s="240">
        <f t="shared" si="11"/>
        <v>0</v>
      </c>
      <c r="AB33" s="240">
        <f t="shared" si="11"/>
        <v>0</v>
      </c>
      <c r="AC33" s="240">
        <f t="shared" si="11"/>
        <v>0</v>
      </c>
      <c r="AD33" s="240">
        <f t="shared" si="11"/>
        <v>0</v>
      </c>
      <c r="AE33" s="240">
        <f t="shared" si="11"/>
        <v>0</v>
      </c>
      <c r="AF33" s="240">
        <f t="shared" si="11"/>
        <v>0</v>
      </c>
      <c r="AG33" s="240">
        <f t="shared" si="11"/>
        <v>0</v>
      </c>
      <c r="AH33" s="240">
        <f t="shared" si="11"/>
        <v>0</v>
      </c>
      <c r="AI33" s="240">
        <f t="shared" si="11"/>
        <v>0</v>
      </c>
      <c r="AJ33" s="240">
        <f t="shared" si="11"/>
        <v>0</v>
      </c>
      <c r="AK33" s="240">
        <f t="shared" si="11"/>
        <v>0</v>
      </c>
      <c r="AL33" s="240">
        <f t="shared" si="11"/>
        <v>0</v>
      </c>
      <c r="AM33" s="240">
        <f t="shared" si="11"/>
        <v>0</v>
      </c>
      <c r="AN33" s="240">
        <f t="shared" si="11"/>
        <v>0</v>
      </c>
      <c r="AO33" s="240">
        <f t="shared" si="11"/>
        <v>0</v>
      </c>
      <c r="AP33" s="240">
        <f t="shared" si="11"/>
        <v>0</v>
      </c>
      <c r="AQ33" s="240">
        <f t="shared" si="11"/>
        <v>0</v>
      </c>
      <c r="AR33" s="240">
        <f t="shared" si="11"/>
        <v>0</v>
      </c>
      <c r="AS33" s="240">
        <f t="shared" si="11"/>
        <v>0</v>
      </c>
      <c r="AT33" s="240">
        <f t="shared" si="11"/>
        <v>0</v>
      </c>
      <c r="AU33" s="240">
        <f t="shared" si="11"/>
        <v>0</v>
      </c>
      <c r="AV33" s="240">
        <f t="shared" si="11"/>
        <v>0</v>
      </c>
      <c r="AW33" s="240">
        <f t="shared" si="11"/>
        <v>0</v>
      </c>
      <c r="AX33" s="240">
        <f t="shared" si="11"/>
        <v>0</v>
      </c>
      <c r="AY33" s="240">
        <f t="shared" si="11"/>
        <v>0</v>
      </c>
      <c r="AZ33" s="240">
        <f t="shared" si="11"/>
        <v>0</v>
      </c>
      <c r="BA33" s="240">
        <f t="shared" si="11"/>
        <v>0</v>
      </c>
      <c r="BB33" s="240">
        <f t="shared" si="11"/>
        <v>0</v>
      </c>
      <c r="BC33" s="240">
        <f t="shared" si="11"/>
        <v>0</v>
      </c>
      <c r="BD33" s="240">
        <f t="shared" si="11"/>
        <v>0</v>
      </c>
      <c r="BE33" s="240">
        <f t="shared" si="11"/>
        <v>0</v>
      </c>
      <c r="BF33" s="240">
        <f t="shared" si="11"/>
        <v>0</v>
      </c>
      <c r="BG33" s="240">
        <f t="shared" si="11"/>
        <v>0</v>
      </c>
      <c r="BH33" s="240">
        <f>BH30*BH31</f>
        <v>0</v>
      </c>
      <c r="BI33" s="240">
        <f t="shared" si="11"/>
        <v>0</v>
      </c>
      <c r="BJ33" s="240">
        <f t="shared" si="11"/>
        <v>0</v>
      </c>
      <c r="BK33" s="240">
        <f t="shared" si="11"/>
        <v>0</v>
      </c>
      <c r="BL33" s="240">
        <f t="shared" si="11"/>
        <v>0</v>
      </c>
      <c r="BM33" s="240">
        <f t="shared" si="11"/>
        <v>0</v>
      </c>
      <c r="BN33" s="240">
        <f t="shared" si="11"/>
        <v>0</v>
      </c>
      <c r="BO33" s="240">
        <f t="shared" si="11"/>
        <v>0</v>
      </c>
      <c r="BP33" s="240">
        <f t="shared" si="11"/>
        <v>0</v>
      </c>
      <c r="BQ33" s="240">
        <f t="shared" si="11"/>
        <v>0</v>
      </c>
      <c r="BR33" s="240">
        <f t="shared" si="11"/>
        <v>0</v>
      </c>
      <c r="BS33" s="240">
        <f t="shared" si="11"/>
        <v>0</v>
      </c>
      <c r="BT33" s="240">
        <f t="shared" si="11"/>
        <v>0</v>
      </c>
      <c r="BU33" s="240">
        <f t="shared" si="11"/>
        <v>0</v>
      </c>
      <c r="BV33" s="240">
        <f t="shared" si="11"/>
        <v>0</v>
      </c>
      <c r="BW33" s="240">
        <f t="shared" si="11"/>
        <v>0</v>
      </c>
      <c r="BX33" s="240">
        <f t="shared" ref="BX33" si="12">BX30*BX31/1000</f>
        <v>0</v>
      </c>
    </row>
    <row r="34" spans="1:76" ht="15.75" customHeight="1">
      <c r="A34" s="414" t="s">
        <v>64</v>
      </c>
      <c r="B34" s="415"/>
      <c r="C34" s="237"/>
      <c r="D34" s="241">
        <f>ССЫЛКИ!B3</f>
        <v>85</v>
      </c>
      <c r="E34" s="241">
        <f>ССЫЛКИ!C3</f>
        <v>21</v>
      </c>
      <c r="F34" s="241">
        <f>ССЫЛКИ!D3</f>
        <v>21</v>
      </c>
      <c r="G34" s="241">
        <f>ССЫЛКИ!E3</f>
        <v>6</v>
      </c>
      <c r="H34" s="241">
        <f>ССЫЛКИ!F3</f>
        <v>400</v>
      </c>
      <c r="I34" s="241">
        <f>ССЫЛКИ!G3</f>
        <v>140</v>
      </c>
      <c r="J34" s="241">
        <f>ССЫЛКИ!H3</f>
        <v>85</v>
      </c>
      <c r="K34" s="241">
        <f>ССЫЛКИ!I3</f>
        <v>21</v>
      </c>
      <c r="L34" s="241">
        <f>ССЫЛКИ!J3</f>
        <v>140</v>
      </c>
      <c r="M34" s="241">
        <f>ССЫЛКИ!K3</f>
        <v>56</v>
      </c>
      <c r="N34" s="241">
        <f>ССЫЛКИ!L3</f>
        <v>10</v>
      </c>
      <c r="O34" s="241">
        <f>ССЫЛКИ!M3</f>
        <v>240</v>
      </c>
      <c r="P34" s="241">
        <f>ССЫЛКИ!N3</f>
        <v>700</v>
      </c>
      <c r="Q34" s="241">
        <f>ССЫЛКИ!O3</f>
        <v>8</v>
      </c>
      <c r="R34" s="241">
        <f>ССЫЛКИ!P3</f>
        <v>160</v>
      </c>
      <c r="S34" s="241">
        <f>ССЫЛКИ!Q3</f>
        <v>10</v>
      </c>
      <c r="T34" s="241">
        <f>ССЫЛКИ!R3</f>
        <v>150</v>
      </c>
      <c r="U34" s="241">
        <f>ССЫЛКИ!S3</f>
        <v>110</v>
      </c>
      <c r="V34" s="241">
        <f>ССЫЛКИ!T3</f>
        <v>130</v>
      </c>
      <c r="W34" s="241">
        <f>ССЫЛКИ!U3</f>
        <v>150</v>
      </c>
      <c r="X34" s="241">
        <f>ССЫЛКИ!V3</f>
        <v>150</v>
      </c>
      <c r="Y34" s="241">
        <f>ССЫЛКИ!W3</f>
        <v>40</v>
      </c>
      <c r="Z34" s="241">
        <f>ССЫЛКИ!X3</f>
        <v>150</v>
      </c>
      <c r="AA34" s="241">
        <f>ССЫЛКИ!Y3</f>
        <v>60</v>
      </c>
      <c r="AB34" s="241">
        <f>ССЫЛКИ!Z3</f>
        <v>70</v>
      </c>
      <c r="AC34" s="241">
        <f>ССЫЛКИ!AA3</f>
        <v>165</v>
      </c>
      <c r="AD34" s="241">
        <f>ССЫЛКИ!AB3</f>
        <v>21</v>
      </c>
      <c r="AE34" s="241">
        <f>ССЫЛКИ!AC3</f>
        <v>10.5</v>
      </c>
      <c r="AF34" s="241">
        <f>ССЫЛКИ!AD3</f>
        <v>55</v>
      </c>
      <c r="AG34" s="241">
        <f>ССЫЛКИ!AE3</f>
        <v>90</v>
      </c>
      <c r="AH34" s="241">
        <f>ССЫЛКИ!AF3</f>
        <v>45</v>
      </c>
      <c r="AI34" s="241">
        <f>ССЫЛКИ!AG3</f>
        <v>45</v>
      </c>
      <c r="AJ34" s="241">
        <f>ССЫЛКИ!AH3</f>
        <v>52</v>
      </c>
      <c r="AK34" s="241">
        <f>ССЫЛКИ!AI3</f>
        <v>50</v>
      </c>
      <c r="AL34" s="241">
        <f>ССЫЛКИ!AJ3</f>
        <v>55</v>
      </c>
      <c r="AM34" s="241">
        <f>ССЫЛКИ!AK3</f>
        <v>60</v>
      </c>
      <c r="AN34" s="241">
        <f>ССЫЛКИ!AL3</f>
        <v>60</v>
      </c>
      <c r="AO34" s="241">
        <f>ССЫЛКИ!AM3</f>
        <v>50</v>
      </c>
      <c r="AP34" s="241">
        <f>ССЫЛКИ!AN3</f>
        <v>110</v>
      </c>
      <c r="AQ34" s="241">
        <f>ССЫЛКИ!AO3</f>
        <v>270</v>
      </c>
      <c r="AR34" s="241">
        <f>ССЫЛКИ!AP3</f>
        <v>200</v>
      </c>
      <c r="AS34" s="241">
        <f>ССЫЛКИ!AQ3</f>
        <v>80</v>
      </c>
      <c r="AT34" s="241">
        <f>ССЫЛКИ!AR3</f>
        <v>600</v>
      </c>
      <c r="AU34" s="241">
        <f>ССЫЛКИ!AS3</f>
        <v>60</v>
      </c>
      <c r="AV34" s="241">
        <f>ССЫЛКИ!AT3</f>
        <v>75</v>
      </c>
      <c r="AW34" s="241">
        <f>ССЫЛКИ!AU3</f>
        <v>250</v>
      </c>
      <c r="AX34" s="241">
        <f>ССЫЛКИ!AV3</f>
        <v>274</v>
      </c>
      <c r="AY34" s="241">
        <f>ССЫЛКИ!AW3</f>
        <v>450</v>
      </c>
      <c r="AZ34" s="241">
        <f>ССЫЛКИ!AX3</f>
        <v>325</v>
      </c>
      <c r="BA34" s="241">
        <f>ССЫЛКИ!AY3</f>
        <v>180</v>
      </c>
      <c r="BB34" s="241">
        <f>ССЫЛКИ!AZ3</f>
        <v>320</v>
      </c>
      <c r="BC34" s="241">
        <f>ССЫЛКИ!BA3</f>
        <v>350</v>
      </c>
      <c r="BD34" s="241">
        <f>ССЫЛКИ!BB3</f>
        <v>300</v>
      </c>
      <c r="BE34" s="241">
        <f>ССЫЛКИ!BC3</f>
        <v>120</v>
      </c>
      <c r="BF34" s="241">
        <f>ССЫЛКИ!BD3</f>
        <v>220</v>
      </c>
      <c r="BG34" s="241">
        <f>ССЫЛКИ!BE3</f>
        <v>300</v>
      </c>
      <c r="BH34" s="241">
        <f>ССЫЛКИ!BF3</f>
        <v>21</v>
      </c>
      <c r="BI34" s="241">
        <f>ССЫЛКИ!BG3</f>
        <v>21</v>
      </c>
      <c r="BJ34" s="241">
        <f>ССЫЛКИ!BH3</f>
        <v>35</v>
      </c>
      <c r="BK34" s="241">
        <f>ССЫЛКИ!BI3</f>
        <v>22</v>
      </c>
      <c r="BL34" s="241">
        <f>ССЫЛКИ!BJ3</f>
        <v>32</v>
      </c>
      <c r="BM34" s="241">
        <f>ССЫЛКИ!BK3</f>
        <v>140</v>
      </c>
      <c r="BN34" s="241">
        <f>ССЫЛКИ!BL3</f>
        <v>140</v>
      </c>
      <c r="BO34" s="241">
        <f>ССЫЛКИ!BM3</f>
        <v>30</v>
      </c>
      <c r="BP34" s="241">
        <f>ССЫЛКИ!BN3</f>
        <v>4.2</v>
      </c>
      <c r="BQ34" s="241">
        <f>ССЫЛКИ!BO3</f>
        <v>160</v>
      </c>
      <c r="BR34" s="241">
        <f>ССЫЛКИ!BP3</f>
        <v>100</v>
      </c>
      <c r="BS34" s="241">
        <f>ССЫЛКИ!BQ3</f>
        <v>150</v>
      </c>
      <c r="BT34" s="241">
        <f>ССЫЛКИ!BR3</f>
        <v>160</v>
      </c>
      <c r="BU34" s="241">
        <f>ССЫЛКИ!BS3</f>
        <v>100</v>
      </c>
      <c r="BV34" s="241">
        <f>ССЫЛКИ!BT3</f>
        <v>90</v>
      </c>
      <c r="BW34" s="241">
        <f>ССЫЛКИ!BU3</f>
        <v>21</v>
      </c>
      <c r="BX34" s="241">
        <f>ССЫЛКИ!BV3</f>
        <v>40</v>
      </c>
    </row>
    <row r="35" spans="1:76" ht="15.75" customHeight="1">
      <c r="A35" s="414" t="s">
        <v>76</v>
      </c>
      <c r="B35" s="415"/>
      <c r="C35" s="242">
        <f>SUM(D35:BZ35)</f>
        <v>0</v>
      </c>
      <c r="D35" s="243">
        <f t="shared" ref="D35:BX35" si="13">D33*D34</f>
        <v>0</v>
      </c>
      <c r="E35" s="243">
        <f t="shared" si="13"/>
        <v>0</v>
      </c>
      <c r="F35" s="239">
        <f t="shared" si="13"/>
        <v>0</v>
      </c>
      <c r="G35" s="240">
        <f t="shared" si="13"/>
        <v>0</v>
      </c>
      <c r="H35" s="240">
        <f t="shared" si="13"/>
        <v>0</v>
      </c>
      <c r="I35" s="240">
        <f t="shared" si="13"/>
        <v>0</v>
      </c>
      <c r="J35" s="240">
        <f t="shared" si="13"/>
        <v>0</v>
      </c>
      <c r="K35" s="240">
        <f t="shared" si="13"/>
        <v>0</v>
      </c>
      <c r="L35" s="240">
        <f t="shared" si="13"/>
        <v>0</v>
      </c>
      <c r="M35" s="240">
        <f t="shared" si="13"/>
        <v>0</v>
      </c>
      <c r="N35" s="240">
        <f t="shared" si="13"/>
        <v>0</v>
      </c>
      <c r="O35" s="240">
        <f t="shared" si="13"/>
        <v>0</v>
      </c>
      <c r="P35" s="240">
        <f t="shared" si="13"/>
        <v>0</v>
      </c>
      <c r="Q35" s="240">
        <f t="shared" si="13"/>
        <v>0</v>
      </c>
      <c r="R35" s="240">
        <f t="shared" si="13"/>
        <v>0</v>
      </c>
      <c r="S35" s="240">
        <f t="shared" si="13"/>
        <v>0</v>
      </c>
      <c r="T35" s="240">
        <f t="shared" si="13"/>
        <v>0</v>
      </c>
      <c r="U35" s="240">
        <f t="shared" si="13"/>
        <v>0</v>
      </c>
      <c r="V35" s="240">
        <f t="shared" si="13"/>
        <v>0</v>
      </c>
      <c r="W35" s="240">
        <f t="shared" si="13"/>
        <v>0</v>
      </c>
      <c r="X35" s="240">
        <f t="shared" si="13"/>
        <v>0</v>
      </c>
      <c r="Y35" s="240">
        <f t="shared" si="13"/>
        <v>0</v>
      </c>
      <c r="Z35" s="240">
        <f t="shared" si="13"/>
        <v>0</v>
      </c>
      <c r="AA35" s="240">
        <f t="shared" si="13"/>
        <v>0</v>
      </c>
      <c r="AB35" s="240">
        <f t="shared" si="13"/>
        <v>0</v>
      </c>
      <c r="AC35" s="240">
        <f t="shared" si="13"/>
        <v>0</v>
      </c>
      <c r="AD35" s="240">
        <f t="shared" si="13"/>
        <v>0</v>
      </c>
      <c r="AE35" s="240">
        <f t="shared" si="13"/>
        <v>0</v>
      </c>
      <c r="AF35" s="240">
        <f t="shared" si="13"/>
        <v>0</v>
      </c>
      <c r="AG35" s="240">
        <f t="shared" si="13"/>
        <v>0</v>
      </c>
      <c r="AH35" s="240">
        <f t="shared" si="13"/>
        <v>0</v>
      </c>
      <c r="AI35" s="240">
        <f t="shared" si="13"/>
        <v>0</v>
      </c>
      <c r="AJ35" s="240">
        <f t="shared" si="13"/>
        <v>0</v>
      </c>
      <c r="AK35" s="240">
        <f t="shared" si="13"/>
        <v>0</v>
      </c>
      <c r="AL35" s="240">
        <f t="shared" si="13"/>
        <v>0</v>
      </c>
      <c r="AM35" s="240">
        <f t="shared" si="13"/>
        <v>0</v>
      </c>
      <c r="AN35" s="240">
        <f t="shared" si="13"/>
        <v>0</v>
      </c>
      <c r="AO35" s="240">
        <f t="shared" si="13"/>
        <v>0</v>
      </c>
      <c r="AP35" s="240">
        <f t="shared" si="13"/>
        <v>0</v>
      </c>
      <c r="AQ35" s="240">
        <f t="shared" si="13"/>
        <v>0</v>
      </c>
      <c r="AR35" s="240">
        <f t="shared" si="13"/>
        <v>0</v>
      </c>
      <c r="AS35" s="240">
        <f t="shared" si="13"/>
        <v>0</v>
      </c>
      <c r="AT35" s="240">
        <f t="shared" si="13"/>
        <v>0</v>
      </c>
      <c r="AU35" s="240">
        <f t="shared" si="13"/>
        <v>0</v>
      </c>
      <c r="AV35" s="240">
        <f t="shared" si="13"/>
        <v>0</v>
      </c>
      <c r="AW35" s="240">
        <f t="shared" si="13"/>
        <v>0</v>
      </c>
      <c r="AX35" s="240">
        <f t="shared" si="13"/>
        <v>0</v>
      </c>
      <c r="AY35" s="240">
        <f t="shared" si="13"/>
        <v>0</v>
      </c>
      <c r="AZ35" s="240">
        <f t="shared" si="13"/>
        <v>0</v>
      </c>
      <c r="BA35" s="240">
        <f t="shared" si="13"/>
        <v>0</v>
      </c>
      <c r="BB35" s="240">
        <f t="shared" si="13"/>
        <v>0</v>
      </c>
      <c r="BC35" s="240">
        <f t="shared" si="13"/>
        <v>0</v>
      </c>
      <c r="BD35" s="240">
        <f t="shared" si="13"/>
        <v>0</v>
      </c>
      <c r="BE35" s="240">
        <f t="shared" si="13"/>
        <v>0</v>
      </c>
      <c r="BF35" s="240">
        <f t="shared" si="13"/>
        <v>0</v>
      </c>
      <c r="BG35" s="240">
        <f t="shared" si="13"/>
        <v>0</v>
      </c>
      <c r="BH35" s="240">
        <f t="shared" si="13"/>
        <v>0</v>
      </c>
      <c r="BI35" s="240">
        <f t="shared" si="13"/>
        <v>0</v>
      </c>
      <c r="BJ35" s="240">
        <f t="shared" si="13"/>
        <v>0</v>
      </c>
      <c r="BK35" s="240">
        <f t="shared" si="13"/>
        <v>0</v>
      </c>
      <c r="BL35" s="240">
        <f t="shared" si="13"/>
        <v>0</v>
      </c>
      <c r="BM35" s="240">
        <f t="shared" si="13"/>
        <v>0</v>
      </c>
      <c r="BN35" s="240">
        <f t="shared" si="13"/>
        <v>0</v>
      </c>
      <c r="BO35" s="240">
        <f t="shared" si="13"/>
        <v>0</v>
      </c>
      <c r="BP35" s="240">
        <f t="shared" si="13"/>
        <v>0</v>
      </c>
      <c r="BQ35" s="240">
        <f t="shared" si="13"/>
        <v>0</v>
      </c>
      <c r="BR35" s="240">
        <f t="shared" si="13"/>
        <v>0</v>
      </c>
      <c r="BS35" s="240">
        <f t="shared" si="13"/>
        <v>0</v>
      </c>
      <c r="BT35" s="240">
        <f t="shared" si="13"/>
        <v>0</v>
      </c>
      <c r="BU35" s="240">
        <f t="shared" si="13"/>
        <v>0</v>
      </c>
      <c r="BV35" s="240">
        <f t="shared" si="13"/>
        <v>0</v>
      </c>
      <c r="BW35" s="240">
        <f t="shared" si="13"/>
        <v>0</v>
      </c>
      <c r="BX35" s="240">
        <f t="shared" si="13"/>
        <v>0</v>
      </c>
    </row>
    <row r="36" spans="1:76" ht="15.75" customHeight="1">
      <c r="A36" s="414" t="s">
        <v>77</v>
      </c>
      <c r="B36" s="415"/>
      <c r="C36" s="244" t="e">
        <f>C35/C32</f>
        <v>#DIV/0!</v>
      </c>
      <c r="D36" s="230"/>
      <c r="E36" s="230"/>
      <c r="F36" s="230"/>
      <c r="G36" s="230"/>
      <c r="H36" s="230"/>
      <c r="I36" s="230"/>
      <c r="J36" s="230"/>
      <c r="K36" s="230"/>
      <c r="L36" s="230"/>
      <c r="M36" s="230" t="e">
        <f>ROUND((((61-C36))*100+SUM(N22:N24)),4)</f>
        <v>#DIV/0!</v>
      </c>
      <c r="N36" s="230"/>
      <c r="O36" s="230"/>
      <c r="P36" s="230"/>
      <c r="Q36" s="230"/>
      <c r="R36" s="230"/>
      <c r="S36" s="230"/>
      <c r="T36" s="230"/>
      <c r="U36" s="230"/>
      <c r="V36" s="230"/>
      <c r="W36" s="230"/>
      <c r="X36" s="230"/>
      <c r="Y36" s="230"/>
      <c r="Z36" s="230"/>
      <c r="AA36" s="230"/>
      <c r="AB36" s="230"/>
      <c r="AC36" s="230"/>
      <c r="AD36" s="230"/>
      <c r="AE36" s="230"/>
      <c r="AF36" s="230"/>
      <c r="AG36" s="230"/>
      <c r="AH36" s="230"/>
      <c r="AI36" s="230"/>
      <c r="AJ36" s="230"/>
      <c r="AK36" s="230"/>
      <c r="AL36" s="230"/>
      <c r="AM36" s="230"/>
      <c r="AN36" s="230"/>
      <c r="AO36" s="230"/>
      <c r="AP36" s="230"/>
      <c r="AQ36" s="230"/>
      <c r="AR36" s="230"/>
      <c r="AS36" s="230"/>
      <c r="AT36" s="230"/>
      <c r="AU36" s="230"/>
      <c r="AV36" s="230"/>
      <c r="AW36" s="230"/>
      <c r="AX36" s="230"/>
      <c r="AY36" s="230"/>
      <c r="AZ36" s="230"/>
      <c r="BA36" s="230"/>
      <c r="BB36" s="230"/>
      <c r="BC36" s="230"/>
      <c r="BD36" s="230"/>
      <c r="BE36" s="230"/>
      <c r="BF36" s="230"/>
      <c r="BG36" s="230"/>
      <c r="BH36" s="230"/>
      <c r="BI36" s="230"/>
      <c r="BJ36" s="230"/>
      <c r="BK36" s="230"/>
      <c r="BL36" s="230"/>
      <c r="BM36" s="230"/>
      <c r="BN36" s="230"/>
      <c r="BO36" s="230"/>
      <c r="BP36" s="230"/>
      <c r="BQ36" s="230"/>
      <c r="BR36" s="230"/>
      <c r="BS36" s="230"/>
      <c r="BT36" s="230"/>
      <c r="BU36" s="230"/>
      <c r="BV36" s="230"/>
      <c r="BW36" s="230"/>
      <c r="BX36" s="230"/>
    </row>
    <row r="37" spans="1:76" ht="13.9" hidden="1" customHeight="1">
      <c r="A37" s="1"/>
      <c r="B37" s="233" t="s">
        <v>399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</row>
    <row r="38" spans="1:76" ht="13.9" hidden="1" customHeight="1">
      <c r="A38" s="408"/>
      <c r="B38" s="407"/>
      <c r="C38" s="236"/>
      <c r="D38" s="236">
        <f t="shared" ref="D38:K38" si="14">SUM(D22:D28)</f>
        <v>0</v>
      </c>
      <c r="E38" s="236">
        <f t="shared" si="14"/>
        <v>0</v>
      </c>
      <c r="F38" s="236">
        <f t="shared" si="14"/>
        <v>0</v>
      </c>
      <c r="G38" s="236">
        <f t="shared" si="14"/>
        <v>0</v>
      </c>
      <c r="H38" s="236">
        <f t="shared" si="14"/>
        <v>0</v>
      </c>
      <c r="I38" s="236">
        <f t="shared" si="14"/>
        <v>0</v>
      </c>
      <c r="J38" s="236">
        <f t="shared" si="14"/>
        <v>0</v>
      </c>
      <c r="K38" s="236">
        <f t="shared" si="14"/>
        <v>0</v>
      </c>
      <c r="L38" s="236">
        <f>SUM(L22:L28)</f>
        <v>3.9</v>
      </c>
      <c r="M38" s="236">
        <f t="shared" ref="M38:BX38" si="15">SUM(M22:M28)</f>
        <v>0</v>
      </c>
      <c r="N38" s="236">
        <f t="shared" si="15"/>
        <v>4.8</v>
      </c>
      <c r="O38" s="236">
        <f t="shared" si="15"/>
        <v>0</v>
      </c>
      <c r="P38" s="236">
        <f t="shared" si="15"/>
        <v>0</v>
      </c>
      <c r="Q38" s="236">
        <f t="shared" si="15"/>
        <v>0</v>
      </c>
      <c r="R38" s="236">
        <f t="shared" si="15"/>
        <v>0</v>
      </c>
      <c r="S38" s="236">
        <f t="shared" si="15"/>
        <v>0</v>
      </c>
      <c r="T38" s="236">
        <f t="shared" si="15"/>
        <v>0</v>
      </c>
      <c r="U38" s="236">
        <f t="shared" si="15"/>
        <v>45</v>
      </c>
      <c r="V38" s="236">
        <f t="shared" si="15"/>
        <v>0</v>
      </c>
      <c r="W38" s="236">
        <f t="shared" si="15"/>
        <v>0</v>
      </c>
      <c r="X38" s="236">
        <f t="shared" si="15"/>
        <v>0</v>
      </c>
      <c r="Y38" s="236">
        <f t="shared" si="15"/>
        <v>0</v>
      </c>
      <c r="Z38" s="236">
        <f t="shared" si="15"/>
        <v>0</v>
      </c>
      <c r="AA38" s="236">
        <f t="shared" si="15"/>
        <v>0</v>
      </c>
      <c r="AB38" s="236">
        <f t="shared" si="15"/>
        <v>180</v>
      </c>
      <c r="AC38" s="236">
        <f t="shared" si="15"/>
        <v>4</v>
      </c>
      <c r="AD38" s="236">
        <f t="shared" si="15"/>
        <v>0</v>
      </c>
      <c r="AE38" s="236">
        <f t="shared" si="15"/>
        <v>0</v>
      </c>
      <c r="AF38" s="236">
        <f t="shared" si="15"/>
        <v>0</v>
      </c>
      <c r="AG38" s="236">
        <f t="shared" si="15"/>
        <v>0</v>
      </c>
      <c r="AH38" s="236">
        <f t="shared" si="15"/>
        <v>30</v>
      </c>
      <c r="AI38" s="236">
        <f t="shared" si="15"/>
        <v>0</v>
      </c>
      <c r="AJ38" s="236">
        <f t="shared" si="15"/>
        <v>0</v>
      </c>
      <c r="AK38" s="236">
        <f t="shared" si="15"/>
        <v>0</v>
      </c>
      <c r="AL38" s="236">
        <f t="shared" si="15"/>
        <v>0</v>
      </c>
      <c r="AM38" s="236">
        <f t="shared" si="15"/>
        <v>0</v>
      </c>
      <c r="AN38" s="236">
        <f t="shared" si="15"/>
        <v>5</v>
      </c>
      <c r="AO38" s="236">
        <f t="shared" si="15"/>
        <v>0</v>
      </c>
      <c r="AP38" s="236">
        <f t="shared" si="15"/>
        <v>0</v>
      </c>
      <c r="AQ38" s="236">
        <f t="shared" si="15"/>
        <v>0</v>
      </c>
      <c r="AR38" s="236">
        <f t="shared" si="15"/>
        <v>0</v>
      </c>
      <c r="AS38" s="236">
        <f t="shared" si="15"/>
        <v>0</v>
      </c>
      <c r="AT38" s="236">
        <f t="shared" si="15"/>
        <v>4</v>
      </c>
      <c r="AU38" s="236">
        <f t="shared" si="15"/>
        <v>0</v>
      </c>
      <c r="AV38" s="236">
        <f t="shared" si="15"/>
        <v>0</v>
      </c>
      <c r="AW38" s="236">
        <f t="shared" si="15"/>
        <v>0</v>
      </c>
      <c r="AX38" s="236">
        <f t="shared" si="15"/>
        <v>5</v>
      </c>
      <c r="AY38" s="236">
        <f t="shared" si="15"/>
        <v>0</v>
      </c>
      <c r="AZ38" s="236">
        <f t="shared" si="15"/>
        <v>0</v>
      </c>
      <c r="BA38" s="236">
        <f t="shared" si="15"/>
        <v>50</v>
      </c>
      <c r="BB38" s="236">
        <f t="shared" si="15"/>
        <v>0</v>
      </c>
      <c r="BC38" s="236">
        <f t="shared" si="15"/>
        <v>0</v>
      </c>
      <c r="BD38" s="236">
        <f t="shared" si="15"/>
        <v>0</v>
      </c>
      <c r="BE38" s="236">
        <f t="shared" si="15"/>
        <v>0</v>
      </c>
      <c r="BF38" s="236">
        <f t="shared" si="15"/>
        <v>0</v>
      </c>
      <c r="BG38" s="236">
        <f t="shared" si="15"/>
        <v>0</v>
      </c>
      <c r="BH38" s="236">
        <f t="shared" si="15"/>
        <v>1</v>
      </c>
      <c r="BI38" s="236">
        <f t="shared" si="15"/>
        <v>0</v>
      </c>
      <c r="BJ38" s="236">
        <f t="shared" si="15"/>
        <v>50</v>
      </c>
      <c r="BK38" s="236">
        <f t="shared" si="15"/>
        <v>8</v>
      </c>
      <c r="BL38" s="236">
        <f t="shared" si="15"/>
        <v>40</v>
      </c>
      <c r="BM38" s="236">
        <f t="shared" si="15"/>
        <v>0</v>
      </c>
      <c r="BN38" s="236">
        <f t="shared" si="15"/>
        <v>0</v>
      </c>
      <c r="BO38" s="236">
        <f t="shared" si="15"/>
        <v>0</v>
      </c>
      <c r="BP38" s="236">
        <f t="shared" si="15"/>
        <v>0</v>
      </c>
      <c r="BQ38" s="236">
        <f t="shared" si="15"/>
        <v>0</v>
      </c>
      <c r="BR38" s="236">
        <f t="shared" si="15"/>
        <v>0</v>
      </c>
      <c r="BS38" s="236">
        <f t="shared" si="15"/>
        <v>0</v>
      </c>
      <c r="BT38" s="236">
        <f t="shared" si="15"/>
        <v>0</v>
      </c>
      <c r="BU38" s="236">
        <f t="shared" si="15"/>
        <v>0</v>
      </c>
      <c r="BV38" s="236">
        <f t="shared" si="15"/>
        <v>13</v>
      </c>
      <c r="BW38" s="236">
        <f t="shared" si="15"/>
        <v>0</v>
      </c>
      <c r="BX38" s="236">
        <f t="shared" si="15"/>
        <v>60</v>
      </c>
    </row>
    <row r="39" spans="1:76" ht="13.9" hidden="1" customHeight="1">
      <c r="A39" s="412" t="s">
        <v>74</v>
      </c>
      <c r="B39" s="413"/>
      <c r="C39" s="236">
        <f>C40</f>
        <v>0</v>
      </c>
      <c r="D39" s="246">
        <f>C39</f>
        <v>0</v>
      </c>
      <c r="E39" s="246">
        <f t="shared" ref="E39:BP39" si="16">D39</f>
        <v>0</v>
      </c>
      <c r="F39" s="246">
        <f t="shared" si="16"/>
        <v>0</v>
      </c>
      <c r="G39" s="246">
        <f t="shared" si="16"/>
        <v>0</v>
      </c>
      <c r="H39" s="246">
        <f t="shared" si="16"/>
        <v>0</v>
      </c>
      <c r="I39" s="246">
        <f t="shared" si="16"/>
        <v>0</v>
      </c>
      <c r="J39" s="246">
        <f t="shared" si="16"/>
        <v>0</v>
      </c>
      <c r="K39" s="246">
        <f t="shared" si="16"/>
        <v>0</v>
      </c>
      <c r="L39" s="246">
        <f t="shared" si="16"/>
        <v>0</v>
      </c>
      <c r="M39" s="246">
        <f t="shared" si="16"/>
        <v>0</v>
      </c>
      <c r="N39" s="246">
        <f t="shared" si="16"/>
        <v>0</v>
      </c>
      <c r="O39" s="246">
        <f t="shared" si="16"/>
        <v>0</v>
      </c>
      <c r="P39" s="246">
        <f t="shared" si="16"/>
        <v>0</v>
      </c>
      <c r="Q39" s="246">
        <f t="shared" si="16"/>
        <v>0</v>
      </c>
      <c r="R39" s="246">
        <f t="shared" si="16"/>
        <v>0</v>
      </c>
      <c r="S39" s="246">
        <f t="shared" si="16"/>
        <v>0</v>
      </c>
      <c r="T39" s="246">
        <f t="shared" si="16"/>
        <v>0</v>
      </c>
      <c r="U39" s="246">
        <f t="shared" si="16"/>
        <v>0</v>
      </c>
      <c r="V39" s="246">
        <f t="shared" si="16"/>
        <v>0</v>
      </c>
      <c r="W39" s="246">
        <f t="shared" si="16"/>
        <v>0</v>
      </c>
      <c r="X39" s="246">
        <f t="shared" si="16"/>
        <v>0</v>
      </c>
      <c r="Y39" s="246">
        <f t="shared" si="16"/>
        <v>0</v>
      </c>
      <c r="Z39" s="246">
        <f t="shared" si="16"/>
        <v>0</v>
      </c>
      <c r="AA39" s="246">
        <f t="shared" si="16"/>
        <v>0</v>
      </c>
      <c r="AB39" s="246">
        <f t="shared" si="16"/>
        <v>0</v>
      </c>
      <c r="AC39" s="246">
        <f t="shared" si="16"/>
        <v>0</v>
      </c>
      <c r="AD39" s="246">
        <f t="shared" si="16"/>
        <v>0</v>
      </c>
      <c r="AE39" s="246">
        <f t="shared" si="16"/>
        <v>0</v>
      </c>
      <c r="AF39" s="246">
        <f t="shared" si="16"/>
        <v>0</v>
      </c>
      <c r="AG39" s="246">
        <f t="shared" si="16"/>
        <v>0</v>
      </c>
      <c r="AH39" s="246">
        <f t="shared" si="16"/>
        <v>0</v>
      </c>
      <c r="AI39" s="246">
        <f t="shared" si="16"/>
        <v>0</v>
      </c>
      <c r="AJ39" s="246">
        <f t="shared" si="16"/>
        <v>0</v>
      </c>
      <c r="AK39" s="246">
        <f t="shared" si="16"/>
        <v>0</v>
      </c>
      <c r="AL39" s="246">
        <f t="shared" si="16"/>
        <v>0</v>
      </c>
      <c r="AM39" s="246">
        <f t="shared" si="16"/>
        <v>0</v>
      </c>
      <c r="AN39" s="246">
        <f t="shared" si="16"/>
        <v>0</v>
      </c>
      <c r="AO39" s="246">
        <f t="shared" si="16"/>
        <v>0</v>
      </c>
      <c r="AP39" s="246">
        <f t="shared" si="16"/>
        <v>0</v>
      </c>
      <c r="AQ39" s="246">
        <f t="shared" si="16"/>
        <v>0</v>
      </c>
      <c r="AR39" s="246">
        <f t="shared" si="16"/>
        <v>0</v>
      </c>
      <c r="AS39" s="246">
        <f t="shared" si="16"/>
        <v>0</v>
      </c>
      <c r="AT39" s="246">
        <f t="shared" si="16"/>
        <v>0</v>
      </c>
      <c r="AU39" s="246">
        <f t="shared" si="16"/>
        <v>0</v>
      </c>
      <c r="AV39" s="246">
        <f t="shared" si="16"/>
        <v>0</v>
      </c>
      <c r="AW39" s="246">
        <f t="shared" si="16"/>
        <v>0</v>
      </c>
      <c r="AX39" s="246">
        <f t="shared" si="16"/>
        <v>0</v>
      </c>
      <c r="AY39" s="246">
        <f t="shared" si="16"/>
        <v>0</v>
      </c>
      <c r="AZ39" s="246">
        <f t="shared" si="16"/>
        <v>0</v>
      </c>
      <c r="BA39" s="246">
        <f t="shared" si="16"/>
        <v>0</v>
      </c>
      <c r="BB39" s="246">
        <f t="shared" si="16"/>
        <v>0</v>
      </c>
      <c r="BC39" s="246">
        <f t="shared" si="16"/>
        <v>0</v>
      </c>
      <c r="BD39" s="246">
        <f t="shared" si="16"/>
        <v>0</v>
      </c>
      <c r="BE39" s="246">
        <f t="shared" si="16"/>
        <v>0</v>
      </c>
      <c r="BF39" s="246">
        <f t="shared" si="16"/>
        <v>0</v>
      </c>
      <c r="BG39" s="246">
        <f t="shared" si="16"/>
        <v>0</v>
      </c>
      <c r="BH39" s="246">
        <f t="shared" si="16"/>
        <v>0</v>
      </c>
      <c r="BI39" s="246">
        <f t="shared" si="16"/>
        <v>0</v>
      </c>
      <c r="BJ39" s="246">
        <f t="shared" si="16"/>
        <v>0</v>
      </c>
      <c r="BK39" s="246">
        <f t="shared" si="16"/>
        <v>0</v>
      </c>
      <c r="BL39" s="246">
        <f t="shared" si="16"/>
        <v>0</v>
      </c>
      <c r="BM39" s="246">
        <f t="shared" si="16"/>
        <v>0</v>
      </c>
      <c r="BN39" s="246">
        <f t="shared" si="16"/>
        <v>0</v>
      </c>
      <c r="BO39" s="246">
        <f t="shared" si="16"/>
        <v>0</v>
      </c>
      <c r="BP39" s="246">
        <f t="shared" si="16"/>
        <v>0</v>
      </c>
      <c r="BQ39" s="246">
        <f t="shared" ref="BQ39:BX39" si="17">BP39</f>
        <v>0</v>
      </c>
      <c r="BR39" s="246">
        <f t="shared" si="17"/>
        <v>0</v>
      </c>
      <c r="BS39" s="246">
        <f t="shared" si="17"/>
        <v>0</v>
      </c>
      <c r="BT39" s="246">
        <f t="shared" si="17"/>
        <v>0</v>
      </c>
      <c r="BU39" s="246">
        <f t="shared" si="17"/>
        <v>0</v>
      </c>
      <c r="BV39" s="246">
        <f t="shared" si="17"/>
        <v>0</v>
      </c>
      <c r="BW39" s="246">
        <f t="shared" si="17"/>
        <v>0</v>
      </c>
      <c r="BX39" s="246">
        <f t="shared" si="17"/>
        <v>0</v>
      </c>
    </row>
    <row r="40" spans="1:76" ht="21" hidden="1" customHeight="1">
      <c r="A40" s="410" t="s">
        <v>138</v>
      </c>
      <c r="B40" s="411"/>
      <c r="C40" s="99">
        <f>VLOOKUP(B4,Общее_количество_учащихся,3,FALSE)</f>
        <v>0</v>
      </c>
      <c r="D40" s="247"/>
      <c r="E40" s="247"/>
      <c r="F40" s="247"/>
      <c r="G40" s="247"/>
      <c r="H40" s="247"/>
      <c r="I40" s="247"/>
      <c r="J40" s="247"/>
      <c r="K40" s="247"/>
      <c r="L40" s="247"/>
      <c r="M40" s="247"/>
      <c r="N40" s="247"/>
      <c r="O40" s="247"/>
      <c r="P40" s="247"/>
      <c r="Q40" s="247"/>
      <c r="R40" s="247"/>
      <c r="S40" s="247"/>
      <c r="T40" s="247"/>
      <c r="U40" s="247"/>
      <c r="V40" s="247"/>
      <c r="W40" s="247"/>
      <c r="X40" s="247"/>
      <c r="Y40" s="247"/>
      <c r="Z40" s="247"/>
      <c r="AA40" s="247"/>
      <c r="AB40" s="247"/>
      <c r="AC40" s="247"/>
      <c r="AD40" s="247"/>
      <c r="AE40" s="247"/>
      <c r="AF40" s="247"/>
      <c r="AG40" s="247"/>
      <c r="AH40" s="247"/>
      <c r="AI40" s="247"/>
      <c r="AJ40" s="247"/>
      <c r="AK40" s="247"/>
      <c r="AL40" s="247"/>
      <c r="AM40" s="247"/>
      <c r="AN40" s="247"/>
      <c r="AO40" s="247"/>
      <c r="AP40" s="247"/>
      <c r="AQ40" s="247"/>
      <c r="AR40" s="247"/>
      <c r="AS40" s="247"/>
      <c r="AT40" s="247"/>
      <c r="AU40" s="247"/>
      <c r="AV40" s="247"/>
      <c r="AW40" s="247"/>
      <c r="AX40" s="247"/>
      <c r="AY40" s="247"/>
      <c r="AZ40" s="247"/>
      <c r="BA40" s="247"/>
      <c r="BB40" s="247"/>
      <c r="BC40" s="247"/>
      <c r="BD40" s="247"/>
      <c r="BE40" s="247"/>
      <c r="BF40" s="247"/>
      <c r="BG40" s="247"/>
      <c r="BH40" s="247"/>
      <c r="BI40" s="247"/>
      <c r="BJ40" s="247"/>
      <c r="BK40" s="247"/>
      <c r="BL40" s="247"/>
      <c r="BM40" s="247"/>
      <c r="BN40" s="247"/>
      <c r="BO40" s="247"/>
      <c r="BP40" s="247"/>
      <c r="BQ40" s="247"/>
      <c r="BR40" s="247"/>
      <c r="BS40" s="247"/>
      <c r="BT40" s="247"/>
      <c r="BU40" s="247"/>
      <c r="BV40" s="247"/>
      <c r="BW40" s="247"/>
      <c r="BX40" s="247"/>
    </row>
    <row r="41" spans="1:76" ht="14.45" hidden="1" customHeight="1">
      <c r="A41" s="414" t="s">
        <v>75</v>
      </c>
      <c r="B41" s="415"/>
      <c r="C41" s="237"/>
      <c r="D41" s="248">
        <f>D38*D39/1000</f>
        <v>0</v>
      </c>
      <c r="E41" s="248">
        <f>E38*E39</f>
        <v>0</v>
      </c>
      <c r="F41" s="248">
        <f>F38*F39</f>
        <v>0</v>
      </c>
      <c r="G41" s="248">
        <f>G38*G39</f>
        <v>0</v>
      </c>
      <c r="H41" s="248">
        <f t="shared" ref="H41:BS41" si="18">H38*H39/1000</f>
        <v>0</v>
      </c>
      <c r="I41" s="248">
        <f t="shared" si="18"/>
        <v>0</v>
      </c>
      <c r="J41" s="249">
        <f t="shared" si="18"/>
        <v>0</v>
      </c>
      <c r="K41" s="249">
        <f>K38*K39</f>
        <v>0</v>
      </c>
      <c r="L41" s="249">
        <f>L38*L39/1000</f>
        <v>0</v>
      </c>
      <c r="M41" s="249">
        <f t="shared" si="18"/>
        <v>0</v>
      </c>
      <c r="N41" s="249">
        <f t="shared" si="18"/>
        <v>0</v>
      </c>
      <c r="O41" s="249">
        <f t="shared" si="18"/>
        <v>0</v>
      </c>
      <c r="P41" s="249">
        <f t="shared" si="18"/>
        <v>0</v>
      </c>
      <c r="Q41" s="249">
        <f>Q38*Q39</f>
        <v>0</v>
      </c>
      <c r="R41" s="249">
        <f t="shared" si="18"/>
        <v>0</v>
      </c>
      <c r="S41" s="249">
        <f>S38*S39</f>
        <v>0</v>
      </c>
      <c r="T41" s="249">
        <f t="shared" si="18"/>
        <v>0</v>
      </c>
      <c r="U41" s="249">
        <f t="shared" si="18"/>
        <v>0</v>
      </c>
      <c r="V41" s="249">
        <f t="shared" si="18"/>
        <v>0</v>
      </c>
      <c r="W41" s="249">
        <f t="shared" si="18"/>
        <v>0</v>
      </c>
      <c r="X41" s="249">
        <f t="shared" si="18"/>
        <v>0</v>
      </c>
      <c r="Y41" s="249">
        <f t="shared" si="18"/>
        <v>0</v>
      </c>
      <c r="Z41" s="249">
        <f t="shared" si="18"/>
        <v>0</v>
      </c>
      <c r="AA41" s="249">
        <f t="shared" si="18"/>
        <v>0</v>
      </c>
      <c r="AB41" s="249">
        <f t="shared" si="18"/>
        <v>0</v>
      </c>
      <c r="AC41" s="249">
        <f t="shared" si="18"/>
        <v>0</v>
      </c>
      <c r="AD41" s="249">
        <f t="shared" si="18"/>
        <v>0</v>
      </c>
      <c r="AE41" s="249">
        <f t="shared" si="18"/>
        <v>0</v>
      </c>
      <c r="AF41" s="249">
        <f t="shared" si="18"/>
        <v>0</v>
      </c>
      <c r="AG41" s="249">
        <f t="shared" si="18"/>
        <v>0</v>
      </c>
      <c r="AH41" s="249">
        <f t="shared" si="18"/>
        <v>0</v>
      </c>
      <c r="AI41" s="249">
        <f t="shared" si="18"/>
        <v>0</v>
      </c>
      <c r="AJ41" s="249">
        <f t="shared" si="18"/>
        <v>0</v>
      </c>
      <c r="AK41" s="249">
        <f t="shared" si="18"/>
        <v>0</v>
      </c>
      <c r="AL41" s="249">
        <f t="shared" si="18"/>
        <v>0</v>
      </c>
      <c r="AM41" s="249">
        <f t="shared" si="18"/>
        <v>0</v>
      </c>
      <c r="AN41" s="249">
        <f t="shared" si="18"/>
        <v>0</v>
      </c>
      <c r="AO41" s="249">
        <f t="shared" si="18"/>
        <v>0</v>
      </c>
      <c r="AP41" s="249">
        <f t="shared" si="18"/>
        <v>0</v>
      </c>
      <c r="AQ41" s="249">
        <f t="shared" si="18"/>
        <v>0</v>
      </c>
      <c r="AR41" s="249">
        <f t="shared" si="18"/>
        <v>0</v>
      </c>
      <c r="AS41" s="249">
        <f t="shared" si="18"/>
        <v>0</v>
      </c>
      <c r="AT41" s="249">
        <f t="shared" si="18"/>
        <v>0</v>
      </c>
      <c r="AU41" s="249">
        <f t="shared" si="18"/>
        <v>0</v>
      </c>
      <c r="AV41" s="249">
        <f t="shared" si="18"/>
        <v>0</v>
      </c>
      <c r="AW41" s="249">
        <f t="shared" si="18"/>
        <v>0</v>
      </c>
      <c r="AX41" s="249">
        <f t="shared" si="18"/>
        <v>0</v>
      </c>
      <c r="AY41" s="249">
        <f t="shared" si="18"/>
        <v>0</v>
      </c>
      <c r="AZ41" s="249">
        <f t="shared" si="18"/>
        <v>0</v>
      </c>
      <c r="BA41" s="249">
        <f t="shared" si="18"/>
        <v>0</v>
      </c>
      <c r="BB41" s="249">
        <f t="shared" si="18"/>
        <v>0</v>
      </c>
      <c r="BC41" s="249">
        <f t="shared" si="18"/>
        <v>0</v>
      </c>
      <c r="BD41" s="249">
        <f t="shared" si="18"/>
        <v>0</v>
      </c>
      <c r="BE41" s="249">
        <f t="shared" si="18"/>
        <v>0</v>
      </c>
      <c r="BF41" s="249">
        <f t="shared" si="18"/>
        <v>0</v>
      </c>
      <c r="BG41" s="249">
        <f t="shared" si="18"/>
        <v>0</v>
      </c>
      <c r="BH41" s="249">
        <f>BH38*BH39</f>
        <v>0</v>
      </c>
      <c r="BI41" s="249">
        <f t="shared" si="18"/>
        <v>0</v>
      </c>
      <c r="BJ41" s="249">
        <f t="shared" si="18"/>
        <v>0</v>
      </c>
      <c r="BK41" s="249">
        <f t="shared" si="18"/>
        <v>0</v>
      </c>
      <c r="BL41" s="249">
        <f t="shared" si="18"/>
        <v>0</v>
      </c>
      <c r="BM41" s="249">
        <f t="shared" si="18"/>
        <v>0</v>
      </c>
      <c r="BN41" s="249">
        <f t="shared" si="18"/>
        <v>0</v>
      </c>
      <c r="BO41" s="249">
        <f t="shared" si="18"/>
        <v>0</v>
      </c>
      <c r="BP41" s="249">
        <f t="shared" si="18"/>
        <v>0</v>
      </c>
      <c r="BQ41" s="249">
        <f t="shared" si="18"/>
        <v>0</v>
      </c>
      <c r="BR41" s="249">
        <f t="shared" si="18"/>
        <v>0</v>
      </c>
      <c r="BS41" s="249">
        <f t="shared" si="18"/>
        <v>0</v>
      </c>
      <c r="BT41" s="249">
        <f t="shared" ref="BT41:BX41" si="19">BT38*BT39/1000</f>
        <v>0</v>
      </c>
      <c r="BU41" s="249">
        <f t="shared" si="19"/>
        <v>0</v>
      </c>
      <c r="BV41" s="249">
        <f t="shared" si="19"/>
        <v>0</v>
      </c>
      <c r="BW41" s="249">
        <f t="shared" si="19"/>
        <v>0</v>
      </c>
      <c r="BX41" s="249">
        <f t="shared" si="19"/>
        <v>0</v>
      </c>
    </row>
    <row r="42" spans="1:76" ht="13.9" hidden="1" customHeight="1">
      <c r="A42" s="414" t="s">
        <v>64</v>
      </c>
      <c r="B42" s="415"/>
      <c r="C42" s="237"/>
      <c r="D42" s="241">
        <f>ССЫЛКИ!B3</f>
        <v>85</v>
      </c>
      <c r="E42" s="241">
        <f>ССЫЛКИ!C3</f>
        <v>21</v>
      </c>
      <c r="F42" s="241">
        <f>ССЫЛКИ!D3</f>
        <v>21</v>
      </c>
      <c r="G42" s="241">
        <f>ССЫЛКИ!E3</f>
        <v>6</v>
      </c>
      <c r="H42" s="241">
        <f>ССЫЛКИ!F3</f>
        <v>400</v>
      </c>
      <c r="I42" s="241">
        <f>ССЫЛКИ!G3</f>
        <v>140</v>
      </c>
      <c r="J42" s="241">
        <f>ССЫЛКИ!H3</f>
        <v>85</v>
      </c>
      <c r="K42" s="241">
        <f>ССЫЛКИ!I3</f>
        <v>21</v>
      </c>
      <c r="L42" s="241">
        <f>ССЫЛКИ!J3</f>
        <v>140</v>
      </c>
      <c r="M42" s="241">
        <f>ССЫЛКИ!K3</f>
        <v>56</v>
      </c>
      <c r="N42" s="241">
        <f>ССЫЛКИ!L3</f>
        <v>10</v>
      </c>
      <c r="O42" s="241">
        <f>ССЫЛКИ!M3</f>
        <v>240</v>
      </c>
      <c r="P42" s="241">
        <f>ССЫЛКИ!N3</f>
        <v>700</v>
      </c>
      <c r="Q42" s="241">
        <f>ССЫЛКИ!O3</f>
        <v>8</v>
      </c>
      <c r="R42" s="241">
        <f>ССЫЛКИ!P3</f>
        <v>160</v>
      </c>
      <c r="S42" s="241">
        <f>ССЫЛКИ!Q3</f>
        <v>10</v>
      </c>
      <c r="T42" s="241">
        <f>ССЫЛКИ!R3</f>
        <v>150</v>
      </c>
      <c r="U42" s="241">
        <f>ССЫЛКИ!S3</f>
        <v>110</v>
      </c>
      <c r="V42" s="241">
        <f>ССЫЛКИ!T3</f>
        <v>130</v>
      </c>
      <c r="W42" s="241">
        <f>ССЫЛКИ!U3</f>
        <v>150</v>
      </c>
      <c r="X42" s="241">
        <f>ССЫЛКИ!V3</f>
        <v>150</v>
      </c>
      <c r="Y42" s="241">
        <f>ССЫЛКИ!W3</f>
        <v>40</v>
      </c>
      <c r="Z42" s="241">
        <f>ССЫЛКИ!X3</f>
        <v>150</v>
      </c>
      <c r="AA42" s="241">
        <f>ССЫЛКИ!Y3</f>
        <v>60</v>
      </c>
      <c r="AB42" s="241">
        <f>ССЫЛКИ!Z3</f>
        <v>70</v>
      </c>
      <c r="AC42" s="241">
        <f>ССЫЛКИ!AA3</f>
        <v>165</v>
      </c>
      <c r="AD42" s="241">
        <f>ССЫЛКИ!AB3</f>
        <v>21</v>
      </c>
      <c r="AE42" s="241">
        <f>ССЫЛКИ!AC3</f>
        <v>10.5</v>
      </c>
      <c r="AF42" s="241">
        <f>ССЫЛКИ!AD3</f>
        <v>55</v>
      </c>
      <c r="AG42" s="241">
        <f>ССЫЛКИ!AE3</f>
        <v>90</v>
      </c>
      <c r="AH42" s="241">
        <f>ССЫЛКИ!AF3</f>
        <v>45</v>
      </c>
      <c r="AI42" s="241">
        <f>ССЫЛКИ!AG3</f>
        <v>45</v>
      </c>
      <c r="AJ42" s="241">
        <f>ССЫЛКИ!AH3</f>
        <v>52</v>
      </c>
      <c r="AK42" s="241">
        <f>ССЫЛКИ!AI3</f>
        <v>50</v>
      </c>
      <c r="AL42" s="241">
        <f>ССЫЛКИ!AJ3</f>
        <v>55</v>
      </c>
      <c r="AM42" s="241">
        <f>ССЫЛКИ!AK3</f>
        <v>60</v>
      </c>
      <c r="AN42" s="241">
        <f>ССЫЛКИ!AL3</f>
        <v>60</v>
      </c>
      <c r="AO42" s="241">
        <f>ССЫЛКИ!AM3</f>
        <v>50</v>
      </c>
      <c r="AP42" s="241">
        <f>ССЫЛКИ!AN3</f>
        <v>110</v>
      </c>
      <c r="AQ42" s="241">
        <f>ССЫЛКИ!AO3</f>
        <v>270</v>
      </c>
      <c r="AR42" s="241">
        <f>ССЫЛКИ!AP3</f>
        <v>200</v>
      </c>
      <c r="AS42" s="241">
        <f>ССЫЛКИ!AQ3</f>
        <v>80</v>
      </c>
      <c r="AT42" s="241">
        <f>ССЫЛКИ!AR3</f>
        <v>600</v>
      </c>
      <c r="AU42" s="241">
        <f>ССЫЛКИ!AS3</f>
        <v>60</v>
      </c>
      <c r="AV42" s="241">
        <f>ССЫЛКИ!AT3</f>
        <v>75</v>
      </c>
      <c r="AW42" s="241">
        <f>ССЫЛКИ!AU3</f>
        <v>250</v>
      </c>
      <c r="AX42" s="241">
        <f>ССЫЛКИ!AV3</f>
        <v>274</v>
      </c>
      <c r="AY42" s="241">
        <f>ССЫЛКИ!AW3</f>
        <v>450</v>
      </c>
      <c r="AZ42" s="241">
        <f>ССЫЛКИ!AX3</f>
        <v>325</v>
      </c>
      <c r="BA42" s="241">
        <f>ССЫЛКИ!AY3</f>
        <v>180</v>
      </c>
      <c r="BB42" s="241">
        <f>ССЫЛКИ!AZ3</f>
        <v>320</v>
      </c>
      <c r="BC42" s="241">
        <f>ССЫЛКИ!BA3</f>
        <v>350</v>
      </c>
      <c r="BD42" s="241">
        <f>ССЫЛКИ!BB3</f>
        <v>300</v>
      </c>
      <c r="BE42" s="241">
        <f>ССЫЛКИ!BC3</f>
        <v>120</v>
      </c>
      <c r="BF42" s="241">
        <f>ССЫЛКИ!BD3</f>
        <v>220</v>
      </c>
      <c r="BG42" s="241">
        <f>ССЫЛКИ!BE3</f>
        <v>300</v>
      </c>
      <c r="BH42" s="241">
        <f>ССЫЛКИ!BF3</f>
        <v>21</v>
      </c>
      <c r="BI42" s="241">
        <f>ССЫЛКИ!BG3</f>
        <v>21</v>
      </c>
      <c r="BJ42" s="241">
        <f>ССЫЛКИ!BH3</f>
        <v>35</v>
      </c>
      <c r="BK42" s="241">
        <f>ССЫЛКИ!BI3</f>
        <v>22</v>
      </c>
      <c r="BL42" s="241">
        <f>ССЫЛКИ!BJ3</f>
        <v>32</v>
      </c>
      <c r="BM42" s="241">
        <f>ССЫЛКИ!BK3</f>
        <v>140</v>
      </c>
      <c r="BN42" s="241">
        <f>ССЫЛКИ!BL3</f>
        <v>140</v>
      </c>
      <c r="BO42" s="241">
        <f>ССЫЛКИ!BM3</f>
        <v>30</v>
      </c>
      <c r="BP42" s="241">
        <f>ССЫЛКИ!BN3</f>
        <v>4.2</v>
      </c>
      <c r="BQ42" s="241">
        <f>ССЫЛКИ!BO3</f>
        <v>160</v>
      </c>
      <c r="BR42" s="241">
        <f>ССЫЛКИ!BP3</f>
        <v>100</v>
      </c>
      <c r="BS42" s="241">
        <f>ССЫЛКИ!BQ3</f>
        <v>150</v>
      </c>
      <c r="BT42" s="241">
        <f>ССЫЛКИ!BR3</f>
        <v>160</v>
      </c>
      <c r="BU42" s="241">
        <f>ССЫЛКИ!BS3</f>
        <v>100</v>
      </c>
      <c r="BV42" s="241">
        <f>ССЫЛКИ!BT3</f>
        <v>90</v>
      </c>
      <c r="BW42" s="241">
        <f>ССЫЛКИ!BU3</f>
        <v>21</v>
      </c>
      <c r="BX42" s="241">
        <f>ССЫЛКИ!BV3</f>
        <v>40</v>
      </c>
    </row>
    <row r="43" spans="1:76" ht="13.9" hidden="1" customHeight="1">
      <c r="A43" s="414" t="s">
        <v>76</v>
      </c>
      <c r="B43" s="415"/>
      <c r="C43" s="250">
        <f>SUM(D43:BZ43)</f>
        <v>0</v>
      </c>
      <c r="D43" s="243">
        <f>D41*D42</f>
        <v>0</v>
      </c>
      <c r="E43" s="243">
        <f t="shared" ref="E43:BP43" si="20">E41*E42</f>
        <v>0</v>
      </c>
      <c r="F43" s="239">
        <f>F41*F42</f>
        <v>0</v>
      </c>
      <c r="G43" s="239">
        <f t="shared" si="20"/>
        <v>0</v>
      </c>
      <c r="H43" s="239">
        <f t="shared" si="20"/>
        <v>0</v>
      </c>
      <c r="I43" s="239">
        <f t="shared" si="20"/>
        <v>0</v>
      </c>
      <c r="J43" s="239">
        <f t="shared" si="20"/>
        <v>0</v>
      </c>
      <c r="K43" s="252">
        <f t="shared" si="20"/>
        <v>0</v>
      </c>
      <c r="L43" s="252">
        <f t="shared" si="20"/>
        <v>0</v>
      </c>
      <c r="M43" s="252">
        <f t="shared" si="20"/>
        <v>0</v>
      </c>
      <c r="N43" s="252">
        <f t="shared" si="20"/>
        <v>0</v>
      </c>
      <c r="O43" s="252">
        <f t="shared" si="20"/>
        <v>0</v>
      </c>
      <c r="P43" s="252">
        <f t="shared" si="20"/>
        <v>0</v>
      </c>
      <c r="Q43" s="252">
        <f t="shared" si="20"/>
        <v>0</v>
      </c>
      <c r="R43" s="252">
        <f t="shared" si="20"/>
        <v>0</v>
      </c>
      <c r="S43" s="252">
        <f t="shared" si="20"/>
        <v>0</v>
      </c>
      <c r="T43" s="252">
        <f t="shared" si="20"/>
        <v>0</v>
      </c>
      <c r="U43" s="252">
        <f t="shared" si="20"/>
        <v>0</v>
      </c>
      <c r="V43" s="252">
        <f t="shared" si="20"/>
        <v>0</v>
      </c>
      <c r="W43" s="252">
        <f t="shared" si="20"/>
        <v>0</v>
      </c>
      <c r="X43" s="252">
        <f t="shared" si="20"/>
        <v>0</v>
      </c>
      <c r="Y43" s="252">
        <f t="shared" si="20"/>
        <v>0</v>
      </c>
      <c r="Z43" s="252">
        <f t="shared" si="20"/>
        <v>0</v>
      </c>
      <c r="AA43" s="252">
        <f t="shared" si="20"/>
        <v>0</v>
      </c>
      <c r="AB43" s="252">
        <f t="shared" si="20"/>
        <v>0</v>
      </c>
      <c r="AC43" s="252">
        <f t="shared" si="20"/>
        <v>0</v>
      </c>
      <c r="AD43" s="252">
        <f t="shared" si="20"/>
        <v>0</v>
      </c>
      <c r="AE43" s="252">
        <f t="shared" si="20"/>
        <v>0</v>
      </c>
      <c r="AF43" s="252">
        <f t="shared" si="20"/>
        <v>0</v>
      </c>
      <c r="AG43" s="252">
        <f t="shared" si="20"/>
        <v>0</v>
      </c>
      <c r="AH43" s="252">
        <f t="shared" si="20"/>
        <v>0</v>
      </c>
      <c r="AI43" s="252">
        <f t="shared" si="20"/>
        <v>0</v>
      </c>
      <c r="AJ43" s="252">
        <f t="shared" si="20"/>
        <v>0</v>
      </c>
      <c r="AK43" s="252">
        <f t="shared" si="20"/>
        <v>0</v>
      </c>
      <c r="AL43" s="252">
        <f t="shared" si="20"/>
        <v>0</v>
      </c>
      <c r="AM43" s="252">
        <f t="shared" si="20"/>
        <v>0</v>
      </c>
      <c r="AN43" s="252">
        <f t="shared" si="20"/>
        <v>0</v>
      </c>
      <c r="AO43" s="252">
        <f t="shared" si="20"/>
        <v>0</v>
      </c>
      <c r="AP43" s="252">
        <f t="shared" si="20"/>
        <v>0</v>
      </c>
      <c r="AQ43" s="252">
        <f t="shared" si="20"/>
        <v>0</v>
      </c>
      <c r="AR43" s="252">
        <f t="shared" si="20"/>
        <v>0</v>
      </c>
      <c r="AS43" s="252">
        <f t="shared" si="20"/>
        <v>0</v>
      </c>
      <c r="AT43" s="252">
        <f t="shared" si="20"/>
        <v>0</v>
      </c>
      <c r="AU43" s="252">
        <f t="shared" si="20"/>
        <v>0</v>
      </c>
      <c r="AV43" s="252">
        <f t="shared" si="20"/>
        <v>0</v>
      </c>
      <c r="AW43" s="252">
        <f t="shared" si="20"/>
        <v>0</v>
      </c>
      <c r="AX43" s="252">
        <f t="shared" si="20"/>
        <v>0</v>
      </c>
      <c r="AY43" s="252">
        <f t="shared" si="20"/>
        <v>0</v>
      </c>
      <c r="AZ43" s="252">
        <f t="shared" si="20"/>
        <v>0</v>
      </c>
      <c r="BA43" s="252">
        <f t="shared" si="20"/>
        <v>0</v>
      </c>
      <c r="BB43" s="252">
        <f t="shared" si="20"/>
        <v>0</v>
      </c>
      <c r="BC43" s="252">
        <f t="shared" si="20"/>
        <v>0</v>
      </c>
      <c r="BD43" s="252">
        <f t="shared" si="20"/>
        <v>0</v>
      </c>
      <c r="BE43" s="252">
        <f t="shared" si="20"/>
        <v>0</v>
      </c>
      <c r="BF43" s="252">
        <f t="shared" si="20"/>
        <v>0</v>
      </c>
      <c r="BG43" s="252">
        <f t="shared" si="20"/>
        <v>0</v>
      </c>
      <c r="BH43" s="252">
        <f t="shared" si="20"/>
        <v>0</v>
      </c>
      <c r="BI43" s="252">
        <f t="shared" si="20"/>
        <v>0</v>
      </c>
      <c r="BJ43" s="252">
        <f t="shared" si="20"/>
        <v>0</v>
      </c>
      <c r="BK43" s="252">
        <f t="shared" si="20"/>
        <v>0</v>
      </c>
      <c r="BL43" s="252">
        <f t="shared" si="20"/>
        <v>0</v>
      </c>
      <c r="BM43" s="252">
        <f t="shared" si="20"/>
        <v>0</v>
      </c>
      <c r="BN43" s="252">
        <f t="shared" si="20"/>
        <v>0</v>
      </c>
      <c r="BO43" s="252">
        <f t="shared" si="20"/>
        <v>0</v>
      </c>
      <c r="BP43" s="252">
        <f t="shared" si="20"/>
        <v>0</v>
      </c>
      <c r="BQ43" s="252">
        <f t="shared" ref="BQ43:BW43" si="21">BQ41*BQ42</f>
        <v>0</v>
      </c>
      <c r="BR43" s="252">
        <f t="shared" si="21"/>
        <v>0</v>
      </c>
      <c r="BS43" s="252">
        <f t="shared" si="21"/>
        <v>0</v>
      </c>
      <c r="BT43" s="252">
        <f t="shared" si="21"/>
        <v>0</v>
      </c>
      <c r="BU43" s="252">
        <f t="shared" si="21"/>
        <v>0</v>
      </c>
      <c r="BV43" s="252">
        <f>BV41*BV42</f>
        <v>0</v>
      </c>
      <c r="BW43" s="252">
        <f t="shared" si="21"/>
        <v>0</v>
      </c>
      <c r="BX43" s="252">
        <f>BX41*BX42</f>
        <v>0</v>
      </c>
    </row>
    <row r="44" spans="1:76" ht="13.9" hidden="1" customHeight="1">
      <c r="A44" s="414" t="s">
        <v>77</v>
      </c>
      <c r="B44" s="416"/>
      <c r="C44" s="251" t="e">
        <f>C43/C40</f>
        <v>#DIV/0!</v>
      </c>
      <c r="D44" s="230"/>
      <c r="E44" s="230"/>
      <c r="F44" s="230"/>
      <c r="G44" s="230"/>
      <c r="H44" s="230"/>
      <c r="I44" s="230"/>
      <c r="J44" s="230"/>
      <c r="K44" s="230"/>
      <c r="L44" s="230"/>
      <c r="M44" s="230"/>
      <c r="N44" s="230"/>
      <c r="O44" s="230"/>
      <c r="P44" s="230"/>
      <c r="Q44" s="230"/>
      <c r="R44" s="230"/>
      <c r="S44" s="230"/>
      <c r="T44" s="230"/>
      <c r="U44" s="230"/>
      <c r="V44" s="230"/>
      <c r="W44" s="230"/>
      <c r="X44" s="230"/>
      <c r="Y44" s="230"/>
      <c r="Z44" s="230"/>
      <c r="AA44" s="230"/>
      <c r="AB44" s="230"/>
      <c r="AC44" s="230"/>
      <c r="AD44" s="230"/>
      <c r="AE44" s="230"/>
      <c r="AF44" s="230"/>
      <c r="AG44" s="230"/>
      <c r="AH44" s="230"/>
      <c r="AI44" s="230"/>
      <c r="AJ44" s="230"/>
      <c r="AK44" s="230"/>
      <c r="AL44" s="230"/>
      <c r="AM44" s="230"/>
      <c r="AN44" s="230"/>
      <c r="AO44" s="230"/>
      <c r="AP44" s="230"/>
      <c r="AQ44" s="230"/>
      <c r="AR44" s="230"/>
      <c r="AS44" s="230"/>
      <c r="AT44" s="230"/>
      <c r="AU44" s="230"/>
      <c r="AV44" s="230"/>
      <c r="AW44" s="230"/>
      <c r="AX44" s="230"/>
      <c r="AY44" s="230"/>
      <c r="AZ44" s="230"/>
      <c r="BA44" s="230"/>
      <c r="BB44" s="230"/>
      <c r="BC44" s="230"/>
      <c r="BD44" s="230"/>
      <c r="BE44" s="230"/>
      <c r="BF44" s="230"/>
      <c r="BG44" s="230"/>
      <c r="BH44" s="230"/>
      <c r="BI44" s="230"/>
      <c r="BJ44" s="230"/>
      <c r="BK44" s="230"/>
      <c r="BL44" s="230"/>
      <c r="BM44" s="230"/>
      <c r="BN44" s="230"/>
      <c r="BO44" s="230"/>
      <c r="BP44" s="230"/>
      <c r="BQ44" s="230"/>
      <c r="BR44" s="230"/>
      <c r="BS44" s="230"/>
      <c r="BT44" s="230"/>
      <c r="BU44" s="230"/>
      <c r="BV44" s="230"/>
      <c r="BW44" s="230"/>
      <c r="BX44" s="230"/>
    </row>
    <row r="45" spans="1:76" ht="13.9" hidden="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</row>
    <row r="46" spans="1:76" ht="15.75" hidden="1" customHeight="1">
      <c r="A46" s="1"/>
      <c r="C46" s="1"/>
      <c r="D46" s="1"/>
      <c r="E46" s="1"/>
      <c r="F46" s="1"/>
      <c r="G46" s="1"/>
      <c r="H46" s="1"/>
      <c r="I46" s="1"/>
      <c r="J46" s="1"/>
      <c r="K46" s="1"/>
      <c r="L46" s="285">
        <f ca="1">SUMPRODUCT(SIGN(CELL("width",OFFSET(L35,,N(INDEX(COLUMN(L35:CH35)-COLUMN(L35),))))),L35:CH35)</f>
        <v>0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</row>
    <row r="47" spans="1:76" ht="15.75" customHeight="1">
      <c r="A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</row>
    <row r="48" spans="1:76" ht="15.75" customHeight="1">
      <c r="A48" s="1"/>
      <c r="B48" s="245" t="s">
        <v>78</v>
      </c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</row>
    <row r="49" spans="2:2" ht="15.75" customHeight="1">
      <c r="B49" s="1"/>
    </row>
    <row r="50" spans="2:2" ht="15.75" customHeight="1">
      <c r="B50" s="29" t="s">
        <v>79</v>
      </c>
    </row>
    <row r="51" spans="2:2" ht="15.75" customHeight="1"/>
    <row r="52" spans="2:2" ht="15.75" customHeight="1"/>
    <row r="53" spans="2:2" ht="15.75" customHeight="1"/>
    <row r="54" spans="2:2" ht="15.75" customHeight="1"/>
    <row r="55" spans="2:2" ht="15.75" customHeight="1"/>
    <row r="56" spans="2:2" ht="15.75" customHeight="1"/>
    <row r="57" spans="2:2" ht="15.75" customHeight="1"/>
    <row r="58" spans="2:2" ht="15.75" customHeight="1"/>
    <row r="59" spans="2:2" ht="15.75" customHeight="1"/>
    <row r="60" spans="2:2" ht="15.75" customHeight="1"/>
    <row r="61" spans="2:2" ht="15.75" customHeight="1"/>
    <row r="62" spans="2:2" ht="15.75" customHeight="1"/>
    <row r="63" spans="2:2" ht="15.75" customHeight="1"/>
    <row r="64" spans="2: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</sheetData>
  <mergeCells count="35">
    <mergeCell ref="A42:B42"/>
    <mergeCell ref="A43:B43"/>
    <mergeCell ref="A44:B44"/>
    <mergeCell ref="A36:B36"/>
    <mergeCell ref="A38:B38"/>
    <mergeCell ref="A39:B39"/>
    <mergeCell ref="A40:B40"/>
    <mergeCell ref="A41:B41"/>
    <mergeCell ref="A31:B31"/>
    <mergeCell ref="A32:B32"/>
    <mergeCell ref="A33:B33"/>
    <mergeCell ref="A34:B34"/>
    <mergeCell ref="A35:B35"/>
    <mergeCell ref="A25:B25"/>
    <mergeCell ref="A26:B26"/>
    <mergeCell ref="A27:B27"/>
    <mergeCell ref="A28:B28"/>
    <mergeCell ref="A30:B30"/>
    <mergeCell ref="A20:B21"/>
    <mergeCell ref="D20:BX20"/>
    <mergeCell ref="A22:B22"/>
    <mergeCell ref="A23:B23"/>
    <mergeCell ref="A24:B24"/>
    <mergeCell ref="A16:B16"/>
    <mergeCell ref="A17:B17"/>
    <mergeCell ref="A11:B11"/>
    <mergeCell ref="A12:B12"/>
    <mergeCell ref="A13:B13"/>
    <mergeCell ref="A14:B14"/>
    <mergeCell ref="A15:B15"/>
    <mergeCell ref="A1:BK1"/>
    <mergeCell ref="A2:BK2"/>
    <mergeCell ref="B3:BK3"/>
    <mergeCell ref="C4:BX4"/>
    <mergeCell ref="L5:AB5"/>
  </mergeCells>
  <pageMargins left="0.70866141732283472" right="0.70866141732283472" top="0.74803149606299213" bottom="0.74803149606299213" header="0" footer="0"/>
  <pageSetup paperSize="9" scale="54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pageSetUpPr fitToPage="1"/>
  </sheetPr>
  <dimension ref="A1:CA983"/>
  <sheetViews>
    <sheetView zoomScale="80" zoomScaleNormal="80" workbookViewId="0">
      <selection activeCell="A2" sqref="A2:BK2"/>
    </sheetView>
  </sheetViews>
  <sheetFormatPr defaultColWidth="12.625" defaultRowHeight="15" customHeight="1"/>
  <cols>
    <col min="1" max="1" width="3.25" style="285" customWidth="1"/>
    <col min="2" max="2" width="31" style="285" customWidth="1"/>
    <col min="3" max="3" width="7.375" style="285" bestFit="1" customWidth="1"/>
    <col min="4" max="5" width="7.375" style="285" hidden="1" customWidth="1"/>
    <col min="6" max="6" width="7.375" style="285" bestFit="1" customWidth="1"/>
    <col min="7" max="7" width="6.375" style="285" hidden="1" customWidth="1"/>
    <col min="8" max="9" width="8.375" style="285" hidden="1" customWidth="1"/>
    <col min="10" max="10" width="7.375" style="285" bestFit="1" customWidth="1"/>
    <col min="11" max="11" width="7.375" style="285" hidden="1" customWidth="1"/>
    <col min="12" max="12" width="8.375" style="285" bestFit="1" customWidth="1"/>
    <col min="13" max="13" width="7.375" style="285" hidden="1" customWidth="1"/>
    <col min="14" max="14" width="7.375" style="285" customWidth="1"/>
    <col min="15" max="16" width="8.375" style="285" hidden="1" customWidth="1"/>
    <col min="17" max="17" width="6.375" style="285" hidden="1" customWidth="1"/>
    <col min="18" max="18" width="8.375" style="285" bestFit="1" customWidth="1"/>
    <col min="19" max="19" width="7.375" style="285" hidden="1" customWidth="1"/>
    <col min="20" max="21" width="8.375" style="285" hidden="1" customWidth="1"/>
    <col min="22" max="22" width="8.375" style="285" bestFit="1" customWidth="1"/>
    <col min="23" max="24" width="8.375" style="285" hidden="1" customWidth="1"/>
    <col min="25" max="25" width="7.375" style="285" bestFit="1" customWidth="1"/>
    <col min="26" max="26" width="8.375" style="285" hidden="1" customWidth="1"/>
    <col min="27" max="27" width="8.625" style="285" bestFit="1" customWidth="1"/>
    <col min="28" max="28" width="7.375" style="285" hidden="1" customWidth="1"/>
    <col min="29" max="29" width="8.375" style="285" bestFit="1" customWidth="1"/>
    <col min="30" max="30" width="7.75" style="285" bestFit="1" customWidth="1"/>
    <col min="31" max="37" width="7.375" style="285" hidden="1" customWidth="1"/>
    <col min="38" max="38" width="7.375" style="285" bestFit="1" customWidth="1"/>
    <col min="39" max="41" width="7.375" style="285" hidden="1" customWidth="1"/>
    <col min="42" max="44" width="8.375" style="285" hidden="1" customWidth="1"/>
    <col min="45" max="45" width="7.375" style="285" hidden="1" customWidth="1"/>
    <col min="46" max="46" width="8.375" style="285" bestFit="1" customWidth="1"/>
    <col min="47" max="47" width="7.375" style="285" hidden="1" customWidth="1"/>
    <col min="48" max="48" width="7.75" style="285" bestFit="1" customWidth="1"/>
    <col min="49" max="52" width="8.375" style="285" hidden="1" customWidth="1"/>
    <col min="53" max="53" width="8.625" style="285" bestFit="1" customWidth="1"/>
    <col min="54" max="58" width="8.375" style="285" hidden="1" customWidth="1"/>
    <col min="59" max="59" width="8.375" style="285" bestFit="1" customWidth="1"/>
    <col min="60" max="61" width="7.375" style="285" hidden="1" customWidth="1"/>
    <col min="62" max="62" width="7.75" style="285" bestFit="1" customWidth="1"/>
    <col min="63" max="64" width="7.375" style="285" bestFit="1" customWidth="1"/>
    <col min="65" max="66" width="8.375" style="285" hidden="1" customWidth="1"/>
    <col min="67" max="67" width="7.75" style="285" bestFit="1" customWidth="1"/>
    <col min="68" max="68" width="6.375" style="285" hidden="1" customWidth="1"/>
    <col min="69" max="69" width="8.375" style="285" hidden="1" customWidth="1"/>
    <col min="70" max="70" width="8.375" style="285" bestFit="1" customWidth="1"/>
    <col min="71" max="73" width="8.375" style="285" hidden="1" customWidth="1"/>
    <col min="74" max="75" width="7.375" style="285" hidden="1" customWidth="1"/>
    <col min="76" max="76" width="7.75" style="285" bestFit="1" customWidth="1"/>
    <col min="77" max="77" width="8.375" style="285" hidden="1" customWidth="1"/>
    <col min="78" max="78" width="6.375" style="285" hidden="1" customWidth="1"/>
    <col min="79" max="79" width="7.625" style="285" customWidth="1"/>
    <col min="80" max="16384" width="12.625" style="285"/>
  </cols>
  <sheetData>
    <row r="1" spans="1:79" ht="18.75">
      <c r="A1" s="423" t="str">
        <f>'Автомат. ввод'!N10</f>
        <v>МКОУ " Новокрестьяновская  СОШ"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  <c r="R1" s="418"/>
      <c r="S1" s="418"/>
      <c r="T1" s="418"/>
      <c r="U1" s="418"/>
      <c r="V1" s="418"/>
      <c r="W1" s="418"/>
      <c r="X1" s="418"/>
      <c r="Y1" s="418"/>
      <c r="Z1" s="418"/>
      <c r="AA1" s="418"/>
      <c r="AB1" s="418"/>
      <c r="AC1" s="418"/>
      <c r="AD1" s="418"/>
      <c r="AE1" s="418"/>
      <c r="AF1" s="418"/>
      <c r="AG1" s="418"/>
      <c r="AH1" s="418"/>
      <c r="AI1" s="418"/>
      <c r="AJ1" s="418"/>
      <c r="AK1" s="418"/>
      <c r="AL1" s="418"/>
      <c r="AM1" s="418"/>
      <c r="AN1" s="418"/>
      <c r="AO1" s="418"/>
      <c r="AP1" s="418"/>
      <c r="AQ1" s="418"/>
      <c r="AR1" s="418"/>
      <c r="AS1" s="418"/>
      <c r="AT1" s="418"/>
      <c r="AU1" s="418"/>
      <c r="AV1" s="418"/>
      <c r="AW1" s="418"/>
      <c r="AX1" s="418"/>
      <c r="AY1" s="418"/>
      <c r="AZ1" s="418"/>
      <c r="BA1" s="418"/>
      <c r="BB1" s="418"/>
      <c r="BC1" s="418"/>
      <c r="BD1" s="418"/>
      <c r="BE1" s="418"/>
      <c r="BF1" s="418"/>
      <c r="BG1" s="418"/>
      <c r="BH1" s="418"/>
      <c r="BI1" s="418"/>
      <c r="BJ1" s="418"/>
      <c r="BK1" s="418"/>
    </row>
    <row r="2" spans="1:79" ht="15.75">
      <c r="A2" s="424" t="s">
        <v>65</v>
      </c>
      <c r="B2" s="418"/>
      <c r="C2" s="418"/>
      <c r="D2" s="418"/>
      <c r="E2" s="418"/>
      <c r="F2" s="418"/>
      <c r="G2" s="418"/>
      <c r="H2" s="418"/>
      <c r="I2" s="418"/>
      <c r="J2" s="418"/>
      <c r="K2" s="418"/>
      <c r="L2" s="418"/>
      <c r="M2" s="418"/>
      <c r="N2" s="418"/>
      <c r="O2" s="418"/>
      <c r="P2" s="418"/>
      <c r="Q2" s="418"/>
      <c r="R2" s="418"/>
      <c r="S2" s="418"/>
      <c r="T2" s="418"/>
      <c r="U2" s="418"/>
      <c r="V2" s="418"/>
      <c r="W2" s="418"/>
      <c r="X2" s="418"/>
      <c r="Y2" s="418"/>
      <c r="Z2" s="418"/>
      <c r="AA2" s="418"/>
      <c r="AB2" s="418"/>
      <c r="AC2" s="418"/>
      <c r="AD2" s="418"/>
      <c r="AE2" s="418"/>
      <c r="AF2" s="418"/>
      <c r="AG2" s="418"/>
      <c r="AH2" s="418"/>
      <c r="AI2" s="418"/>
      <c r="AJ2" s="418"/>
      <c r="AK2" s="418"/>
      <c r="AL2" s="418"/>
      <c r="AM2" s="418"/>
      <c r="AN2" s="418"/>
      <c r="AO2" s="418"/>
      <c r="AP2" s="418"/>
      <c r="AQ2" s="418"/>
      <c r="AR2" s="418"/>
      <c r="AS2" s="418"/>
      <c r="AT2" s="418"/>
      <c r="AU2" s="418"/>
      <c r="AV2" s="418"/>
      <c r="AW2" s="418"/>
      <c r="AX2" s="418"/>
      <c r="AY2" s="418"/>
      <c r="AZ2" s="418"/>
      <c r="BA2" s="418"/>
      <c r="BB2" s="418"/>
      <c r="BC2" s="418"/>
      <c r="BD2" s="418"/>
      <c r="BE2" s="418"/>
      <c r="BF2" s="418"/>
      <c r="BG2" s="418"/>
      <c r="BH2" s="418"/>
      <c r="BI2" s="418"/>
      <c r="BJ2" s="418"/>
      <c r="BK2" s="418"/>
      <c r="BQ2" s="36"/>
      <c r="BR2" s="36"/>
      <c r="BS2" s="36"/>
      <c r="BT2" s="36"/>
      <c r="BU2" s="36"/>
      <c r="BV2" s="36"/>
      <c r="BW2" s="36"/>
    </row>
    <row r="3" spans="1:79" ht="15.75">
      <c r="B3" s="424" t="s">
        <v>66</v>
      </c>
      <c r="C3" s="418"/>
      <c r="D3" s="418"/>
      <c r="E3" s="418"/>
      <c r="F3" s="418"/>
      <c r="G3" s="418"/>
      <c r="H3" s="418"/>
      <c r="I3" s="418"/>
      <c r="J3" s="418"/>
      <c r="K3" s="418"/>
      <c r="L3" s="418"/>
      <c r="M3" s="418"/>
      <c r="N3" s="418"/>
      <c r="O3" s="418"/>
      <c r="P3" s="418"/>
      <c r="Q3" s="418"/>
      <c r="R3" s="418"/>
      <c r="S3" s="418"/>
      <c r="T3" s="418"/>
      <c r="U3" s="418"/>
      <c r="V3" s="418"/>
      <c r="W3" s="418"/>
      <c r="X3" s="418"/>
      <c r="Y3" s="418"/>
      <c r="Z3" s="418"/>
      <c r="AA3" s="418"/>
      <c r="AB3" s="418"/>
      <c r="AC3" s="418"/>
      <c r="AD3" s="418"/>
      <c r="AE3" s="418"/>
      <c r="AF3" s="418"/>
      <c r="AG3" s="418"/>
      <c r="AH3" s="418"/>
      <c r="AI3" s="418"/>
      <c r="AJ3" s="418"/>
      <c r="AK3" s="418"/>
      <c r="AL3" s="418"/>
      <c r="AM3" s="418"/>
      <c r="AN3" s="418"/>
      <c r="AO3" s="418"/>
      <c r="AP3" s="418"/>
      <c r="AQ3" s="418"/>
      <c r="AR3" s="418"/>
      <c r="AS3" s="418"/>
      <c r="AT3" s="418"/>
      <c r="AU3" s="418"/>
      <c r="AV3" s="418"/>
      <c r="AW3" s="418"/>
      <c r="AX3" s="418"/>
      <c r="AY3" s="418"/>
      <c r="AZ3" s="418"/>
      <c r="BA3" s="418"/>
      <c r="BB3" s="418"/>
      <c r="BC3" s="418"/>
      <c r="BD3" s="418"/>
      <c r="BE3" s="418"/>
      <c r="BF3" s="418"/>
      <c r="BG3" s="418"/>
      <c r="BH3" s="418"/>
      <c r="BI3" s="418"/>
      <c r="BJ3" s="418"/>
      <c r="BK3" s="418"/>
      <c r="BQ3" s="36"/>
      <c r="BR3" s="36"/>
      <c r="BS3" s="36"/>
      <c r="BT3" s="36"/>
      <c r="BU3" s="36"/>
      <c r="BV3" s="36"/>
      <c r="BW3" s="36"/>
    </row>
    <row r="4" spans="1:79" ht="25.5" customHeight="1">
      <c r="B4" s="37">
        <v>9</v>
      </c>
      <c r="C4" s="425" t="str">
        <f>ССЫЛКИ!A5</f>
        <v>Март 2021 г.</v>
      </c>
      <c r="D4" s="418"/>
      <c r="E4" s="418"/>
      <c r="F4" s="418"/>
      <c r="G4" s="418"/>
      <c r="H4" s="418"/>
      <c r="I4" s="418"/>
      <c r="J4" s="418"/>
      <c r="K4" s="418"/>
      <c r="L4" s="418"/>
      <c r="M4" s="418"/>
      <c r="N4" s="418"/>
      <c r="O4" s="418"/>
      <c r="P4" s="418"/>
      <c r="Q4" s="418"/>
      <c r="R4" s="418"/>
      <c r="S4" s="418"/>
      <c r="T4" s="418"/>
      <c r="U4" s="418"/>
      <c r="V4" s="418"/>
      <c r="W4" s="418"/>
      <c r="X4" s="418"/>
      <c r="Y4" s="418"/>
      <c r="Z4" s="418"/>
      <c r="AA4" s="418"/>
      <c r="AB4" s="418"/>
      <c r="AC4" s="418"/>
      <c r="AD4" s="418"/>
      <c r="AE4" s="418"/>
      <c r="AF4" s="418"/>
      <c r="AG4" s="418"/>
      <c r="AH4" s="418"/>
      <c r="AI4" s="418"/>
      <c r="AJ4" s="418"/>
      <c r="AK4" s="418"/>
      <c r="AL4" s="418"/>
      <c r="AM4" s="418"/>
      <c r="AN4" s="418"/>
      <c r="AO4" s="418"/>
      <c r="AP4" s="418"/>
      <c r="AQ4" s="418"/>
      <c r="AR4" s="418"/>
      <c r="AS4" s="418"/>
      <c r="AT4" s="418"/>
      <c r="AU4" s="418"/>
      <c r="AV4" s="418"/>
      <c r="AW4" s="418"/>
      <c r="AX4" s="418"/>
      <c r="AY4" s="418"/>
      <c r="AZ4" s="418"/>
      <c r="BA4" s="418"/>
      <c r="BB4" s="418"/>
      <c r="BC4" s="418"/>
      <c r="BD4" s="418"/>
      <c r="BE4" s="418"/>
      <c r="BF4" s="418"/>
      <c r="BG4" s="418"/>
      <c r="BH4" s="418"/>
      <c r="BI4" s="418"/>
      <c r="BJ4" s="418"/>
      <c r="BK4" s="418"/>
      <c r="BL4" s="418"/>
      <c r="BM4" s="418"/>
      <c r="BN4" s="418"/>
      <c r="BO4" s="418"/>
      <c r="BP4" s="418"/>
      <c r="BQ4" s="418"/>
      <c r="BR4" s="418"/>
      <c r="BS4" s="418"/>
      <c r="BT4" s="418"/>
      <c r="BU4" s="418"/>
      <c r="BV4" s="418"/>
      <c r="BW4" s="418"/>
      <c r="BX4" s="418"/>
    </row>
    <row r="5" spans="1:79" ht="24" customHeight="1">
      <c r="B5" s="294"/>
      <c r="C5" s="36"/>
      <c r="D5" s="36"/>
      <c r="E5" s="36"/>
      <c r="F5" s="36"/>
      <c r="G5" s="36"/>
      <c r="H5" s="36"/>
      <c r="I5" s="36"/>
      <c r="J5" s="36"/>
      <c r="K5" s="38"/>
      <c r="L5" s="433" t="str">
        <f>VLOOKUP(B4,Общее_количество_учащихся,2,FALSE)</f>
        <v>Вторник</v>
      </c>
      <c r="M5" s="418"/>
      <c r="N5" s="418"/>
      <c r="O5" s="418"/>
      <c r="P5" s="418"/>
      <c r="Q5" s="418"/>
      <c r="R5" s="418"/>
      <c r="S5" s="418"/>
      <c r="T5" s="418"/>
      <c r="U5" s="418"/>
      <c r="V5" s="418"/>
      <c r="W5" s="418"/>
      <c r="X5" s="418"/>
      <c r="Y5" s="418"/>
      <c r="Z5" s="418"/>
      <c r="AA5" s="418"/>
      <c r="AB5" s="418"/>
      <c r="AD5" s="287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15.75" hidden="1" customHeight="1">
      <c r="B6" s="285" t="e">
        <f ca="1">SUMPRODUCT(SIGN(CELL("width",OFFSET(#REF!,,N(INDEX(COLUMN(#REF!)-COLUMN(#REF!),))))),#REF!)</f>
        <v>#REF!</v>
      </c>
    </row>
    <row r="7" spans="1:79" ht="15.75" hidden="1" customHeight="1">
      <c r="B7" s="29"/>
    </row>
    <row r="8" spans="1:79" ht="15.75" hidden="1" customHeight="1"/>
    <row r="9" spans="1:79" ht="16.149999999999999" hidden="1" customHeight="1"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</row>
    <row r="10" spans="1:79" ht="14.25" hidden="1"/>
    <row r="11" spans="1:79" hidden="1">
      <c r="A11" s="386"/>
      <c r="B11" s="430"/>
      <c r="C11" s="15"/>
      <c r="D11" s="15" t="e">
        <f>SUM(#REF!)</f>
        <v>#REF!</v>
      </c>
      <c r="E11" s="15" t="e">
        <f>SUM(#REF!)</f>
        <v>#REF!</v>
      </c>
      <c r="F11" s="15" t="e">
        <f>SUM(#REF!)</f>
        <v>#REF!</v>
      </c>
      <c r="G11" s="15" t="e">
        <f>SUM(#REF!)</f>
        <v>#REF!</v>
      </c>
      <c r="H11" s="15" t="e">
        <f>SUM(#REF!)</f>
        <v>#REF!</v>
      </c>
      <c r="I11" s="15" t="e">
        <f>SUM(#REF!)</f>
        <v>#REF!</v>
      </c>
      <c r="J11" s="15" t="e">
        <f>SUM(#REF!)</f>
        <v>#REF!</v>
      </c>
      <c r="K11" s="15" t="e">
        <f>SUM(#REF!)</f>
        <v>#REF!</v>
      </c>
      <c r="L11" s="15" t="e">
        <f>SUM(#REF!)</f>
        <v>#REF!</v>
      </c>
      <c r="M11" s="15" t="e">
        <f>SUM(#REF!)</f>
        <v>#REF!</v>
      </c>
      <c r="N11" s="15" t="e">
        <f>SUM(#REF!)</f>
        <v>#REF!</v>
      </c>
      <c r="O11" s="15" t="e">
        <f>SUM(#REF!)</f>
        <v>#REF!</v>
      </c>
      <c r="P11" s="15" t="e">
        <f>SUM(#REF!)</f>
        <v>#REF!</v>
      </c>
      <c r="Q11" s="15" t="e">
        <f>SUM(#REF!)</f>
        <v>#REF!</v>
      </c>
      <c r="R11" s="15" t="e">
        <f>SUM(#REF!)</f>
        <v>#REF!</v>
      </c>
      <c r="S11" s="15" t="e">
        <f>SUM(#REF!)</f>
        <v>#REF!</v>
      </c>
      <c r="T11" s="15" t="e">
        <f>SUM(#REF!)</f>
        <v>#REF!</v>
      </c>
      <c r="U11" s="15" t="e">
        <f>SUM(#REF!)</f>
        <v>#REF!</v>
      </c>
      <c r="V11" s="15" t="e">
        <f>SUM(#REF!)</f>
        <v>#REF!</v>
      </c>
      <c r="W11" s="15" t="e">
        <f>SUM(#REF!)</f>
        <v>#REF!</v>
      </c>
      <c r="X11" s="15" t="e">
        <f>SUM(#REF!)</f>
        <v>#REF!</v>
      </c>
      <c r="Y11" s="15" t="e">
        <f>SUM(#REF!)</f>
        <v>#REF!</v>
      </c>
      <c r="Z11" s="15" t="e">
        <f>SUM(#REF!)</f>
        <v>#REF!</v>
      </c>
      <c r="AA11" s="15" t="e">
        <f>SUM(#REF!)</f>
        <v>#REF!</v>
      </c>
      <c r="AB11" s="15" t="e">
        <f>SUM(#REF!)</f>
        <v>#REF!</v>
      </c>
      <c r="AC11" s="15" t="e">
        <f>SUM(#REF!)</f>
        <v>#REF!</v>
      </c>
      <c r="AD11" s="15" t="e">
        <f>SUM(#REF!)</f>
        <v>#REF!</v>
      </c>
      <c r="AE11" s="15" t="e">
        <f>SUM(#REF!)</f>
        <v>#REF!</v>
      </c>
      <c r="AF11" s="15" t="e">
        <f>SUM(#REF!)</f>
        <v>#REF!</v>
      </c>
      <c r="AG11" s="15" t="e">
        <f>SUM(#REF!)</f>
        <v>#REF!</v>
      </c>
      <c r="AH11" s="15" t="e">
        <f>SUM(#REF!)</f>
        <v>#REF!</v>
      </c>
      <c r="AI11" s="15" t="e">
        <f>SUM(#REF!)</f>
        <v>#REF!</v>
      </c>
      <c r="AJ11" s="15" t="e">
        <f>SUM(#REF!)</f>
        <v>#REF!</v>
      </c>
      <c r="AK11" s="15" t="e">
        <f>SUM(#REF!)</f>
        <v>#REF!</v>
      </c>
      <c r="AL11" s="15" t="e">
        <f>SUM(#REF!)</f>
        <v>#REF!</v>
      </c>
      <c r="AM11" s="15" t="e">
        <f>SUM(#REF!)</f>
        <v>#REF!</v>
      </c>
      <c r="AN11" s="15" t="e">
        <f>SUM(#REF!)</f>
        <v>#REF!</v>
      </c>
      <c r="AO11" s="15" t="e">
        <f>SUM(#REF!)</f>
        <v>#REF!</v>
      </c>
      <c r="AP11" s="15" t="e">
        <f>SUM(#REF!)</f>
        <v>#REF!</v>
      </c>
      <c r="AQ11" s="15" t="e">
        <f>SUM(#REF!)</f>
        <v>#REF!</v>
      </c>
      <c r="AR11" s="15" t="e">
        <f>SUM(#REF!)</f>
        <v>#REF!</v>
      </c>
      <c r="AS11" s="15" t="e">
        <f>SUM(#REF!)</f>
        <v>#REF!</v>
      </c>
      <c r="AT11" s="15" t="e">
        <f>SUM(#REF!)</f>
        <v>#REF!</v>
      </c>
      <c r="AU11" s="15" t="e">
        <f>SUM(#REF!)</f>
        <v>#REF!</v>
      </c>
      <c r="AV11" s="15" t="e">
        <f>SUM(#REF!)</f>
        <v>#REF!</v>
      </c>
      <c r="AW11" s="15" t="e">
        <f>SUM(#REF!)</f>
        <v>#REF!</v>
      </c>
      <c r="AX11" s="15" t="e">
        <f>SUM(#REF!)</f>
        <v>#REF!</v>
      </c>
      <c r="AY11" s="15" t="e">
        <f>SUM(#REF!)</f>
        <v>#REF!</v>
      </c>
      <c r="AZ11" s="15" t="e">
        <f>SUM(#REF!)</f>
        <v>#REF!</v>
      </c>
      <c r="BA11" s="15" t="e">
        <f>SUM(#REF!)</f>
        <v>#REF!</v>
      </c>
      <c r="BB11" s="15" t="e">
        <f>SUM(#REF!)</f>
        <v>#REF!</v>
      </c>
      <c r="BC11" s="15" t="e">
        <f>SUM(#REF!)</f>
        <v>#REF!</v>
      </c>
      <c r="BD11" s="15" t="e">
        <f>SUM(#REF!)</f>
        <v>#REF!</v>
      </c>
      <c r="BE11" s="15" t="e">
        <f>SUM(#REF!)</f>
        <v>#REF!</v>
      </c>
      <c r="BF11" s="15" t="e">
        <f>SUM(#REF!)</f>
        <v>#REF!</v>
      </c>
      <c r="BG11" s="15" t="e">
        <f>SUM(#REF!)</f>
        <v>#REF!</v>
      </c>
      <c r="BH11" s="15" t="e">
        <f>SUM(#REF!)</f>
        <v>#REF!</v>
      </c>
      <c r="BI11" s="15" t="e">
        <f>SUM(#REF!)</f>
        <v>#REF!</v>
      </c>
      <c r="BJ11" s="15" t="e">
        <f>SUM(#REF!)</f>
        <v>#REF!</v>
      </c>
      <c r="BK11" s="15" t="e">
        <f>SUM(#REF!)</f>
        <v>#REF!</v>
      </c>
      <c r="BL11" s="15" t="e">
        <f>SUM(#REF!)</f>
        <v>#REF!</v>
      </c>
      <c r="BM11" s="15" t="e">
        <f>SUM(#REF!)</f>
        <v>#REF!</v>
      </c>
      <c r="BN11" s="15" t="e">
        <f>SUM(#REF!)</f>
        <v>#REF!</v>
      </c>
      <c r="BO11" s="15" t="e">
        <f>SUM(#REF!)</f>
        <v>#REF!</v>
      </c>
      <c r="BP11" s="15" t="e">
        <f>SUM(#REF!)</f>
        <v>#REF!</v>
      </c>
      <c r="BQ11" s="15" t="e">
        <f>SUM(#REF!)</f>
        <v>#REF!</v>
      </c>
      <c r="BR11" s="15" t="e">
        <f>SUM(#REF!)</f>
        <v>#REF!</v>
      </c>
      <c r="BS11" s="15" t="e">
        <f>SUM(#REF!)</f>
        <v>#REF!</v>
      </c>
      <c r="BT11" s="15" t="e">
        <f>SUM(#REF!)</f>
        <v>#REF!</v>
      </c>
      <c r="BU11" s="15" t="e">
        <f>SUM(#REF!)</f>
        <v>#REF!</v>
      </c>
      <c r="BV11" s="15" t="e">
        <f>SUM(#REF!)</f>
        <v>#REF!</v>
      </c>
      <c r="BW11" s="15" t="e">
        <f>SUM(#REF!)</f>
        <v>#REF!</v>
      </c>
      <c r="BX11" s="15" t="e">
        <f>SUM(#REF!)</f>
        <v>#REF!</v>
      </c>
      <c r="BY11" s="16" t="e">
        <f>SUM(#REF!)</f>
        <v>#REF!</v>
      </c>
      <c r="BZ11" s="16" t="e">
        <f>SUM(#REF!)</f>
        <v>#REF!</v>
      </c>
      <c r="CA11" s="1"/>
    </row>
    <row r="12" spans="1:79" hidden="1">
      <c r="A12" s="388" t="s">
        <v>74</v>
      </c>
      <c r="B12" s="430"/>
      <c r="C12" s="15">
        <f>C13</f>
        <v>0</v>
      </c>
      <c r="D12" s="97">
        <f>C12</f>
        <v>0</v>
      </c>
      <c r="E12" s="97">
        <f t="shared" ref="E12:BP12" si="0">D12</f>
        <v>0</v>
      </c>
      <c r="F12" s="97">
        <f t="shared" si="0"/>
        <v>0</v>
      </c>
      <c r="G12" s="97">
        <f t="shared" si="0"/>
        <v>0</v>
      </c>
      <c r="H12" s="97">
        <f t="shared" si="0"/>
        <v>0</v>
      </c>
      <c r="I12" s="97">
        <f t="shared" si="0"/>
        <v>0</v>
      </c>
      <c r="J12" s="97">
        <f t="shared" si="0"/>
        <v>0</v>
      </c>
      <c r="K12" s="97">
        <f t="shared" si="0"/>
        <v>0</v>
      </c>
      <c r="L12" s="97">
        <f t="shared" si="0"/>
        <v>0</v>
      </c>
      <c r="M12" s="97">
        <f t="shared" si="0"/>
        <v>0</v>
      </c>
      <c r="N12" s="97">
        <f t="shared" si="0"/>
        <v>0</v>
      </c>
      <c r="O12" s="97">
        <f t="shared" si="0"/>
        <v>0</v>
      </c>
      <c r="P12" s="97">
        <f t="shared" si="0"/>
        <v>0</v>
      </c>
      <c r="Q12" s="97">
        <f t="shared" si="0"/>
        <v>0</v>
      </c>
      <c r="R12" s="97">
        <f t="shared" si="0"/>
        <v>0</v>
      </c>
      <c r="S12" s="97">
        <f t="shared" si="0"/>
        <v>0</v>
      </c>
      <c r="T12" s="97">
        <f t="shared" si="0"/>
        <v>0</v>
      </c>
      <c r="U12" s="97">
        <f t="shared" si="0"/>
        <v>0</v>
      </c>
      <c r="V12" s="97">
        <f t="shared" si="0"/>
        <v>0</v>
      </c>
      <c r="W12" s="97">
        <f t="shared" si="0"/>
        <v>0</v>
      </c>
      <c r="X12" s="97">
        <f t="shared" si="0"/>
        <v>0</v>
      </c>
      <c r="Y12" s="97">
        <f t="shared" si="0"/>
        <v>0</v>
      </c>
      <c r="Z12" s="97">
        <f t="shared" si="0"/>
        <v>0</v>
      </c>
      <c r="AA12" s="97">
        <f t="shared" si="0"/>
        <v>0</v>
      </c>
      <c r="AB12" s="97">
        <f t="shared" si="0"/>
        <v>0</v>
      </c>
      <c r="AC12" s="97">
        <f t="shared" si="0"/>
        <v>0</v>
      </c>
      <c r="AD12" s="97">
        <f t="shared" si="0"/>
        <v>0</v>
      </c>
      <c r="AE12" s="97">
        <f t="shared" si="0"/>
        <v>0</v>
      </c>
      <c r="AF12" s="97">
        <f t="shared" si="0"/>
        <v>0</v>
      </c>
      <c r="AG12" s="97">
        <f t="shared" si="0"/>
        <v>0</v>
      </c>
      <c r="AH12" s="97">
        <f t="shared" si="0"/>
        <v>0</v>
      </c>
      <c r="AI12" s="97">
        <f t="shared" si="0"/>
        <v>0</v>
      </c>
      <c r="AJ12" s="97">
        <f t="shared" si="0"/>
        <v>0</v>
      </c>
      <c r="AK12" s="97">
        <f t="shared" si="0"/>
        <v>0</v>
      </c>
      <c r="AL12" s="97">
        <f t="shared" si="0"/>
        <v>0</v>
      </c>
      <c r="AM12" s="97">
        <f t="shared" si="0"/>
        <v>0</v>
      </c>
      <c r="AN12" s="97">
        <f t="shared" si="0"/>
        <v>0</v>
      </c>
      <c r="AO12" s="97">
        <f t="shared" si="0"/>
        <v>0</v>
      </c>
      <c r="AP12" s="97">
        <f t="shared" si="0"/>
        <v>0</v>
      </c>
      <c r="AQ12" s="97">
        <f t="shared" si="0"/>
        <v>0</v>
      </c>
      <c r="AR12" s="97">
        <f t="shared" si="0"/>
        <v>0</v>
      </c>
      <c r="AS12" s="97">
        <f t="shared" si="0"/>
        <v>0</v>
      </c>
      <c r="AT12" s="97">
        <f t="shared" si="0"/>
        <v>0</v>
      </c>
      <c r="AU12" s="97">
        <f t="shared" si="0"/>
        <v>0</v>
      </c>
      <c r="AV12" s="97">
        <f t="shared" si="0"/>
        <v>0</v>
      </c>
      <c r="AW12" s="97">
        <f t="shared" si="0"/>
        <v>0</v>
      </c>
      <c r="AX12" s="97">
        <f t="shared" si="0"/>
        <v>0</v>
      </c>
      <c r="AY12" s="97">
        <f t="shared" si="0"/>
        <v>0</v>
      </c>
      <c r="AZ12" s="97">
        <f t="shared" si="0"/>
        <v>0</v>
      </c>
      <c r="BA12" s="97">
        <f t="shared" si="0"/>
        <v>0</v>
      </c>
      <c r="BB12" s="97">
        <f t="shared" si="0"/>
        <v>0</v>
      </c>
      <c r="BC12" s="97">
        <f t="shared" si="0"/>
        <v>0</v>
      </c>
      <c r="BD12" s="97">
        <f t="shared" si="0"/>
        <v>0</v>
      </c>
      <c r="BE12" s="97">
        <f t="shared" si="0"/>
        <v>0</v>
      </c>
      <c r="BF12" s="97">
        <f t="shared" si="0"/>
        <v>0</v>
      </c>
      <c r="BG12" s="97">
        <f t="shared" si="0"/>
        <v>0</v>
      </c>
      <c r="BH12" s="97">
        <f t="shared" si="0"/>
        <v>0</v>
      </c>
      <c r="BI12" s="97">
        <f t="shared" si="0"/>
        <v>0</v>
      </c>
      <c r="BJ12" s="97">
        <f t="shared" si="0"/>
        <v>0</v>
      </c>
      <c r="BK12" s="97">
        <f t="shared" si="0"/>
        <v>0</v>
      </c>
      <c r="BL12" s="97">
        <f t="shared" si="0"/>
        <v>0</v>
      </c>
      <c r="BM12" s="97">
        <f t="shared" si="0"/>
        <v>0</v>
      </c>
      <c r="BN12" s="97">
        <f t="shared" si="0"/>
        <v>0</v>
      </c>
      <c r="BO12" s="97">
        <f t="shared" si="0"/>
        <v>0</v>
      </c>
      <c r="BP12" s="97">
        <f t="shared" si="0"/>
        <v>0</v>
      </c>
      <c r="BQ12" s="97">
        <f t="shared" ref="BQ12:BZ12" si="1">BP12</f>
        <v>0</v>
      </c>
      <c r="BR12" s="97">
        <f t="shared" si="1"/>
        <v>0</v>
      </c>
      <c r="BS12" s="97">
        <f t="shared" si="1"/>
        <v>0</v>
      </c>
      <c r="BT12" s="97">
        <f t="shared" si="1"/>
        <v>0</v>
      </c>
      <c r="BU12" s="97">
        <f t="shared" si="1"/>
        <v>0</v>
      </c>
      <c r="BV12" s="97">
        <f t="shared" si="1"/>
        <v>0</v>
      </c>
      <c r="BW12" s="97">
        <f t="shared" si="1"/>
        <v>0</v>
      </c>
      <c r="BX12" s="97">
        <f t="shared" si="1"/>
        <v>0</v>
      </c>
      <c r="BY12" s="18">
        <f t="shared" si="1"/>
        <v>0</v>
      </c>
      <c r="BZ12" s="18">
        <f t="shared" si="1"/>
        <v>0</v>
      </c>
      <c r="CA12" s="1"/>
    </row>
    <row r="13" spans="1:79" ht="21" hidden="1" thickBot="1">
      <c r="A13" s="410" t="s">
        <v>138</v>
      </c>
      <c r="B13" s="432"/>
      <c r="C13" s="99">
        <f>VLOOKUP(B4,завтрак_общ,3,FALSE)</f>
        <v>0</v>
      </c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  <c r="AT13" s="114"/>
      <c r="AU13" s="114"/>
      <c r="AV13" s="114"/>
      <c r="AW13" s="114"/>
      <c r="AX13" s="114"/>
      <c r="AY13" s="114"/>
      <c r="AZ13" s="114"/>
      <c r="BA13" s="114"/>
      <c r="BB13" s="114"/>
      <c r="BC13" s="114"/>
      <c r="BD13" s="114"/>
      <c r="BE13" s="114"/>
      <c r="BF13" s="114"/>
      <c r="BG13" s="114"/>
      <c r="BH13" s="114"/>
      <c r="BI13" s="114"/>
      <c r="BJ13" s="114"/>
      <c r="BK13" s="114"/>
      <c r="BL13" s="114"/>
      <c r="BM13" s="114"/>
      <c r="BN13" s="114"/>
      <c r="BO13" s="114"/>
      <c r="BP13" s="114"/>
      <c r="BQ13" s="114"/>
      <c r="BR13" s="114"/>
      <c r="BS13" s="114"/>
      <c r="BT13" s="114"/>
      <c r="BU13" s="114"/>
      <c r="BV13" s="114"/>
      <c r="BW13" s="114"/>
      <c r="BX13" s="114"/>
      <c r="BY13" s="113"/>
      <c r="BZ13" s="16"/>
      <c r="CA13" s="1"/>
    </row>
    <row r="14" spans="1:79" hidden="1">
      <c r="A14" s="384" t="s">
        <v>75</v>
      </c>
      <c r="B14" s="430"/>
      <c r="C14" s="20"/>
      <c r="D14" s="98" t="e">
        <f>D11*D12/1000</f>
        <v>#REF!</v>
      </c>
      <c r="E14" s="98" t="e">
        <f t="shared" ref="E14:BP14" si="2">E11*E12/1000</f>
        <v>#REF!</v>
      </c>
      <c r="F14" s="98" t="e">
        <f>F11*F12</f>
        <v>#REF!</v>
      </c>
      <c r="G14" s="98" t="e">
        <f t="shared" si="2"/>
        <v>#REF!</v>
      </c>
      <c r="H14" s="98" t="e">
        <f t="shared" si="2"/>
        <v>#REF!</v>
      </c>
      <c r="I14" s="98" t="e">
        <f t="shared" si="2"/>
        <v>#REF!</v>
      </c>
      <c r="J14" s="98" t="e">
        <f t="shared" si="2"/>
        <v>#REF!</v>
      </c>
      <c r="K14" s="111" t="e">
        <f>K11*K12</f>
        <v>#REF!</v>
      </c>
      <c r="L14" s="111" t="e">
        <f t="shared" si="2"/>
        <v>#REF!</v>
      </c>
      <c r="M14" s="111" t="e">
        <f t="shared" si="2"/>
        <v>#REF!</v>
      </c>
      <c r="N14" s="111" t="e">
        <f t="shared" si="2"/>
        <v>#REF!</v>
      </c>
      <c r="O14" s="111" t="e">
        <f t="shared" si="2"/>
        <v>#REF!</v>
      </c>
      <c r="P14" s="111" t="e">
        <f t="shared" si="2"/>
        <v>#REF!</v>
      </c>
      <c r="Q14" s="111" t="e">
        <f>Q11*Q12</f>
        <v>#REF!</v>
      </c>
      <c r="R14" s="111" t="e">
        <f t="shared" si="2"/>
        <v>#REF!</v>
      </c>
      <c r="S14" s="111" t="e">
        <f>S11*S12</f>
        <v>#REF!</v>
      </c>
      <c r="T14" s="111" t="e">
        <f t="shared" si="2"/>
        <v>#REF!</v>
      </c>
      <c r="U14" s="111" t="e">
        <f t="shared" si="2"/>
        <v>#REF!</v>
      </c>
      <c r="V14" s="111" t="e">
        <f t="shared" si="2"/>
        <v>#REF!</v>
      </c>
      <c r="W14" s="111" t="e">
        <f t="shared" si="2"/>
        <v>#REF!</v>
      </c>
      <c r="X14" s="111" t="e">
        <f t="shared" si="2"/>
        <v>#REF!</v>
      </c>
      <c r="Y14" s="111" t="e">
        <f t="shared" si="2"/>
        <v>#REF!</v>
      </c>
      <c r="Z14" s="111" t="e">
        <f t="shared" si="2"/>
        <v>#REF!</v>
      </c>
      <c r="AA14" s="111" t="e">
        <f t="shared" si="2"/>
        <v>#REF!</v>
      </c>
      <c r="AB14" s="111" t="e">
        <f t="shared" si="2"/>
        <v>#REF!</v>
      </c>
      <c r="AC14" s="111" t="e">
        <f t="shared" si="2"/>
        <v>#REF!</v>
      </c>
      <c r="AD14" s="111" t="e">
        <f>AD11*AD12</f>
        <v>#REF!</v>
      </c>
      <c r="AE14" s="111" t="e">
        <f t="shared" si="2"/>
        <v>#REF!</v>
      </c>
      <c r="AF14" s="111" t="e">
        <f t="shared" si="2"/>
        <v>#REF!</v>
      </c>
      <c r="AG14" s="111" t="e">
        <f t="shared" si="2"/>
        <v>#REF!</v>
      </c>
      <c r="AH14" s="111" t="e">
        <f t="shared" si="2"/>
        <v>#REF!</v>
      </c>
      <c r="AI14" s="111" t="e">
        <f t="shared" si="2"/>
        <v>#REF!</v>
      </c>
      <c r="AJ14" s="111" t="e">
        <f t="shared" si="2"/>
        <v>#REF!</v>
      </c>
      <c r="AK14" s="111" t="e">
        <f t="shared" si="2"/>
        <v>#REF!</v>
      </c>
      <c r="AL14" s="111" t="e">
        <f t="shared" si="2"/>
        <v>#REF!</v>
      </c>
      <c r="AM14" s="111" t="e">
        <f t="shared" si="2"/>
        <v>#REF!</v>
      </c>
      <c r="AN14" s="111" t="e">
        <f t="shared" si="2"/>
        <v>#REF!</v>
      </c>
      <c r="AO14" s="111" t="e">
        <f t="shared" si="2"/>
        <v>#REF!</v>
      </c>
      <c r="AP14" s="111" t="e">
        <f t="shared" si="2"/>
        <v>#REF!</v>
      </c>
      <c r="AQ14" s="111" t="e">
        <f t="shared" si="2"/>
        <v>#REF!</v>
      </c>
      <c r="AR14" s="111" t="e">
        <f t="shared" si="2"/>
        <v>#REF!</v>
      </c>
      <c r="AS14" s="111" t="e">
        <f t="shared" si="2"/>
        <v>#REF!</v>
      </c>
      <c r="AT14" s="111" t="e">
        <f t="shared" si="2"/>
        <v>#REF!</v>
      </c>
      <c r="AU14" s="111" t="e">
        <f t="shared" si="2"/>
        <v>#REF!</v>
      </c>
      <c r="AV14" s="111" t="e">
        <f t="shared" si="2"/>
        <v>#REF!</v>
      </c>
      <c r="AW14" s="111" t="e">
        <f t="shared" si="2"/>
        <v>#REF!</v>
      </c>
      <c r="AX14" s="111" t="e">
        <f t="shared" si="2"/>
        <v>#REF!</v>
      </c>
      <c r="AY14" s="111" t="e">
        <f t="shared" si="2"/>
        <v>#REF!</v>
      </c>
      <c r="AZ14" s="111" t="e">
        <f t="shared" si="2"/>
        <v>#REF!</v>
      </c>
      <c r="BA14" s="111" t="e">
        <f t="shared" si="2"/>
        <v>#REF!</v>
      </c>
      <c r="BB14" s="111" t="e">
        <f t="shared" si="2"/>
        <v>#REF!</v>
      </c>
      <c r="BC14" s="111" t="e">
        <f t="shared" si="2"/>
        <v>#REF!</v>
      </c>
      <c r="BD14" s="111" t="e">
        <f t="shared" si="2"/>
        <v>#REF!</v>
      </c>
      <c r="BE14" s="111" t="e">
        <f t="shared" si="2"/>
        <v>#REF!</v>
      </c>
      <c r="BF14" s="111" t="e">
        <f t="shared" si="2"/>
        <v>#REF!</v>
      </c>
      <c r="BG14" s="111" t="e">
        <f t="shared" si="2"/>
        <v>#REF!</v>
      </c>
      <c r="BH14" s="111" t="e">
        <f>BH11*BH12</f>
        <v>#REF!</v>
      </c>
      <c r="BI14" s="111" t="e">
        <f t="shared" si="2"/>
        <v>#REF!</v>
      </c>
      <c r="BJ14" s="111" t="e">
        <f t="shared" si="2"/>
        <v>#REF!</v>
      </c>
      <c r="BK14" s="111" t="e">
        <f t="shared" si="2"/>
        <v>#REF!</v>
      </c>
      <c r="BL14" s="111" t="e">
        <f t="shared" si="2"/>
        <v>#REF!</v>
      </c>
      <c r="BM14" s="111" t="e">
        <f t="shared" si="2"/>
        <v>#REF!</v>
      </c>
      <c r="BN14" s="111" t="e">
        <f t="shared" si="2"/>
        <v>#REF!</v>
      </c>
      <c r="BO14" s="111" t="e">
        <f t="shared" si="2"/>
        <v>#REF!</v>
      </c>
      <c r="BP14" s="111" t="e">
        <f t="shared" si="2"/>
        <v>#REF!</v>
      </c>
      <c r="BQ14" s="111" t="e">
        <f t="shared" ref="BQ14:BY14" si="3">BQ11*BQ12/1000</f>
        <v>#REF!</v>
      </c>
      <c r="BR14" s="111" t="e">
        <f t="shared" si="3"/>
        <v>#REF!</v>
      </c>
      <c r="BS14" s="111" t="e">
        <f t="shared" si="3"/>
        <v>#REF!</v>
      </c>
      <c r="BT14" s="111" t="e">
        <f t="shared" si="3"/>
        <v>#REF!</v>
      </c>
      <c r="BU14" s="111" t="e">
        <f t="shared" si="3"/>
        <v>#REF!</v>
      </c>
      <c r="BV14" s="111" t="e">
        <f t="shared" si="3"/>
        <v>#REF!</v>
      </c>
      <c r="BW14" s="111" t="e">
        <f t="shared" si="3"/>
        <v>#REF!</v>
      </c>
      <c r="BX14" s="111" t="e">
        <f t="shared" si="3"/>
        <v>#REF!</v>
      </c>
      <c r="BY14" s="111" t="e">
        <f t="shared" si="3"/>
        <v>#REF!</v>
      </c>
      <c r="BZ14" s="111" t="e">
        <f>BZ11*BZ12</f>
        <v>#REF!</v>
      </c>
      <c r="CA14" s="1"/>
    </row>
    <row r="15" spans="1:79" hidden="1">
      <c r="A15" s="384" t="s">
        <v>64</v>
      </c>
      <c r="B15" s="430"/>
      <c r="C15" s="20"/>
      <c r="D15" s="24">
        <f>ССЫЛКИ!B3</f>
        <v>85</v>
      </c>
      <c r="E15" s="24">
        <f>ССЫЛКИ!C3</f>
        <v>21</v>
      </c>
      <c r="F15" s="24">
        <f>ССЫЛКИ!D3</f>
        <v>21</v>
      </c>
      <c r="G15" s="24">
        <f>ССЫЛКИ!E3</f>
        <v>6</v>
      </c>
      <c r="H15" s="24">
        <f>ССЫЛКИ!F3</f>
        <v>400</v>
      </c>
      <c r="I15" s="24">
        <f>ССЫЛКИ!G3</f>
        <v>140</v>
      </c>
      <c r="J15" s="24">
        <f>ССЫЛКИ!H3</f>
        <v>85</v>
      </c>
      <c r="K15" s="24">
        <f>ССЫЛКИ!I3</f>
        <v>21</v>
      </c>
      <c r="L15" s="24">
        <f>ССЫЛКИ!J3</f>
        <v>140</v>
      </c>
      <c r="M15" s="24">
        <f>ССЫЛКИ!K3</f>
        <v>56</v>
      </c>
      <c r="N15" s="24">
        <f>ССЫЛКИ!L3</f>
        <v>10</v>
      </c>
      <c r="O15" s="24">
        <f>ССЫЛКИ!M3</f>
        <v>240</v>
      </c>
      <c r="P15" s="24">
        <f>ССЫЛКИ!N3</f>
        <v>700</v>
      </c>
      <c r="Q15" s="24">
        <f>ССЫЛКИ!O3</f>
        <v>8</v>
      </c>
      <c r="R15" s="24">
        <f>ССЫЛКИ!P3</f>
        <v>160</v>
      </c>
      <c r="S15" s="24">
        <f>ССЫЛКИ!Q3</f>
        <v>10</v>
      </c>
      <c r="T15" s="24">
        <f>ССЫЛКИ!R3</f>
        <v>150</v>
      </c>
      <c r="U15" s="24">
        <f>ССЫЛКИ!S3</f>
        <v>110</v>
      </c>
      <c r="V15" s="24">
        <f>ССЫЛКИ!T3</f>
        <v>130</v>
      </c>
      <c r="W15" s="24">
        <f>ССЫЛКИ!U3</f>
        <v>150</v>
      </c>
      <c r="X15" s="24">
        <f>ССЫЛКИ!V3</f>
        <v>150</v>
      </c>
      <c r="Y15" s="24">
        <f>ССЫЛКИ!W3</f>
        <v>40</v>
      </c>
      <c r="Z15" s="24">
        <f>ССЫЛКИ!X3</f>
        <v>150</v>
      </c>
      <c r="AA15" s="24">
        <f>ССЫЛКИ!Y3</f>
        <v>60</v>
      </c>
      <c r="AB15" s="24">
        <f>ССЫЛКИ!Z3</f>
        <v>70</v>
      </c>
      <c r="AC15" s="24">
        <f>ССЫЛКИ!AA3</f>
        <v>165</v>
      </c>
      <c r="AD15" s="24">
        <f>ССЫЛКИ!AB3</f>
        <v>21</v>
      </c>
      <c r="AE15" s="24">
        <f>ССЫЛКИ!AC3</f>
        <v>10.5</v>
      </c>
      <c r="AF15" s="24">
        <f>ССЫЛКИ!AD3</f>
        <v>55</v>
      </c>
      <c r="AG15" s="24">
        <f>ССЫЛКИ!AE3</f>
        <v>90</v>
      </c>
      <c r="AH15" s="24">
        <f>ССЫЛКИ!AF3</f>
        <v>45</v>
      </c>
      <c r="AI15" s="24">
        <f>ССЫЛКИ!AG3</f>
        <v>45</v>
      </c>
      <c r="AJ15" s="24">
        <f>ССЫЛКИ!AH3</f>
        <v>52</v>
      </c>
      <c r="AK15" s="24">
        <f>ССЫЛКИ!AI3</f>
        <v>50</v>
      </c>
      <c r="AL15" s="24">
        <f>ССЫЛКИ!AJ3</f>
        <v>55</v>
      </c>
      <c r="AM15" s="24">
        <f>ССЫЛКИ!AK3</f>
        <v>60</v>
      </c>
      <c r="AN15" s="24">
        <f>ССЫЛКИ!AL3</f>
        <v>60</v>
      </c>
      <c r="AO15" s="24">
        <f>ССЫЛКИ!AM3</f>
        <v>50</v>
      </c>
      <c r="AP15" s="24">
        <f>ССЫЛКИ!AN3</f>
        <v>110</v>
      </c>
      <c r="AQ15" s="24">
        <f>ССЫЛКИ!AO3</f>
        <v>270</v>
      </c>
      <c r="AR15" s="24">
        <f>ССЫЛКИ!AP3</f>
        <v>200</v>
      </c>
      <c r="AS15" s="24">
        <f>ССЫЛКИ!AQ3</f>
        <v>80</v>
      </c>
      <c r="AT15" s="24">
        <f>ССЫЛКИ!AR3</f>
        <v>600</v>
      </c>
      <c r="AU15" s="24">
        <f>ССЫЛКИ!AS3</f>
        <v>60</v>
      </c>
      <c r="AV15" s="24">
        <f>ССЫЛКИ!AT3</f>
        <v>75</v>
      </c>
      <c r="AW15" s="24">
        <f>ССЫЛКИ!AU3</f>
        <v>250</v>
      </c>
      <c r="AX15" s="24">
        <f>ССЫЛКИ!AV3</f>
        <v>274</v>
      </c>
      <c r="AY15" s="24">
        <f>ССЫЛКИ!AW3</f>
        <v>450</v>
      </c>
      <c r="AZ15" s="24">
        <f>ССЫЛКИ!AX3</f>
        <v>325</v>
      </c>
      <c r="BA15" s="24">
        <f>ССЫЛКИ!AY3</f>
        <v>180</v>
      </c>
      <c r="BB15" s="24">
        <f>ССЫЛКИ!AZ3</f>
        <v>320</v>
      </c>
      <c r="BC15" s="24">
        <f>ССЫЛКИ!BA3</f>
        <v>350</v>
      </c>
      <c r="BD15" s="24">
        <f>ССЫЛКИ!BB3</f>
        <v>300</v>
      </c>
      <c r="BE15" s="24">
        <f>ССЫЛКИ!BC3</f>
        <v>120</v>
      </c>
      <c r="BF15" s="24">
        <f>ССЫЛКИ!BD3</f>
        <v>220</v>
      </c>
      <c r="BG15" s="24">
        <f>ССЫЛКИ!BE3</f>
        <v>300</v>
      </c>
      <c r="BH15" s="24">
        <f>ССЫЛКИ!BF3</f>
        <v>21</v>
      </c>
      <c r="BI15" s="24">
        <f>ССЫЛКИ!BG3</f>
        <v>21</v>
      </c>
      <c r="BJ15" s="24">
        <f>ССЫЛКИ!BH3</f>
        <v>35</v>
      </c>
      <c r="BK15" s="24">
        <f>ССЫЛКИ!BI3</f>
        <v>22</v>
      </c>
      <c r="BL15" s="24">
        <f>ССЫЛКИ!BJ3</f>
        <v>32</v>
      </c>
      <c r="BM15" s="24">
        <f>ССЫЛКИ!BK3</f>
        <v>140</v>
      </c>
      <c r="BN15" s="24">
        <f>ССЫЛКИ!BL3</f>
        <v>140</v>
      </c>
      <c r="BO15" s="24">
        <f>ССЫЛКИ!BM3</f>
        <v>30</v>
      </c>
      <c r="BP15" s="24">
        <f>ССЫЛКИ!BN3</f>
        <v>4.2</v>
      </c>
      <c r="BQ15" s="24">
        <f>ССЫЛКИ!BO3</f>
        <v>160</v>
      </c>
      <c r="BR15" s="24">
        <f>ССЫЛКИ!BP3</f>
        <v>100</v>
      </c>
      <c r="BS15" s="24">
        <f>ССЫЛКИ!BQ3</f>
        <v>150</v>
      </c>
      <c r="BT15" s="24">
        <f>ССЫЛКИ!BR3</f>
        <v>160</v>
      </c>
      <c r="BU15" s="24">
        <f>ССЫЛКИ!BS3</f>
        <v>100</v>
      </c>
      <c r="BV15" s="24">
        <f>ССЫЛКИ!BT3</f>
        <v>90</v>
      </c>
      <c r="BW15" s="24">
        <f>ССЫЛКИ!BU3</f>
        <v>21</v>
      </c>
      <c r="BX15" s="24">
        <f>ССЫЛКИ!BV3</f>
        <v>40</v>
      </c>
      <c r="BY15" s="24">
        <f>ССЫЛКИ!BW3</f>
        <v>210</v>
      </c>
      <c r="BZ15" s="24">
        <f>ССЫЛКИ!BX3</f>
        <v>8</v>
      </c>
      <c r="CA15" s="1"/>
    </row>
    <row r="16" spans="1:79" hidden="1">
      <c r="A16" s="384" t="s">
        <v>76</v>
      </c>
      <c r="B16" s="430"/>
      <c r="C16" s="95" t="e">
        <f>SUM(D16:BZ16)</f>
        <v>#REF!</v>
      </c>
      <c r="D16" s="26" t="e">
        <f>D14*D15</f>
        <v>#REF!</v>
      </c>
      <c r="E16" s="26" t="e">
        <f t="shared" ref="E16:BP16" si="4">E14*E15</f>
        <v>#REF!</v>
      </c>
      <c r="F16" s="26" t="e">
        <f t="shared" si="4"/>
        <v>#REF!</v>
      </c>
      <c r="G16" s="26" t="e">
        <f t="shared" si="4"/>
        <v>#REF!</v>
      </c>
      <c r="H16" s="26" t="e">
        <f t="shared" si="4"/>
        <v>#REF!</v>
      </c>
      <c r="I16" s="26" t="e">
        <f t="shared" si="4"/>
        <v>#REF!</v>
      </c>
      <c r="J16" s="34" t="e">
        <f t="shared" si="4"/>
        <v>#REF!</v>
      </c>
      <c r="K16" s="112" t="e">
        <f t="shared" si="4"/>
        <v>#REF!</v>
      </c>
      <c r="L16" s="112" t="e">
        <f t="shared" si="4"/>
        <v>#REF!</v>
      </c>
      <c r="M16" s="112" t="e">
        <f t="shared" si="4"/>
        <v>#REF!</v>
      </c>
      <c r="N16" s="112" t="e">
        <f t="shared" si="4"/>
        <v>#REF!</v>
      </c>
      <c r="O16" s="112" t="e">
        <f t="shared" si="4"/>
        <v>#REF!</v>
      </c>
      <c r="P16" s="112" t="e">
        <f t="shared" si="4"/>
        <v>#REF!</v>
      </c>
      <c r="Q16" s="112" t="e">
        <f t="shared" si="4"/>
        <v>#REF!</v>
      </c>
      <c r="R16" s="112" t="e">
        <f t="shared" si="4"/>
        <v>#REF!</v>
      </c>
      <c r="S16" s="112" t="e">
        <f t="shared" si="4"/>
        <v>#REF!</v>
      </c>
      <c r="T16" s="112" t="e">
        <f t="shared" si="4"/>
        <v>#REF!</v>
      </c>
      <c r="U16" s="112" t="e">
        <f t="shared" si="4"/>
        <v>#REF!</v>
      </c>
      <c r="V16" s="112" t="e">
        <f t="shared" si="4"/>
        <v>#REF!</v>
      </c>
      <c r="W16" s="112" t="e">
        <f t="shared" si="4"/>
        <v>#REF!</v>
      </c>
      <c r="X16" s="112" t="e">
        <f t="shared" si="4"/>
        <v>#REF!</v>
      </c>
      <c r="Y16" s="112" t="e">
        <f t="shared" si="4"/>
        <v>#REF!</v>
      </c>
      <c r="Z16" s="112" t="e">
        <f t="shared" si="4"/>
        <v>#REF!</v>
      </c>
      <c r="AA16" s="112" t="e">
        <f t="shared" si="4"/>
        <v>#REF!</v>
      </c>
      <c r="AB16" s="112" t="e">
        <f t="shared" si="4"/>
        <v>#REF!</v>
      </c>
      <c r="AC16" s="112" t="e">
        <f t="shared" si="4"/>
        <v>#REF!</v>
      </c>
      <c r="AD16" s="112" t="e">
        <f t="shared" si="4"/>
        <v>#REF!</v>
      </c>
      <c r="AE16" s="112" t="e">
        <f t="shared" si="4"/>
        <v>#REF!</v>
      </c>
      <c r="AF16" s="112" t="e">
        <f t="shared" si="4"/>
        <v>#REF!</v>
      </c>
      <c r="AG16" s="112" t="e">
        <f t="shared" si="4"/>
        <v>#REF!</v>
      </c>
      <c r="AH16" s="112" t="e">
        <f t="shared" si="4"/>
        <v>#REF!</v>
      </c>
      <c r="AI16" s="112" t="e">
        <f t="shared" si="4"/>
        <v>#REF!</v>
      </c>
      <c r="AJ16" s="112" t="e">
        <f t="shared" si="4"/>
        <v>#REF!</v>
      </c>
      <c r="AK16" s="112" t="e">
        <f t="shared" si="4"/>
        <v>#REF!</v>
      </c>
      <c r="AL16" s="112" t="e">
        <f t="shared" si="4"/>
        <v>#REF!</v>
      </c>
      <c r="AM16" s="112" t="e">
        <f t="shared" si="4"/>
        <v>#REF!</v>
      </c>
      <c r="AN16" s="112" t="e">
        <f t="shared" si="4"/>
        <v>#REF!</v>
      </c>
      <c r="AO16" s="112" t="e">
        <f t="shared" si="4"/>
        <v>#REF!</v>
      </c>
      <c r="AP16" s="112" t="e">
        <f t="shared" si="4"/>
        <v>#REF!</v>
      </c>
      <c r="AQ16" s="112" t="e">
        <f t="shared" si="4"/>
        <v>#REF!</v>
      </c>
      <c r="AR16" s="112" t="e">
        <f t="shared" si="4"/>
        <v>#REF!</v>
      </c>
      <c r="AS16" s="112" t="e">
        <f t="shared" si="4"/>
        <v>#REF!</v>
      </c>
      <c r="AT16" s="112" t="e">
        <f t="shared" si="4"/>
        <v>#REF!</v>
      </c>
      <c r="AU16" s="112" t="e">
        <f t="shared" si="4"/>
        <v>#REF!</v>
      </c>
      <c r="AV16" s="112" t="e">
        <f t="shared" si="4"/>
        <v>#REF!</v>
      </c>
      <c r="AW16" s="112" t="e">
        <f t="shared" si="4"/>
        <v>#REF!</v>
      </c>
      <c r="AX16" s="112" t="e">
        <f t="shared" si="4"/>
        <v>#REF!</v>
      </c>
      <c r="AY16" s="112" t="e">
        <f t="shared" si="4"/>
        <v>#REF!</v>
      </c>
      <c r="AZ16" s="112" t="e">
        <f t="shared" si="4"/>
        <v>#REF!</v>
      </c>
      <c r="BA16" s="112" t="e">
        <f t="shared" si="4"/>
        <v>#REF!</v>
      </c>
      <c r="BB16" s="112" t="e">
        <f t="shared" si="4"/>
        <v>#REF!</v>
      </c>
      <c r="BC16" s="112" t="e">
        <f t="shared" si="4"/>
        <v>#REF!</v>
      </c>
      <c r="BD16" s="112" t="e">
        <f t="shared" si="4"/>
        <v>#REF!</v>
      </c>
      <c r="BE16" s="112" t="e">
        <f t="shared" si="4"/>
        <v>#REF!</v>
      </c>
      <c r="BF16" s="112" t="e">
        <f t="shared" si="4"/>
        <v>#REF!</v>
      </c>
      <c r="BG16" s="112" t="e">
        <f t="shared" si="4"/>
        <v>#REF!</v>
      </c>
      <c r="BH16" s="112" t="e">
        <f t="shared" si="4"/>
        <v>#REF!</v>
      </c>
      <c r="BI16" s="112" t="e">
        <f t="shared" si="4"/>
        <v>#REF!</v>
      </c>
      <c r="BJ16" s="112" t="e">
        <f t="shared" si="4"/>
        <v>#REF!</v>
      </c>
      <c r="BK16" s="112" t="e">
        <f t="shared" si="4"/>
        <v>#REF!</v>
      </c>
      <c r="BL16" s="112" t="e">
        <f t="shared" si="4"/>
        <v>#REF!</v>
      </c>
      <c r="BM16" s="112" t="e">
        <f t="shared" si="4"/>
        <v>#REF!</v>
      </c>
      <c r="BN16" s="112" t="e">
        <f t="shared" si="4"/>
        <v>#REF!</v>
      </c>
      <c r="BO16" s="112" t="e">
        <f t="shared" si="4"/>
        <v>#REF!</v>
      </c>
      <c r="BP16" s="112" t="e">
        <f t="shared" si="4"/>
        <v>#REF!</v>
      </c>
      <c r="BQ16" s="112" t="e">
        <f t="shared" ref="BQ16:BW16" si="5">BQ14*BQ15</f>
        <v>#REF!</v>
      </c>
      <c r="BR16" s="112" t="e">
        <f t="shared" si="5"/>
        <v>#REF!</v>
      </c>
      <c r="BS16" s="112" t="e">
        <f t="shared" si="5"/>
        <v>#REF!</v>
      </c>
      <c r="BT16" s="112" t="e">
        <f t="shared" si="5"/>
        <v>#REF!</v>
      </c>
      <c r="BU16" s="112" t="e">
        <f t="shared" si="5"/>
        <v>#REF!</v>
      </c>
      <c r="BV16" s="112" t="e">
        <f>BV14*BV15</f>
        <v>#REF!</v>
      </c>
      <c r="BW16" s="112" t="e">
        <f t="shared" si="5"/>
        <v>#REF!</v>
      </c>
      <c r="BX16" s="112" t="e">
        <f>BX14*BX15</f>
        <v>#REF!</v>
      </c>
      <c r="BY16" s="112" t="e">
        <f>BY14*BY15</f>
        <v>#REF!</v>
      </c>
      <c r="BZ16" s="112" t="e">
        <f>BZ14*BZ15</f>
        <v>#REF!</v>
      </c>
      <c r="CA16" s="1"/>
    </row>
    <row r="17" spans="1:79" hidden="1">
      <c r="A17" s="384" t="s">
        <v>77</v>
      </c>
      <c r="B17" s="431"/>
      <c r="C17" s="96" t="e">
        <f>C16/C13</f>
        <v>#REF!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</row>
    <row r="18" spans="1:79" ht="14.25"/>
    <row r="19" spans="1:79" ht="15.75" customHeight="1">
      <c r="A19" s="230"/>
      <c r="B19" s="260" t="s">
        <v>399</v>
      </c>
      <c r="C19" s="231"/>
      <c r="D19" s="231" t="e">
        <f>IF(D16=D33,"x")</f>
        <v>#REF!</v>
      </c>
      <c r="E19" s="231" t="e">
        <f t="shared" ref="E19" si="6">IF(E16=E33,"x")</f>
        <v>#REF!</v>
      </c>
      <c r="F19" s="231"/>
      <c r="G19" s="231"/>
      <c r="H19" s="231"/>
      <c r="I19" s="231"/>
      <c r="J19" s="231"/>
      <c r="K19" s="231"/>
      <c r="L19" s="231"/>
      <c r="M19" s="231"/>
      <c r="N19" s="231"/>
      <c r="O19" s="231"/>
      <c r="P19" s="231"/>
      <c r="Q19" s="231"/>
      <c r="R19" s="231"/>
      <c r="S19" s="231"/>
      <c r="T19" s="231"/>
      <c r="U19" s="231"/>
      <c r="V19" s="231"/>
      <c r="W19" s="231"/>
      <c r="X19" s="231"/>
      <c r="Y19" s="231"/>
      <c r="Z19" s="231"/>
      <c r="AA19" s="231"/>
      <c r="AB19" s="231"/>
      <c r="AC19" s="231"/>
      <c r="AD19" s="231"/>
      <c r="AE19" s="231"/>
      <c r="AF19" s="231"/>
      <c r="AG19" s="231"/>
      <c r="AH19" s="231"/>
      <c r="AI19" s="231"/>
      <c r="AJ19" s="231"/>
      <c r="AK19" s="231"/>
      <c r="AL19" s="231"/>
      <c r="AM19" s="231"/>
      <c r="AN19" s="231"/>
      <c r="AO19" s="231"/>
      <c r="AP19" s="231"/>
      <c r="AQ19" s="231"/>
      <c r="AR19" s="231"/>
      <c r="AS19" s="231"/>
      <c r="AT19" s="231"/>
      <c r="AU19" s="231"/>
      <c r="AV19" s="231"/>
      <c r="AW19" s="231"/>
      <c r="AX19" s="231"/>
      <c r="AY19" s="231"/>
      <c r="AZ19" s="231"/>
      <c r="BA19" s="231"/>
      <c r="BB19" s="231"/>
      <c r="BC19" s="231"/>
      <c r="BD19" s="231"/>
      <c r="BE19" s="231"/>
      <c r="BF19" s="231"/>
      <c r="BG19" s="231"/>
      <c r="BH19" s="231"/>
      <c r="BI19" s="231"/>
      <c r="BJ19" s="231"/>
      <c r="BK19" s="231"/>
      <c r="BL19" s="231"/>
      <c r="BM19" s="231"/>
      <c r="BN19" s="231"/>
      <c r="BO19" s="231"/>
      <c r="BP19" s="231"/>
      <c r="BQ19" s="231"/>
      <c r="BR19" s="231"/>
      <c r="BS19" s="231"/>
      <c r="BT19" s="231"/>
      <c r="BU19" s="231"/>
      <c r="BV19" s="231"/>
      <c r="BW19" s="231"/>
      <c r="BX19" s="231"/>
      <c r="BY19" s="230"/>
      <c r="BZ19" s="230"/>
    </row>
    <row r="20" spans="1:79" ht="15.75" customHeight="1">
      <c r="A20" s="401" t="s">
        <v>68</v>
      </c>
      <c r="B20" s="402"/>
      <c r="C20" s="234"/>
      <c r="D20" s="405" t="s">
        <v>69</v>
      </c>
      <c r="E20" s="406"/>
      <c r="F20" s="406"/>
      <c r="G20" s="406"/>
      <c r="H20" s="406"/>
      <c r="I20" s="406"/>
      <c r="J20" s="406"/>
      <c r="K20" s="406"/>
      <c r="L20" s="406"/>
      <c r="M20" s="406"/>
      <c r="N20" s="406"/>
      <c r="O20" s="406"/>
      <c r="P20" s="406"/>
      <c r="Q20" s="406"/>
      <c r="R20" s="406"/>
      <c r="S20" s="406"/>
      <c r="T20" s="406"/>
      <c r="U20" s="406"/>
      <c r="V20" s="406"/>
      <c r="W20" s="406"/>
      <c r="X20" s="406"/>
      <c r="Y20" s="406"/>
      <c r="Z20" s="406"/>
      <c r="AA20" s="406"/>
      <c r="AB20" s="406"/>
      <c r="AC20" s="406"/>
      <c r="AD20" s="406"/>
      <c r="AE20" s="406"/>
      <c r="AF20" s="406"/>
      <c r="AG20" s="406"/>
      <c r="AH20" s="406"/>
      <c r="AI20" s="406"/>
      <c r="AJ20" s="406"/>
      <c r="AK20" s="406"/>
      <c r="AL20" s="406"/>
      <c r="AM20" s="406"/>
      <c r="AN20" s="406"/>
      <c r="AO20" s="406"/>
      <c r="AP20" s="406"/>
      <c r="AQ20" s="406"/>
      <c r="AR20" s="406"/>
      <c r="AS20" s="406"/>
      <c r="AT20" s="406"/>
      <c r="AU20" s="406"/>
      <c r="AV20" s="406"/>
      <c r="AW20" s="406"/>
      <c r="AX20" s="406"/>
      <c r="AY20" s="406"/>
      <c r="AZ20" s="406"/>
      <c r="BA20" s="406"/>
      <c r="BB20" s="406"/>
      <c r="BC20" s="406"/>
      <c r="BD20" s="406"/>
      <c r="BE20" s="406"/>
      <c r="BF20" s="406"/>
      <c r="BG20" s="406"/>
      <c r="BH20" s="406"/>
      <c r="BI20" s="406"/>
      <c r="BJ20" s="406"/>
      <c r="BK20" s="406"/>
      <c r="BL20" s="406"/>
      <c r="BM20" s="406"/>
      <c r="BN20" s="406"/>
      <c r="BO20" s="406"/>
      <c r="BP20" s="406"/>
      <c r="BQ20" s="406"/>
      <c r="BR20" s="406"/>
      <c r="BS20" s="406"/>
      <c r="BT20" s="406"/>
      <c r="BU20" s="406"/>
      <c r="BV20" s="406"/>
      <c r="BW20" s="406"/>
      <c r="BX20" s="406"/>
    </row>
    <row r="21" spans="1:79" ht="185.45" customHeight="1">
      <c r="A21" s="403"/>
      <c r="B21" s="404"/>
      <c r="C21" s="234"/>
      <c r="D21" s="235" t="str">
        <f>ССЫЛКИ!B2</f>
        <v>Вермишель</v>
      </c>
      <c r="E21" s="235" t="str">
        <f>ССЫЛКИ!C2</f>
        <v>Люля полуфаб-т (шт)</v>
      </c>
      <c r="F21" s="235" t="str">
        <f>ССЫЛКИ!D2</f>
        <v>Котлета говяжья полуф-т (шт)</v>
      </c>
      <c r="G21" s="235" t="str">
        <f>ССЫЛКИ!E2</f>
        <v>Какао (Фунтик) (шт)</v>
      </c>
      <c r="H21" s="235" t="str">
        <f>ССЫЛКИ!F2</f>
        <v>Какао порошок</v>
      </c>
      <c r="I21" s="235" t="str">
        <f>ССЫЛКИ!G2</f>
        <v>Кисель фруктовый</v>
      </c>
      <c r="J21" s="235" t="str">
        <f>ССЫЛКИ!H2</f>
        <v>Макароны</v>
      </c>
      <c r="K21" s="235" t="str">
        <f>ССЫЛКИ!I2</f>
        <v>Тефтели полуф-т (шт)</v>
      </c>
      <c r="L21" s="235" t="str">
        <f>ССЫЛКИ!J2</f>
        <v>Масло растительное</v>
      </c>
      <c r="M21" s="235" t="str">
        <f>ССЫЛКИ!K2</f>
        <v>Сахар</v>
      </c>
      <c r="N21" s="235" t="str">
        <f>ССЫЛКИ!L2</f>
        <v>Соль иодир.</v>
      </c>
      <c r="O21" s="235" t="str">
        <f>ССЫЛКИ!M2</f>
        <v>Сухофрукты</v>
      </c>
      <c r="P21" s="235" t="str">
        <f>ССЫЛКИ!N2</f>
        <v>Чай</v>
      </c>
      <c r="Q21" s="235" t="str">
        <f>ССЫЛКИ!O2</f>
        <v>Яйцо куриное (штук)</v>
      </c>
      <c r="R21" s="235" t="str">
        <f>ССЫЛКИ!P2</f>
        <v>Вафли</v>
      </c>
      <c r="S21" s="235" t="str">
        <f>ССЫЛКИ!Q2</f>
        <v>Кексы бездрожжевые (шт)</v>
      </c>
      <c r="T21" s="235" t="str">
        <f>ССЫЛКИ!R2</f>
        <v>Печенье</v>
      </c>
      <c r="U21" s="235" t="str">
        <f>ССЫЛКИ!S2</f>
        <v>Пряники</v>
      </c>
      <c r="V21" s="235" t="str">
        <f>ССЫЛКИ!T2</f>
        <v>Горошек зеленый 0,7 кг.</v>
      </c>
      <c r="W21" s="235" t="str">
        <f>ССЫЛКИ!U2</f>
        <v>Кукуруза консервы</v>
      </c>
      <c r="X21" s="235" t="str">
        <f>ССЫЛКИ!V2</f>
        <v>Огурцы маринованые</v>
      </c>
      <c r="Y21" s="235" t="str">
        <f>ССЫЛКИ!W2</f>
        <v>Мука высшего сорт</v>
      </c>
      <c r="Z21" s="235" t="str">
        <f>ССЫЛКИ!X2</f>
        <v>Повидло</v>
      </c>
      <c r="AA21" s="235" t="str">
        <f>ССЫЛКИ!Y2</f>
        <v>Сок фруктовый светлый</v>
      </c>
      <c r="AB21" s="235" t="str">
        <f>ССЫЛКИ!Z2</f>
        <v>Сок фруктовый с мякотью</v>
      </c>
      <c r="AC21" s="235" t="str">
        <f>ССЫЛКИ!AA2</f>
        <v>Томатная паста</v>
      </c>
      <c r="AD21" s="235" t="str">
        <f>ССЫЛКИ!AB2</f>
        <v>Котлета рыбная полуф-т (шт)</v>
      </c>
      <c r="AE21" s="235" t="str">
        <f>ССЫЛКИ!AC2</f>
        <v>Фрикадельки рыбные  полуф-т (шт)</v>
      </c>
      <c r="AF21" s="235" t="str">
        <f>ССЫЛКИ!AD2</f>
        <v>Крупа гороховая</v>
      </c>
      <c r="AG21" s="235" t="str">
        <f>ССЫЛКИ!AE2</f>
        <v>Крупа гречневая</v>
      </c>
      <c r="AH21" s="235" t="str">
        <f>ССЫЛКИ!AF2</f>
        <v>Крупа кукурузная</v>
      </c>
      <c r="AI21" s="235" t="str">
        <f>ССЫЛКИ!AG2</f>
        <v>Крупа манная</v>
      </c>
      <c r="AJ21" s="235" t="str">
        <f>ССЫЛКИ!AH2</f>
        <v>Крупа овсяная</v>
      </c>
      <c r="AK21" s="235" t="str">
        <f>ССЫЛКИ!AI2</f>
        <v>Крупа перловая</v>
      </c>
      <c r="AL21" s="235" t="str">
        <f>ССЫЛКИ!AJ2</f>
        <v>Крупа пшеничная</v>
      </c>
      <c r="AM21" s="235" t="str">
        <f>ССЫЛКИ!AK2</f>
        <v>Крупа пшено шлифованное</v>
      </c>
      <c r="AN21" s="235" t="str">
        <f>ССЫЛКИ!AL2</f>
        <v>Крупа рисовая</v>
      </c>
      <c r="AO21" s="235" t="str">
        <f>ССЫЛКИ!AM2</f>
        <v>Крупа ячневая</v>
      </c>
      <c r="AP21" s="235" t="str">
        <f>ССЫЛКИ!AN2</f>
        <v>Чечевица</v>
      </c>
      <c r="AQ21" s="235" t="str">
        <f>ССЫЛКИ!AO2</f>
        <v>Курага сушеная</v>
      </c>
      <c r="AR21" s="235" t="str">
        <f>ССЫЛКИ!AP2</f>
        <v>Йогурт</v>
      </c>
      <c r="AS21" s="235" t="str">
        <f>ССЫЛКИ!AQ2</f>
        <v>Кефир</v>
      </c>
      <c r="AT21" s="235" t="str">
        <f>ССЫЛКИ!AR2</f>
        <v>Масло сливочное</v>
      </c>
      <c r="AU21" s="235" t="str">
        <f>ССЫЛКИ!AS2</f>
        <v>Молоко разливное</v>
      </c>
      <c r="AV21" s="235" t="str">
        <f>ССЫЛКИ!AT2</f>
        <v>Молоко вупаковке пастер</v>
      </c>
      <c r="AW21" s="235" t="str">
        <f>ССЫЛКИ!AU2</f>
        <v>Сгущенное молоко</v>
      </c>
      <c r="AX21" s="235" t="str">
        <f>ССЫЛКИ!AV2</f>
        <v>Сметана</v>
      </c>
      <c r="AY21" s="235" t="str">
        <f>ССЫЛКИ!AW2</f>
        <v>Сыр Российский</v>
      </c>
      <c r="AZ21" s="235" t="str">
        <f>ССЫЛКИ!AX2</f>
        <v>Творог</v>
      </c>
      <c r="BA21" s="235" t="str">
        <f>ССЫЛКИ!AY2</f>
        <v>Куры охлажденные</v>
      </c>
      <c r="BB21" s="235" t="str">
        <f>ССЫЛКИ!AZ2</f>
        <v>Мясо говядины в/с</v>
      </c>
      <c r="BC21" s="235" t="str">
        <f>ССЫЛКИ!BA2</f>
        <v>Фарш говяжий</v>
      </c>
      <c r="BD21" s="235" t="str">
        <f>ССЫЛКИ!BB2</f>
        <v>Сосиски</v>
      </c>
      <c r="BE21" s="235" t="str">
        <f>ССЫЛКИ!BC2</f>
        <v>Рыба свежая</v>
      </c>
      <c r="BF21" s="235" t="str">
        <f>ССЫЛКИ!BD2</f>
        <v>Рыба мороженая</v>
      </c>
      <c r="BG21" s="235" t="str">
        <f>ССЫЛКИ!BE2</f>
        <v xml:space="preserve">Зелень разная </v>
      </c>
      <c r="BH21" s="235" t="str">
        <f>ССЫЛКИ!BF2</f>
        <v>Котлета куриная полуфаб-т (шт)</v>
      </c>
      <c r="BI21" s="235" t="str">
        <f>ССЫЛКИ!BG2</f>
        <v>Капуста</v>
      </c>
      <c r="BJ21" s="235" t="str">
        <f>ССЫЛКИ!BH2</f>
        <v>Картофель</v>
      </c>
      <c r="BK21" s="235" t="str">
        <f>ССЫЛКИ!BI2</f>
        <v>Лук репчатый</v>
      </c>
      <c r="BL21" s="235" t="str">
        <f>ССЫЛКИ!BJ2</f>
        <v>Морковь</v>
      </c>
      <c r="BM21" s="235" t="str">
        <f>ССЫЛКИ!BK2</f>
        <v>Огурцы свежие</v>
      </c>
      <c r="BN21" s="235" t="str">
        <f>ССЫЛКИ!BL2</f>
        <v>Помидоры свежие</v>
      </c>
      <c r="BO21" s="235" t="str">
        <f>ССЫЛКИ!BM2</f>
        <v>Свекла столовая</v>
      </c>
      <c r="BP21" s="235" t="str">
        <f>ССЫЛКИ!BN2</f>
        <v>Вареники полуфаб-т (шт)</v>
      </c>
      <c r="BQ21" s="235" t="str">
        <f>ССЫЛКИ!BO2</f>
        <v>Апельсины</v>
      </c>
      <c r="BR21" s="235" t="str">
        <f>ССЫЛКИ!BP2</f>
        <v>Бананы</v>
      </c>
      <c r="BS21" s="235" t="str">
        <f>ССЫЛКИ!BQ2</f>
        <v>Груши</v>
      </c>
      <c r="BT21" s="235" t="str">
        <f>ССЫЛКИ!BR2</f>
        <v>Лимон (кг.)</v>
      </c>
      <c r="BU21" s="235" t="str">
        <f>ССЫЛКИ!BS2</f>
        <v>Мандарины</v>
      </c>
      <c r="BV21" s="235" t="str">
        <f>ССЫЛКИ!BT2</f>
        <v>Яблоки</v>
      </c>
      <c r="BW21" s="235" t="str">
        <f>ССЫЛКИ!BU2</f>
        <v>Сырник полуф-т (шт)</v>
      </c>
      <c r="BX21" s="235" t="str">
        <f>ССЫЛКИ!BV2</f>
        <v>Хлеб</v>
      </c>
    </row>
    <row r="22" spans="1:79" s="256" customFormat="1">
      <c r="A22" s="429" t="s">
        <v>118</v>
      </c>
      <c r="B22" s="428"/>
      <c r="C22" s="262"/>
      <c r="D22" s="262"/>
      <c r="E22" s="262"/>
      <c r="F22" s="262"/>
      <c r="G22" s="262"/>
      <c r="H22" s="262"/>
      <c r="I22" s="262"/>
      <c r="J22" s="262">
        <v>8</v>
      </c>
      <c r="K22" s="262"/>
      <c r="L22" s="262">
        <v>2.5</v>
      </c>
      <c r="M22" s="262"/>
      <c r="N22" s="262">
        <v>2.23</v>
      </c>
      <c r="O22" s="262"/>
      <c r="P22" s="262"/>
      <c r="Q22" s="262"/>
      <c r="R22" s="262"/>
      <c r="S22" s="262"/>
      <c r="T22" s="262"/>
      <c r="U22" s="262"/>
      <c r="V22" s="262"/>
      <c r="W22" s="262"/>
      <c r="X22" s="262"/>
      <c r="Y22" s="262"/>
      <c r="Z22" s="262"/>
      <c r="AA22" s="262"/>
      <c r="AB22" s="262"/>
      <c r="AC22" s="262"/>
      <c r="AD22" s="262"/>
      <c r="AE22" s="262"/>
      <c r="AF22" s="262"/>
      <c r="AG22" s="262"/>
      <c r="AH22" s="262"/>
      <c r="AI22" s="262"/>
      <c r="AJ22" s="262"/>
      <c r="AK22" s="262"/>
      <c r="AL22" s="262"/>
      <c r="AM22" s="262"/>
      <c r="AN22" s="262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>
        <v>48</v>
      </c>
      <c r="BB22" s="262"/>
      <c r="BC22" s="262"/>
      <c r="BD22" s="262"/>
      <c r="BE22" s="262"/>
      <c r="BF22" s="262"/>
      <c r="BG22" s="262">
        <v>1</v>
      </c>
      <c r="BH22" s="262"/>
      <c r="BI22" s="262"/>
      <c r="BJ22" s="262">
        <v>50</v>
      </c>
      <c r="BK22" s="262">
        <v>10</v>
      </c>
      <c r="BL22" s="262">
        <v>7</v>
      </c>
      <c r="BM22" s="262"/>
      <c r="BN22" s="262"/>
      <c r="BO22" s="262"/>
      <c r="BP22" s="262"/>
      <c r="BQ22" s="262"/>
      <c r="BR22" s="262"/>
      <c r="BS22" s="262"/>
      <c r="BT22" s="262"/>
      <c r="BU22" s="262"/>
      <c r="BV22" s="262"/>
      <c r="BW22" s="262"/>
      <c r="BX22" s="262"/>
      <c r="BY22" s="262"/>
      <c r="BZ22" s="262"/>
      <c r="CA22" s="263"/>
    </row>
    <row r="23" spans="1:79" s="256" customFormat="1">
      <c r="A23" s="429" t="s">
        <v>143</v>
      </c>
      <c r="B23" s="428"/>
      <c r="C23" s="262"/>
      <c r="D23" s="262"/>
      <c r="E23" s="262"/>
      <c r="F23" s="262"/>
      <c r="G23" s="262"/>
      <c r="H23" s="262"/>
      <c r="I23" s="262"/>
      <c r="J23" s="262"/>
      <c r="K23" s="262"/>
      <c r="L23" s="262">
        <v>1</v>
      </c>
      <c r="M23" s="262"/>
      <c r="N23" s="262"/>
      <c r="O23" s="262"/>
      <c r="P23" s="262"/>
      <c r="Q23" s="262"/>
      <c r="R23" s="262"/>
      <c r="S23" s="262"/>
      <c r="T23" s="262"/>
      <c r="U23" s="262"/>
      <c r="V23" s="262"/>
      <c r="W23" s="262"/>
      <c r="X23" s="262"/>
      <c r="Y23" s="262"/>
      <c r="Z23" s="262"/>
      <c r="AA23" s="262"/>
      <c r="AB23" s="262"/>
      <c r="AC23" s="262"/>
      <c r="AD23" s="262">
        <v>1</v>
      </c>
      <c r="AE23" s="262"/>
      <c r="AF23" s="262"/>
      <c r="AG23" s="262"/>
      <c r="AH23" s="262"/>
      <c r="AI23" s="262"/>
      <c r="AJ23" s="262"/>
      <c r="AK23" s="262"/>
      <c r="AL23" s="262"/>
      <c r="AM23" s="262"/>
      <c r="AN23" s="262"/>
      <c r="AO23" s="262"/>
      <c r="AP23" s="262"/>
      <c r="AQ23" s="262"/>
      <c r="AR23" s="262"/>
      <c r="AS23" s="262"/>
      <c r="AT23" s="262">
        <v>5</v>
      </c>
      <c r="AU23" s="262"/>
      <c r="AV23" s="262">
        <v>20</v>
      </c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62"/>
      <c r="BH23" s="262"/>
      <c r="BI23" s="262"/>
      <c r="BJ23" s="262">
        <v>76</v>
      </c>
      <c r="BK23" s="262"/>
      <c r="BL23" s="262"/>
      <c r="BM23" s="262"/>
      <c r="BN23" s="262"/>
      <c r="BO23" s="262"/>
      <c r="BP23" s="262"/>
      <c r="BQ23" s="262"/>
      <c r="BR23" s="262"/>
      <c r="BS23" s="262"/>
      <c r="BT23" s="262"/>
      <c r="BU23" s="262"/>
      <c r="BV23" s="262"/>
      <c r="BW23" s="262"/>
      <c r="BX23" s="262"/>
      <c r="BY23" s="262"/>
      <c r="BZ23" s="262"/>
      <c r="CA23" s="263"/>
    </row>
    <row r="24" spans="1:79" s="256" customFormat="1">
      <c r="A24" s="429" t="s">
        <v>119</v>
      </c>
      <c r="B24" s="428"/>
      <c r="C24" s="262"/>
      <c r="D24" s="262"/>
      <c r="E24" s="262"/>
      <c r="F24" s="262"/>
      <c r="G24" s="262"/>
      <c r="H24" s="262"/>
      <c r="I24" s="262"/>
      <c r="J24" s="262"/>
      <c r="K24" s="262"/>
      <c r="L24" s="262">
        <v>1.6</v>
      </c>
      <c r="M24" s="262"/>
      <c r="N24" s="262">
        <v>2</v>
      </c>
      <c r="O24" s="262"/>
      <c r="P24" s="262"/>
      <c r="Q24" s="262"/>
      <c r="R24" s="262"/>
      <c r="S24" s="262"/>
      <c r="T24" s="262"/>
      <c r="U24" s="262"/>
      <c r="V24" s="262">
        <v>30</v>
      </c>
      <c r="W24" s="262"/>
      <c r="X24" s="262"/>
      <c r="Y24" s="262"/>
      <c r="Z24" s="262"/>
      <c r="AA24" s="262"/>
      <c r="AB24" s="262"/>
      <c r="AC24" s="262"/>
      <c r="AD24" s="262"/>
      <c r="AE24" s="262"/>
      <c r="AF24" s="262"/>
      <c r="AG24" s="262"/>
      <c r="AH24" s="262"/>
      <c r="AI24" s="262"/>
      <c r="AJ24" s="262"/>
      <c r="AK24" s="262"/>
      <c r="AL24" s="262"/>
      <c r="AM24" s="262"/>
      <c r="AN24" s="262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/>
      <c r="BA24" s="262"/>
      <c r="BB24" s="262"/>
      <c r="BC24" s="262"/>
      <c r="BD24" s="262"/>
      <c r="BE24" s="262"/>
      <c r="BF24" s="262"/>
      <c r="BG24" s="262"/>
      <c r="BH24" s="262"/>
      <c r="BI24" s="262"/>
      <c r="BJ24" s="262"/>
      <c r="BK24" s="262">
        <v>3.6</v>
      </c>
      <c r="BL24" s="262"/>
      <c r="BM24" s="262"/>
      <c r="BN24" s="262"/>
      <c r="BO24" s="262">
        <v>30</v>
      </c>
      <c r="BP24" s="262"/>
      <c r="BQ24" s="262"/>
      <c r="BR24" s="262"/>
      <c r="BS24" s="262"/>
      <c r="BT24" s="262"/>
      <c r="BU24" s="262"/>
      <c r="BV24" s="262"/>
      <c r="BW24" s="262"/>
      <c r="BX24" s="262"/>
      <c r="BY24" s="262"/>
      <c r="BZ24" s="262"/>
      <c r="CA24" s="263"/>
    </row>
    <row r="25" spans="1:79" s="256" customFormat="1">
      <c r="A25" s="429" t="s">
        <v>61</v>
      </c>
      <c r="B25" s="428"/>
      <c r="C25" s="262"/>
      <c r="D25" s="262"/>
      <c r="E25" s="262"/>
      <c r="F25" s="262"/>
      <c r="G25" s="262"/>
      <c r="H25" s="262"/>
      <c r="I25" s="262"/>
      <c r="J25" s="262"/>
      <c r="K25" s="262"/>
      <c r="L25" s="262"/>
      <c r="M25" s="262"/>
      <c r="N25" s="262"/>
      <c r="O25" s="262"/>
      <c r="P25" s="262"/>
      <c r="Q25" s="262"/>
      <c r="R25" s="262"/>
      <c r="S25" s="262"/>
      <c r="T25" s="262"/>
      <c r="U25" s="262"/>
      <c r="V25" s="262"/>
      <c r="W25" s="262"/>
      <c r="X25" s="262"/>
      <c r="Y25" s="262"/>
      <c r="Z25" s="262"/>
      <c r="AA25" s="262"/>
      <c r="AB25" s="262"/>
      <c r="AC25" s="262"/>
      <c r="AD25" s="262"/>
      <c r="AE25" s="262"/>
      <c r="AF25" s="262"/>
      <c r="AG25" s="262"/>
      <c r="AH25" s="262"/>
      <c r="AI25" s="262"/>
      <c r="AJ25" s="262"/>
      <c r="AK25" s="262"/>
      <c r="AL25" s="262"/>
      <c r="AM25" s="262"/>
      <c r="AN25" s="262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62"/>
      <c r="BH25" s="262"/>
      <c r="BI25" s="262"/>
      <c r="BJ25" s="262"/>
      <c r="BK25" s="262"/>
      <c r="BL25" s="262"/>
      <c r="BM25" s="262"/>
      <c r="BN25" s="262"/>
      <c r="BO25" s="262"/>
      <c r="BP25" s="262"/>
      <c r="BQ25" s="262"/>
      <c r="BR25" s="262"/>
      <c r="BS25" s="262"/>
      <c r="BT25" s="262"/>
      <c r="BU25" s="262"/>
      <c r="BV25" s="262"/>
      <c r="BW25" s="262"/>
      <c r="BX25" s="262">
        <v>60</v>
      </c>
      <c r="BY25" s="262"/>
      <c r="BZ25" s="262"/>
      <c r="CA25" s="263"/>
    </row>
    <row r="26" spans="1:79" s="256" customFormat="1">
      <c r="A26" s="429" t="s">
        <v>83</v>
      </c>
      <c r="B26" s="428"/>
      <c r="C26" s="262"/>
      <c r="D26" s="262"/>
      <c r="E26" s="262"/>
      <c r="F26" s="262"/>
      <c r="G26" s="262"/>
      <c r="H26" s="262"/>
      <c r="I26" s="262"/>
      <c r="J26" s="262"/>
      <c r="K26" s="262"/>
      <c r="L26" s="262"/>
      <c r="M26" s="262"/>
      <c r="N26" s="262"/>
      <c r="O26" s="262"/>
      <c r="P26" s="262"/>
      <c r="Q26" s="262"/>
      <c r="R26" s="262"/>
      <c r="S26" s="262"/>
      <c r="T26" s="262"/>
      <c r="U26" s="262"/>
      <c r="V26" s="262"/>
      <c r="W26" s="262"/>
      <c r="X26" s="262"/>
      <c r="Y26" s="262"/>
      <c r="Z26" s="262"/>
      <c r="AA26" s="262">
        <v>150</v>
      </c>
      <c r="AB26" s="262"/>
      <c r="AC26" s="262"/>
      <c r="AD26" s="262"/>
      <c r="AE26" s="262"/>
      <c r="AF26" s="262"/>
      <c r="AG26" s="262"/>
      <c r="AH26" s="262"/>
      <c r="AI26" s="262"/>
      <c r="AJ26" s="262"/>
      <c r="AK26" s="262"/>
      <c r="AL26" s="262"/>
      <c r="AM26" s="262"/>
      <c r="AN26" s="262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62"/>
      <c r="BE26" s="262"/>
      <c r="BF26" s="262"/>
      <c r="BG26" s="262"/>
      <c r="BH26" s="262"/>
      <c r="BI26" s="262"/>
      <c r="BJ26" s="262"/>
      <c r="BK26" s="262"/>
      <c r="BL26" s="262"/>
      <c r="BM26" s="262"/>
      <c r="BN26" s="262"/>
      <c r="BO26" s="262"/>
      <c r="BP26" s="262"/>
      <c r="BQ26" s="262"/>
      <c r="BR26" s="262"/>
      <c r="BS26" s="262"/>
      <c r="BT26" s="262"/>
      <c r="BU26" s="262"/>
      <c r="BV26" s="262"/>
      <c r="BW26" s="262"/>
      <c r="BX26" s="262"/>
      <c r="BY26" s="262"/>
      <c r="BZ26" s="262"/>
      <c r="CA26" s="263"/>
    </row>
    <row r="27" spans="1:79" s="256" customFormat="1">
      <c r="A27" s="429" t="s">
        <v>147</v>
      </c>
      <c r="B27" s="428"/>
      <c r="C27" s="262"/>
      <c r="D27" s="262"/>
      <c r="E27" s="262"/>
      <c r="F27" s="262"/>
      <c r="G27" s="262"/>
      <c r="H27" s="262"/>
      <c r="I27" s="262"/>
      <c r="J27" s="262"/>
      <c r="K27" s="262"/>
      <c r="L27" s="262"/>
      <c r="M27" s="262"/>
      <c r="N27" s="262"/>
      <c r="O27" s="262"/>
      <c r="P27" s="262"/>
      <c r="Q27" s="262"/>
      <c r="R27" s="262">
        <v>20</v>
      </c>
      <c r="S27" s="262"/>
      <c r="T27" s="262"/>
      <c r="U27" s="262"/>
      <c r="V27" s="262"/>
      <c r="W27" s="262"/>
      <c r="X27" s="262"/>
      <c r="Y27" s="262"/>
      <c r="Z27" s="262"/>
      <c r="AA27" s="262"/>
      <c r="AB27" s="262"/>
      <c r="AC27" s="262"/>
      <c r="AD27" s="262"/>
      <c r="AE27" s="262"/>
      <c r="AF27" s="262"/>
      <c r="AG27" s="262"/>
      <c r="AH27" s="262"/>
      <c r="AI27" s="262"/>
      <c r="AJ27" s="262"/>
      <c r="AK27" s="262"/>
      <c r="AL27" s="262"/>
      <c r="AM27" s="262"/>
      <c r="AN27" s="262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62"/>
      <c r="BH27" s="262"/>
      <c r="BI27" s="262"/>
      <c r="BJ27" s="262"/>
      <c r="BK27" s="262"/>
      <c r="BL27" s="262"/>
      <c r="BM27" s="262"/>
      <c r="BN27" s="262"/>
      <c r="BO27" s="262"/>
      <c r="BP27" s="262"/>
      <c r="BQ27" s="262"/>
      <c r="BR27" s="262"/>
      <c r="BS27" s="262"/>
      <c r="BT27" s="262"/>
      <c r="BU27" s="262"/>
      <c r="BV27" s="262"/>
      <c r="BW27" s="262"/>
      <c r="BX27" s="262"/>
      <c r="BY27" s="262"/>
      <c r="BZ27" s="262"/>
    </row>
    <row r="28" spans="1:79" s="256" customFormat="1">
      <c r="A28" s="408" t="s">
        <v>146</v>
      </c>
      <c r="B28" s="428"/>
      <c r="C28" s="236"/>
      <c r="D28" s="236"/>
      <c r="E28" s="236"/>
      <c r="F28" s="236"/>
      <c r="G28" s="236"/>
      <c r="H28" s="236"/>
      <c r="I28" s="236"/>
      <c r="J28" s="236"/>
      <c r="K28" s="236"/>
      <c r="L28" s="236">
        <v>1.8</v>
      </c>
      <c r="M28" s="236"/>
      <c r="N28" s="236">
        <v>1</v>
      </c>
      <c r="O28" s="236"/>
      <c r="P28" s="236"/>
      <c r="Q28" s="236"/>
      <c r="R28" s="236"/>
      <c r="S28" s="236"/>
      <c r="T28" s="236"/>
      <c r="U28" s="236"/>
      <c r="V28" s="236"/>
      <c r="W28" s="236"/>
      <c r="X28" s="236"/>
      <c r="Y28" s="236">
        <v>1</v>
      </c>
      <c r="Z28" s="236"/>
      <c r="AA28" s="236"/>
      <c r="AB28" s="236"/>
      <c r="AC28" s="236">
        <v>2.5</v>
      </c>
      <c r="AD28" s="236"/>
      <c r="AE28" s="236"/>
      <c r="AF28" s="236"/>
      <c r="AG28" s="236"/>
      <c r="AH28" s="236"/>
      <c r="AI28" s="236"/>
      <c r="AJ28" s="236"/>
      <c r="AK28" s="236"/>
      <c r="AL28" s="236"/>
      <c r="AM28" s="236"/>
      <c r="AN28" s="236"/>
      <c r="AO28" s="236"/>
      <c r="AP28" s="236"/>
      <c r="AQ28" s="236"/>
      <c r="AR28" s="236"/>
      <c r="AS28" s="236"/>
      <c r="AT28" s="236"/>
      <c r="AU28" s="236"/>
      <c r="AV28" s="236"/>
      <c r="AW28" s="236"/>
      <c r="AX28" s="236"/>
      <c r="AY28" s="236"/>
      <c r="AZ28" s="236"/>
      <c r="BA28" s="236"/>
      <c r="BB28" s="236"/>
      <c r="BC28" s="236"/>
      <c r="BD28" s="236"/>
      <c r="BE28" s="236"/>
      <c r="BF28" s="236"/>
      <c r="BG28" s="236"/>
      <c r="BH28" s="236"/>
      <c r="BI28" s="236"/>
      <c r="BJ28" s="236"/>
      <c r="BK28" s="236">
        <v>2</v>
      </c>
      <c r="BL28" s="236">
        <v>1</v>
      </c>
      <c r="BM28" s="236"/>
      <c r="BN28" s="236"/>
      <c r="BO28" s="236"/>
      <c r="BP28" s="236"/>
      <c r="BQ28" s="236"/>
      <c r="BR28" s="236"/>
      <c r="BS28" s="236"/>
      <c r="BT28" s="236"/>
      <c r="BU28" s="236"/>
      <c r="BV28" s="236"/>
      <c r="BW28" s="236"/>
      <c r="BX28" s="236"/>
      <c r="BY28" s="262"/>
      <c r="BZ28" s="262"/>
    </row>
    <row r="29" spans="1:79" ht="15.75" customHeight="1">
      <c r="A29" s="290"/>
      <c r="B29" s="291"/>
      <c r="C29" s="236"/>
      <c r="D29" s="236"/>
      <c r="E29" s="236"/>
      <c r="F29" s="236"/>
      <c r="G29" s="236"/>
      <c r="H29" s="236"/>
      <c r="I29" s="236"/>
      <c r="J29" s="236"/>
      <c r="K29" s="236"/>
      <c r="L29" s="236"/>
      <c r="M29" s="236"/>
      <c r="N29" s="236"/>
      <c r="O29" s="236"/>
      <c r="P29" s="236"/>
      <c r="Q29" s="236"/>
      <c r="R29" s="236"/>
      <c r="S29" s="236"/>
      <c r="T29" s="236"/>
      <c r="U29" s="236"/>
      <c r="V29" s="236"/>
      <c r="W29" s="236"/>
      <c r="X29" s="236"/>
      <c r="Y29" s="236"/>
      <c r="Z29" s="236"/>
      <c r="AA29" s="236"/>
      <c r="AB29" s="236"/>
      <c r="AC29" s="236"/>
      <c r="AD29" s="236"/>
      <c r="AE29" s="236"/>
      <c r="AF29" s="236"/>
      <c r="AG29" s="236"/>
      <c r="AH29" s="236"/>
      <c r="AI29" s="236"/>
      <c r="AJ29" s="236"/>
      <c r="AK29" s="236"/>
      <c r="AL29" s="236"/>
      <c r="AM29" s="236"/>
      <c r="AN29" s="236"/>
      <c r="AO29" s="236"/>
      <c r="AP29" s="236"/>
      <c r="AQ29" s="236"/>
      <c r="AR29" s="236"/>
      <c r="AS29" s="236"/>
      <c r="AT29" s="236"/>
      <c r="AU29" s="236"/>
      <c r="AV29" s="236"/>
      <c r="AW29" s="236"/>
      <c r="AX29" s="236"/>
      <c r="AY29" s="236"/>
      <c r="AZ29" s="236"/>
      <c r="BA29" s="236"/>
      <c r="BB29" s="236"/>
      <c r="BC29" s="236"/>
      <c r="BD29" s="236"/>
      <c r="BE29" s="236"/>
      <c r="BF29" s="236"/>
      <c r="BG29" s="236"/>
      <c r="BH29" s="236"/>
      <c r="BI29" s="236"/>
      <c r="BJ29" s="236"/>
      <c r="BK29" s="236"/>
      <c r="BL29" s="236"/>
      <c r="BM29" s="236"/>
      <c r="BN29" s="236"/>
      <c r="BO29" s="236"/>
      <c r="BP29" s="236"/>
      <c r="BQ29" s="236"/>
      <c r="BR29" s="236"/>
      <c r="BS29" s="236"/>
      <c r="BT29" s="236"/>
      <c r="BU29" s="236"/>
      <c r="BV29" s="236"/>
      <c r="BW29" s="236"/>
      <c r="BX29" s="236"/>
    </row>
    <row r="30" spans="1:79" ht="15.75" hidden="1" customHeight="1">
      <c r="A30" s="408"/>
      <c r="B30" s="407"/>
      <c r="C30" s="236"/>
      <c r="D30" s="236">
        <f t="shared" ref="D30:AI30" si="7">SUM(D22:D28)</f>
        <v>0</v>
      </c>
      <c r="E30" s="236">
        <f t="shared" si="7"/>
        <v>0</v>
      </c>
      <c r="F30" s="236">
        <f t="shared" si="7"/>
        <v>0</v>
      </c>
      <c r="G30" s="236">
        <f t="shared" si="7"/>
        <v>0</v>
      </c>
      <c r="H30" s="236">
        <f t="shared" si="7"/>
        <v>0</v>
      </c>
      <c r="I30" s="236">
        <f t="shared" si="7"/>
        <v>0</v>
      </c>
      <c r="J30" s="236">
        <f t="shared" si="7"/>
        <v>8</v>
      </c>
      <c r="K30" s="236">
        <f t="shared" si="7"/>
        <v>0</v>
      </c>
      <c r="L30" s="236">
        <f t="shared" si="7"/>
        <v>6.8999999999999995</v>
      </c>
      <c r="M30" s="236">
        <f t="shared" si="7"/>
        <v>0</v>
      </c>
      <c r="N30" s="236">
        <f t="shared" si="7"/>
        <v>5.23</v>
      </c>
      <c r="O30" s="236">
        <f t="shared" si="7"/>
        <v>0</v>
      </c>
      <c r="P30" s="236">
        <f t="shared" si="7"/>
        <v>0</v>
      </c>
      <c r="Q30" s="236">
        <f t="shared" si="7"/>
        <v>0</v>
      </c>
      <c r="R30" s="236">
        <f t="shared" si="7"/>
        <v>20</v>
      </c>
      <c r="S30" s="236">
        <f t="shared" si="7"/>
        <v>0</v>
      </c>
      <c r="T30" s="236">
        <f t="shared" si="7"/>
        <v>0</v>
      </c>
      <c r="U30" s="236">
        <f t="shared" si="7"/>
        <v>0</v>
      </c>
      <c r="V30" s="236">
        <f t="shared" si="7"/>
        <v>30</v>
      </c>
      <c r="W30" s="236">
        <f t="shared" si="7"/>
        <v>0</v>
      </c>
      <c r="X30" s="236">
        <f t="shared" si="7"/>
        <v>0</v>
      </c>
      <c r="Y30" s="236">
        <f t="shared" si="7"/>
        <v>1</v>
      </c>
      <c r="Z30" s="236">
        <f t="shared" si="7"/>
        <v>0</v>
      </c>
      <c r="AA30" s="236">
        <f t="shared" si="7"/>
        <v>150</v>
      </c>
      <c r="AB30" s="236">
        <f t="shared" si="7"/>
        <v>0</v>
      </c>
      <c r="AC30" s="236">
        <f t="shared" si="7"/>
        <v>2.5</v>
      </c>
      <c r="AD30" s="236">
        <f t="shared" si="7"/>
        <v>1</v>
      </c>
      <c r="AE30" s="236">
        <f t="shared" si="7"/>
        <v>0</v>
      </c>
      <c r="AF30" s="236">
        <f t="shared" si="7"/>
        <v>0</v>
      </c>
      <c r="AG30" s="236">
        <f t="shared" si="7"/>
        <v>0</v>
      </c>
      <c r="AH30" s="236">
        <f t="shared" si="7"/>
        <v>0</v>
      </c>
      <c r="AI30" s="236">
        <f t="shared" si="7"/>
        <v>0</v>
      </c>
      <c r="AJ30" s="236">
        <f t="shared" ref="AJ30:BX30" si="8">SUM(AJ22:AJ28)</f>
        <v>0</v>
      </c>
      <c r="AK30" s="236">
        <f t="shared" si="8"/>
        <v>0</v>
      </c>
      <c r="AL30" s="236">
        <f t="shared" si="8"/>
        <v>0</v>
      </c>
      <c r="AM30" s="236">
        <f t="shared" si="8"/>
        <v>0</v>
      </c>
      <c r="AN30" s="236">
        <f t="shared" si="8"/>
        <v>0</v>
      </c>
      <c r="AO30" s="236">
        <f t="shared" si="8"/>
        <v>0</v>
      </c>
      <c r="AP30" s="236">
        <f t="shared" si="8"/>
        <v>0</v>
      </c>
      <c r="AQ30" s="236">
        <f t="shared" si="8"/>
        <v>0</v>
      </c>
      <c r="AR30" s="236">
        <f t="shared" si="8"/>
        <v>0</v>
      </c>
      <c r="AS30" s="236">
        <f t="shared" si="8"/>
        <v>0</v>
      </c>
      <c r="AT30" s="236">
        <f t="shared" si="8"/>
        <v>5</v>
      </c>
      <c r="AU30" s="236">
        <f t="shared" si="8"/>
        <v>0</v>
      </c>
      <c r="AV30" s="236">
        <f t="shared" si="8"/>
        <v>20</v>
      </c>
      <c r="AW30" s="236">
        <f t="shared" si="8"/>
        <v>0</v>
      </c>
      <c r="AX30" s="236">
        <f t="shared" si="8"/>
        <v>0</v>
      </c>
      <c r="AY30" s="236">
        <f t="shared" si="8"/>
        <v>0</v>
      </c>
      <c r="AZ30" s="236">
        <f t="shared" si="8"/>
        <v>0</v>
      </c>
      <c r="BA30" s="236">
        <f t="shared" si="8"/>
        <v>48</v>
      </c>
      <c r="BB30" s="236">
        <f t="shared" si="8"/>
        <v>0</v>
      </c>
      <c r="BC30" s="236">
        <f t="shared" si="8"/>
        <v>0</v>
      </c>
      <c r="BD30" s="236">
        <f t="shared" si="8"/>
        <v>0</v>
      </c>
      <c r="BE30" s="236">
        <f t="shared" si="8"/>
        <v>0</v>
      </c>
      <c r="BF30" s="236">
        <f t="shared" si="8"/>
        <v>0</v>
      </c>
      <c r="BG30" s="236">
        <f t="shared" si="8"/>
        <v>1</v>
      </c>
      <c r="BH30" s="236">
        <f t="shared" si="8"/>
        <v>0</v>
      </c>
      <c r="BI30" s="236">
        <f t="shared" si="8"/>
        <v>0</v>
      </c>
      <c r="BJ30" s="236">
        <f t="shared" si="8"/>
        <v>126</v>
      </c>
      <c r="BK30" s="236">
        <f t="shared" si="8"/>
        <v>15.6</v>
      </c>
      <c r="BL30" s="236">
        <f t="shared" si="8"/>
        <v>8</v>
      </c>
      <c r="BM30" s="236">
        <f t="shared" si="8"/>
        <v>0</v>
      </c>
      <c r="BN30" s="236">
        <f t="shared" si="8"/>
        <v>0</v>
      </c>
      <c r="BO30" s="236">
        <f t="shared" si="8"/>
        <v>30</v>
      </c>
      <c r="BP30" s="236">
        <f t="shared" si="8"/>
        <v>0</v>
      </c>
      <c r="BQ30" s="236">
        <f t="shared" si="8"/>
        <v>0</v>
      </c>
      <c r="BR30" s="236">
        <f t="shared" si="8"/>
        <v>0</v>
      </c>
      <c r="BS30" s="236">
        <f t="shared" si="8"/>
        <v>0</v>
      </c>
      <c r="BT30" s="236">
        <f t="shared" si="8"/>
        <v>0</v>
      </c>
      <c r="BU30" s="236">
        <f t="shared" si="8"/>
        <v>0</v>
      </c>
      <c r="BV30" s="236">
        <f t="shared" si="8"/>
        <v>0</v>
      </c>
      <c r="BW30" s="236">
        <f t="shared" si="8"/>
        <v>0</v>
      </c>
      <c r="BX30" s="236">
        <f t="shared" si="8"/>
        <v>60</v>
      </c>
    </row>
    <row r="31" spans="1:79" ht="15.75" hidden="1" customHeight="1">
      <c r="A31" s="412" t="s">
        <v>74</v>
      </c>
      <c r="B31" s="413"/>
      <c r="C31" s="236">
        <f>C32</f>
        <v>32</v>
      </c>
      <c r="D31" s="236">
        <f t="shared" ref="D31:BO31" si="9">C31</f>
        <v>32</v>
      </c>
      <c r="E31" s="236">
        <f t="shared" si="9"/>
        <v>32</v>
      </c>
      <c r="F31" s="236">
        <f t="shared" si="9"/>
        <v>32</v>
      </c>
      <c r="G31" s="236">
        <f t="shared" si="9"/>
        <v>32</v>
      </c>
      <c r="H31" s="236">
        <f t="shared" si="9"/>
        <v>32</v>
      </c>
      <c r="I31" s="236">
        <f t="shared" si="9"/>
        <v>32</v>
      </c>
      <c r="J31" s="236">
        <f t="shared" si="9"/>
        <v>32</v>
      </c>
      <c r="K31" s="236">
        <f t="shared" si="9"/>
        <v>32</v>
      </c>
      <c r="L31" s="236">
        <f t="shared" si="9"/>
        <v>32</v>
      </c>
      <c r="M31" s="236">
        <f t="shared" si="9"/>
        <v>32</v>
      </c>
      <c r="N31" s="236">
        <f t="shared" si="9"/>
        <v>32</v>
      </c>
      <c r="O31" s="236">
        <f t="shared" si="9"/>
        <v>32</v>
      </c>
      <c r="P31" s="236">
        <f t="shared" si="9"/>
        <v>32</v>
      </c>
      <c r="Q31" s="236">
        <f t="shared" si="9"/>
        <v>32</v>
      </c>
      <c r="R31" s="236">
        <f t="shared" si="9"/>
        <v>32</v>
      </c>
      <c r="S31" s="236">
        <f t="shared" si="9"/>
        <v>32</v>
      </c>
      <c r="T31" s="236">
        <f t="shared" si="9"/>
        <v>32</v>
      </c>
      <c r="U31" s="236">
        <f t="shared" si="9"/>
        <v>32</v>
      </c>
      <c r="V31" s="236">
        <f t="shared" si="9"/>
        <v>32</v>
      </c>
      <c r="W31" s="236">
        <f t="shared" si="9"/>
        <v>32</v>
      </c>
      <c r="X31" s="236">
        <f t="shared" si="9"/>
        <v>32</v>
      </c>
      <c r="Y31" s="236">
        <f t="shared" si="9"/>
        <v>32</v>
      </c>
      <c r="Z31" s="236">
        <f t="shared" si="9"/>
        <v>32</v>
      </c>
      <c r="AA31" s="236">
        <f t="shared" si="9"/>
        <v>32</v>
      </c>
      <c r="AB31" s="236">
        <f t="shared" si="9"/>
        <v>32</v>
      </c>
      <c r="AC31" s="236">
        <f t="shared" si="9"/>
        <v>32</v>
      </c>
      <c r="AD31" s="236">
        <f t="shared" si="9"/>
        <v>32</v>
      </c>
      <c r="AE31" s="236">
        <f t="shared" si="9"/>
        <v>32</v>
      </c>
      <c r="AF31" s="236">
        <f t="shared" si="9"/>
        <v>32</v>
      </c>
      <c r="AG31" s="236">
        <f t="shared" si="9"/>
        <v>32</v>
      </c>
      <c r="AH31" s="236">
        <f t="shared" si="9"/>
        <v>32</v>
      </c>
      <c r="AI31" s="236">
        <f t="shared" si="9"/>
        <v>32</v>
      </c>
      <c r="AJ31" s="236">
        <f t="shared" si="9"/>
        <v>32</v>
      </c>
      <c r="AK31" s="236">
        <f t="shared" si="9"/>
        <v>32</v>
      </c>
      <c r="AL31" s="236">
        <f t="shared" si="9"/>
        <v>32</v>
      </c>
      <c r="AM31" s="236">
        <f t="shared" si="9"/>
        <v>32</v>
      </c>
      <c r="AN31" s="236">
        <f t="shared" si="9"/>
        <v>32</v>
      </c>
      <c r="AO31" s="236">
        <f t="shared" si="9"/>
        <v>32</v>
      </c>
      <c r="AP31" s="236">
        <f t="shared" si="9"/>
        <v>32</v>
      </c>
      <c r="AQ31" s="236">
        <f t="shared" si="9"/>
        <v>32</v>
      </c>
      <c r="AR31" s="236">
        <f t="shared" si="9"/>
        <v>32</v>
      </c>
      <c r="AS31" s="236">
        <f t="shared" si="9"/>
        <v>32</v>
      </c>
      <c r="AT31" s="236">
        <f t="shared" si="9"/>
        <v>32</v>
      </c>
      <c r="AU31" s="236">
        <f t="shared" si="9"/>
        <v>32</v>
      </c>
      <c r="AV31" s="236">
        <f t="shared" si="9"/>
        <v>32</v>
      </c>
      <c r="AW31" s="236">
        <f t="shared" si="9"/>
        <v>32</v>
      </c>
      <c r="AX31" s="236">
        <f t="shared" si="9"/>
        <v>32</v>
      </c>
      <c r="AY31" s="236">
        <f t="shared" si="9"/>
        <v>32</v>
      </c>
      <c r="AZ31" s="236">
        <f t="shared" si="9"/>
        <v>32</v>
      </c>
      <c r="BA31" s="236">
        <f t="shared" si="9"/>
        <v>32</v>
      </c>
      <c r="BB31" s="236">
        <f t="shared" si="9"/>
        <v>32</v>
      </c>
      <c r="BC31" s="236">
        <f t="shared" si="9"/>
        <v>32</v>
      </c>
      <c r="BD31" s="236">
        <f t="shared" si="9"/>
        <v>32</v>
      </c>
      <c r="BE31" s="236">
        <f t="shared" si="9"/>
        <v>32</v>
      </c>
      <c r="BF31" s="236">
        <f t="shared" si="9"/>
        <v>32</v>
      </c>
      <c r="BG31" s="236">
        <f t="shared" si="9"/>
        <v>32</v>
      </c>
      <c r="BH31" s="236">
        <f t="shared" si="9"/>
        <v>32</v>
      </c>
      <c r="BI31" s="236">
        <f t="shared" si="9"/>
        <v>32</v>
      </c>
      <c r="BJ31" s="236">
        <f t="shared" si="9"/>
        <v>32</v>
      </c>
      <c r="BK31" s="236">
        <f t="shared" si="9"/>
        <v>32</v>
      </c>
      <c r="BL31" s="236">
        <f t="shared" si="9"/>
        <v>32</v>
      </c>
      <c r="BM31" s="236">
        <f t="shared" si="9"/>
        <v>32</v>
      </c>
      <c r="BN31" s="236">
        <f t="shared" si="9"/>
        <v>32</v>
      </c>
      <c r="BO31" s="236">
        <f t="shared" si="9"/>
        <v>32</v>
      </c>
      <c r="BP31" s="236">
        <f t="shared" ref="BP31:BX31" si="10">BO31</f>
        <v>32</v>
      </c>
      <c r="BQ31" s="236">
        <f t="shared" si="10"/>
        <v>32</v>
      </c>
      <c r="BR31" s="236">
        <f t="shared" si="10"/>
        <v>32</v>
      </c>
      <c r="BS31" s="236">
        <f t="shared" si="10"/>
        <v>32</v>
      </c>
      <c r="BT31" s="236">
        <f t="shared" si="10"/>
        <v>32</v>
      </c>
      <c r="BU31" s="236">
        <f t="shared" si="10"/>
        <v>32</v>
      </c>
      <c r="BV31" s="236">
        <f t="shared" si="10"/>
        <v>32</v>
      </c>
      <c r="BW31" s="236">
        <f t="shared" si="10"/>
        <v>32</v>
      </c>
      <c r="BX31" s="236">
        <f t="shared" si="10"/>
        <v>32</v>
      </c>
    </row>
    <row r="32" spans="1:79" ht="15.75" customHeight="1" thickBot="1">
      <c r="A32" s="414" t="s">
        <v>74</v>
      </c>
      <c r="B32" s="415"/>
      <c r="C32" s="255">
        <f>VLOOKUP(B4,Фактически_присутствующих,3,FALSE)</f>
        <v>32</v>
      </c>
      <c r="D32" s="236"/>
      <c r="E32" s="236"/>
      <c r="F32" s="236"/>
      <c r="G32" s="236"/>
      <c r="H32" s="236"/>
      <c r="I32" s="236"/>
      <c r="J32" s="236"/>
      <c r="K32" s="236"/>
      <c r="L32" s="236"/>
      <c r="M32" s="236"/>
      <c r="N32" s="236"/>
      <c r="O32" s="236"/>
      <c r="P32" s="236"/>
      <c r="Q32" s="236"/>
      <c r="R32" s="236"/>
      <c r="S32" s="236"/>
      <c r="T32" s="236"/>
      <c r="U32" s="236"/>
      <c r="V32" s="236"/>
      <c r="W32" s="236"/>
      <c r="X32" s="236"/>
      <c r="Y32" s="236"/>
      <c r="Z32" s="236"/>
      <c r="AA32" s="236"/>
      <c r="AB32" s="236"/>
      <c r="AC32" s="236"/>
      <c r="AD32" s="236"/>
      <c r="AE32" s="236"/>
      <c r="AF32" s="236"/>
      <c r="AG32" s="236"/>
      <c r="AH32" s="236"/>
      <c r="AI32" s="236"/>
      <c r="AJ32" s="236"/>
      <c r="AK32" s="236"/>
      <c r="AL32" s="236"/>
      <c r="AM32" s="236"/>
      <c r="AN32" s="236"/>
      <c r="AO32" s="236"/>
      <c r="AP32" s="236"/>
      <c r="AQ32" s="236"/>
      <c r="AR32" s="236"/>
      <c r="AS32" s="236"/>
      <c r="AT32" s="236"/>
      <c r="AU32" s="236"/>
      <c r="AV32" s="236"/>
      <c r="AW32" s="236"/>
      <c r="AX32" s="236"/>
      <c r="AY32" s="236"/>
      <c r="AZ32" s="236"/>
      <c r="BA32" s="236"/>
      <c r="BB32" s="236"/>
      <c r="BC32" s="236"/>
      <c r="BD32" s="236"/>
      <c r="BE32" s="236"/>
      <c r="BF32" s="236"/>
      <c r="BG32" s="236"/>
      <c r="BH32" s="236"/>
      <c r="BI32" s="236"/>
      <c r="BJ32" s="236"/>
      <c r="BK32" s="236"/>
      <c r="BL32" s="236"/>
      <c r="BM32" s="236"/>
      <c r="BN32" s="236"/>
      <c r="BO32" s="236"/>
      <c r="BP32" s="236"/>
      <c r="BQ32" s="236"/>
      <c r="BR32" s="236"/>
      <c r="BS32" s="236"/>
      <c r="BT32" s="236"/>
      <c r="BU32" s="236"/>
      <c r="BV32" s="236"/>
      <c r="BW32" s="236"/>
      <c r="BX32" s="236"/>
    </row>
    <row r="33" spans="1:76" ht="15.75" customHeight="1" thickTop="1">
      <c r="A33" s="414" t="s">
        <v>75</v>
      </c>
      <c r="B33" s="415"/>
      <c r="C33" s="237"/>
      <c r="D33" s="238">
        <f>D30*D31/1000</f>
        <v>0</v>
      </c>
      <c r="E33" s="238">
        <f>E30*E31</f>
        <v>0</v>
      </c>
      <c r="F33" s="239">
        <f>F30*F31</f>
        <v>0</v>
      </c>
      <c r="G33" s="240">
        <f>G30*G31</f>
        <v>0</v>
      </c>
      <c r="H33" s="240">
        <f>H30*H31/1000</f>
        <v>0</v>
      </c>
      <c r="I33" s="240">
        <f>I30*I31/1000</f>
        <v>0</v>
      </c>
      <c r="J33" s="240">
        <f>J30*J31/1000</f>
        <v>0.25600000000000001</v>
      </c>
      <c r="K33" s="240">
        <f>K30*K31</f>
        <v>0</v>
      </c>
      <c r="L33" s="240">
        <f t="shared" ref="L33:BW33" si="11">L30*L31/1000</f>
        <v>0.2208</v>
      </c>
      <c r="M33" s="240">
        <f t="shared" si="11"/>
        <v>0</v>
      </c>
      <c r="N33" s="240">
        <f t="shared" si="11"/>
        <v>0.16736000000000001</v>
      </c>
      <c r="O33" s="240">
        <f t="shared" si="11"/>
        <v>0</v>
      </c>
      <c r="P33" s="240">
        <f t="shared" si="11"/>
        <v>0</v>
      </c>
      <c r="Q33" s="240">
        <f t="shared" si="11"/>
        <v>0</v>
      </c>
      <c r="R33" s="240">
        <f t="shared" si="11"/>
        <v>0.64</v>
      </c>
      <c r="S33" s="240">
        <f t="shared" si="11"/>
        <v>0</v>
      </c>
      <c r="T33" s="240">
        <f t="shared" si="11"/>
        <v>0</v>
      </c>
      <c r="U33" s="240">
        <f t="shared" si="11"/>
        <v>0</v>
      </c>
      <c r="V33" s="240">
        <f t="shared" si="11"/>
        <v>0.96</v>
      </c>
      <c r="W33" s="240">
        <f t="shared" si="11"/>
        <v>0</v>
      </c>
      <c r="X33" s="240">
        <f t="shared" si="11"/>
        <v>0</v>
      </c>
      <c r="Y33" s="240">
        <f t="shared" si="11"/>
        <v>3.2000000000000001E-2</v>
      </c>
      <c r="Z33" s="240">
        <f t="shared" si="11"/>
        <v>0</v>
      </c>
      <c r="AA33" s="240">
        <f t="shared" si="11"/>
        <v>4.8</v>
      </c>
      <c r="AB33" s="240">
        <f t="shared" si="11"/>
        <v>0</v>
      </c>
      <c r="AC33" s="240">
        <f t="shared" si="11"/>
        <v>0.08</v>
      </c>
      <c r="AD33" s="240">
        <f>AD30*AD31</f>
        <v>32</v>
      </c>
      <c r="AE33" s="240">
        <f t="shared" si="11"/>
        <v>0</v>
      </c>
      <c r="AF33" s="240">
        <f t="shared" si="11"/>
        <v>0</v>
      </c>
      <c r="AG33" s="240">
        <f t="shared" si="11"/>
        <v>0</v>
      </c>
      <c r="AH33" s="240">
        <f t="shared" si="11"/>
        <v>0</v>
      </c>
      <c r="AI33" s="240">
        <f t="shared" si="11"/>
        <v>0</v>
      </c>
      <c r="AJ33" s="240">
        <f t="shared" si="11"/>
        <v>0</v>
      </c>
      <c r="AK33" s="240">
        <f t="shared" si="11"/>
        <v>0</v>
      </c>
      <c r="AL33" s="240">
        <f t="shared" si="11"/>
        <v>0</v>
      </c>
      <c r="AM33" s="240">
        <f t="shared" si="11"/>
        <v>0</v>
      </c>
      <c r="AN33" s="240">
        <f t="shared" si="11"/>
        <v>0</v>
      </c>
      <c r="AO33" s="240">
        <f t="shared" si="11"/>
        <v>0</v>
      </c>
      <c r="AP33" s="240">
        <f t="shared" si="11"/>
        <v>0</v>
      </c>
      <c r="AQ33" s="240">
        <f t="shared" si="11"/>
        <v>0</v>
      </c>
      <c r="AR33" s="240">
        <f t="shared" si="11"/>
        <v>0</v>
      </c>
      <c r="AS33" s="240">
        <f t="shared" si="11"/>
        <v>0</v>
      </c>
      <c r="AT33" s="240">
        <f t="shared" si="11"/>
        <v>0.16</v>
      </c>
      <c r="AU33" s="240">
        <f t="shared" si="11"/>
        <v>0</v>
      </c>
      <c r="AV33" s="240">
        <f t="shared" si="11"/>
        <v>0.64</v>
      </c>
      <c r="AW33" s="240">
        <f t="shared" si="11"/>
        <v>0</v>
      </c>
      <c r="AX33" s="240">
        <f t="shared" si="11"/>
        <v>0</v>
      </c>
      <c r="AY33" s="240">
        <f t="shared" si="11"/>
        <v>0</v>
      </c>
      <c r="AZ33" s="240">
        <f t="shared" si="11"/>
        <v>0</v>
      </c>
      <c r="BA33" s="240">
        <f t="shared" si="11"/>
        <v>1.536</v>
      </c>
      <c r="BB33" s="240">
        <f t="shared" si="11"/>
        <v>0</v>
      </c>
      <c r="BC33" s="240">
        <f t="shared" si="11"/>
        <v>0</v>
      </c>
      <c r="BD33" s="240">
        <f t="shared" si="11"/>
        <v>0</v>
      </c>
      <c r="BE33" s="240">
        <f t="shared" si="11"/>
        <v>0</v>
      </c>
      <c r="BF33" s="240">
        <f t="shared" si="11"/>
        <v>0</v>
      </c>
      <c r="BG33" s="240">
        <f t="shared" si="11"/>
        <v>3.2000000000000001E-2</v>
      </c>
      <c r="BH33" s="240">
        <f t="shared" si="11"/>
        <v>0</v>
      </c>
      <c r="BI33" s="240">
        <f t="shared" si="11"/>
        <v>0</v>
      </c>
      <c r="BJ33" s="240">
        <f t="shared" si="11"/>
        <v>4.032</v>
      </c>
      <c r="BK33" s="240">
        <f t="shared" si="11"/>
        <v>0.49919999999999998</v>
      </c>
      <c r="BL33" s="240">
        <f t="shared" si="11"/>
        <v>0.25600000000000001</v>
      </c>
      <c r="BM33" s="240">
        <f t="shared" si="11"/>
        <v>0</v>
      </c>
      <c r="BN33" s="240">
        <f t="shared" si="11"/>
        <v>0</v>
      </c>
      <c r="BO33" s="240">
        <f t="shared" si="11"/>
        <v>0.96</v>
      </c>
      <c r="BP33" s="240">
        <f t="shared" si="11"/>
        <v>0</v>
      </c>
      <c r="BQ33" s="240">
        <f t="shared" si="11"/>
        <v>0</v>
      </c>
      <c r="BR33" s="240">
        <f t="shared" si="11"/>
        <v>0</v>
      </c>
      <c r="BS33" s="240">
        <f t="shared" si="11"/>
        <v>0</v>
      </c>
      <c r="BT33" s="240">
        <f t="shared" si="11"/>
        <v>0</v>
      </c>
      <c r="BU33" s="240">
        <f t="shared" si="11"/>
        <v>0</v>
      </c>
      <c r="BV33" s="240">
        <f t="shared" si="11"/>
        <v>0</v>
      </c>
      <c r="BW33" s="240">
        <f t="shared" si="11"/>
        <v>0</v>
      </c>
      <c r="BX33" s="240">
        <f t="shared" ref="BX33" si="12">BX30*BX31/1000</f>
        <v>1.92</v>
      </c>
    </row>
    <row r="34" spans="1:76" ht="15.75" customHeight="1">
      <c r="A34" s="414" t="s">
        <v>64</v>
      </c>
      <c r="B34" s="415"/>
      <c r="C34" s="237"/>
      <c r="D34" s="241">
        <f>ССЫЛКИ!B3</f>
        <v>85</v>
      </c>
      <c r="E34" s="241">
        <f>ССЫЛКИ!C3</f>
        <v>21</v>
      </c>
      <c r="F34" s="241">
        <f>ССЫЛКИ!D3</f>
        <v>21</v>
      </c>
      <c r="G34" s="241">
        <f>ССЫЛКИ!E3</f>
        <v>6</v>
      </c>
      <c r="H34" s="241">
        <f>ССЫЛКИ!F3</f>
        <v>400</v>
      </c>
      <c r="I34" s="241">
        <f>ССЫЛКИ!G3</f>
        <v>140</v>
      </c>
      <c r="J34" s="241">
        <f>ССЫЛКИ!H3</f>
        <v>85</v>
      </c>
      <c r="K34" s="241">
        <f>ССЫЛКИ!I3</f>
        <v>21</v>
      </c>
      <c r="L34" s="241">
        <f>ССЫЛКИ!J3</f>
        <v>140</v>
      </c>
      <c r="M34" s="241">
        <f>ССЫЛКИ!K3</f>
        <v>56</v>
      </c>
      <c r="N34" s="241">
        <f>ССЫЛКИ!L3</f>
        <v>10</v>
      </c>
      <c r="O34" s="241">
        <f>ССЫЛКИ!M3</f>
        <v>240</v>
      </c>
      <c r="P34" s="241">
        <f>ССЫЛКИ!N3</f>
        <v>700</v>
      </c>
      <c r="Q34" s="241">
        <f>ССЫЛКИ!O3</f>
        <v>8</v>
      </c>
      <c r="R34" s="241">
        <f>ССЫЛКИ!P3</f>
        <v>160</v>
      </c>
      <c r="S34" s="241">
        <f>ССЫЛКИ!Q3</f>
        <v>10</v>
      </c>
      <c r="T34" s="241">
        <f>ССЫЛКИ!R3</f>
        <v>150</v>
      </c>
      <c r="U34" s="241">
        <f>ССЫЛКИ!S3</f>
        <v>110</v>
      </c>
      <c r="V34" s="241">
        <f>ССЫЛКИ!T3</f>
        <v>130</v>
      </c>
      <c r="W34" s="241">
        <f>ССЫЛКИ!U3</f>
        <v>150</v>
      </c>
      <c r="X34" s="241">
        <f>ССЫЛКИ!V3</f>
        <v>150</v>
      </c>
      <c r="Y34" s="241">
        <f>ССЫЛКИ!W3</f>
        <v>40</v>
      </c>
      <c r="Z34" s="241">
        <f>ССЫЛКИ!X3</f>
        <v>150</v>
      </c>
      <c r="AA34" s="241">
        <f>ССЫЛКИ!Y3</f>
        <v>60</v>
      </c>
      <c r="AB34" s="241">
        <f>ССЫЛКИ!Z3</f>
        <v>70</v>
      </c>
      <c r="AC34" s="241">
        <f>ССЫЛКИ!AA3</f>
        <v>165</v>
      </c>
      <c r="AD34" s="241">
        <f>ССЫЛКИ!AB3</f>
        <v>21</v>
      </c>
      <c r="AE34" s="241">
        <f>ССЫЛКИ!AC3</f>
        <v>10.5</v>
      </c>
      <c r="AF34" s="241">
        <f>ССЫЛКИ!AD3</f>
        <v>55</v>
      </c>
      <c r="AG34" s="241">
        <f>ССЫЛКИ!AE3</f>
        <v>90</v>
      </c>
      <c r="AH34" s="241">
        <f>ССЫЛКИ!AF3</f>
        <v>45</v>
      </c>
      <c r="AI34" s="241">
        <f>ССЫЛКИ!AG3</f>
        <v>45</v>
      </c>
      <c r="AJ34" s="241">
        <f>ССЫЛКИ!AH3</f>
        <v>52</v>
      </c>
      <c r="AK34" s="241">
        <f>ССЫЛКИ!AI3</f>
        <v>50</v>
      </c>
      <c r="AL34" s="241">
        <f>ССЫЛКИ!AJ3</f>
        <v>55</v>
      </c>
      <c r="AM34" s="241">
        <f>ССЫЛКИ!AK3</f>
        <v>60</v>
      </c>
      <c r="AN34" s="241">
        <f>ССЫЛКИ!AL3</f>
        <v>60</v>
      </c>
      <c r="AO34" s="241">
        <f>ССЫЛКИ!AM3</f>
        <v>50</v>
      </c>
      <c r="AP34" s="241">
        <f>ССЫЛКИ!AN3</f>
        <v>110</v>
      </c>
      <c r="AQ34" s="241">
        <f>ССЫЛКИ!AO3</f>
        <v>270</v>
      </c>
      <c r="AR34" s="241">
        <f>ССЫЛКИ!AP3</f>
        <v>200</v>
      </c>
      <c r="AS34" s="241">
        <f>ССЫЛКИ!AQ3</f>
        <v>80</v>
      </c>
      <c r="AT34" s="241">
        <f>ССЫЛКИ!AR3</f>
        <v>600</v>
      </c>
      <c r="AU34" s="241">
        <f>ССЫЛКИ!AS3</f>
        <v>60</v>
      </c>
      <c r="AV34" s="241">
        <f>ССЫЛКИ!AT3</f>
        <v>75</v>
      </c>
      <c r="AW34" s="241">
        <f>ССЫЛКИ!AU3</f>
        <v>250</v>
      </c>
      <c r="AX34" s="241">
        <f>ССЫЛКИ!AV3</f>
        <v>274</v>
      </c>
      <c r="AY34" s="241">
        <f>ССЫЛКИ!AW3</f>
        <v>450</v>
      </c>
      <c r="AZ34" s="241">
        <f>ССЫЛКИ!AX3</f>
        <v>325</v>
      </c>
      <c r="BA34" s="241">
        <f>ССЫЛКИ!AY3</f>
        <v>180</v>
      </c>
      <c r="BB34" s="241">
        <f>ССЫЛКИ!AZ3</f>
        <v>320</v>
      </c>
      <c r="BC34" s="241">
        <f>ССЫЛКИ!BA3</f>
        <v>350</v>
      </c>
      <c r="BD34" s="241">
        <f>ССЫЛКИ!BB3</f>
        <v>300</v>
      </c>
      <c r="BE34" s="241">
        <f>ССЫЛКИ!BC3</f>
        <v>120</v>
      </c>
      <c r="BF34" s="241">
        <f>ССЫЛКИ!BD3</f>
        <v>220</v>
      </c>
      <c r="BG34" s="241">
        <f>ССЫЛКИ!BE3</f>
        <v>300</v>
      </c>
      <c r="BH34" s="241">
        <f>ССЫЛКИ!BF3</f>
        <v>21</v>
      </c>
      <c r="BI34" s="241">
        <f>ССЫЛКИ!BG3</f>
        <v>21</v>
      </c>
      <c r="BJ34" s="241">
        <f>ССЫЛКИ!BH3</f>
        <v>35</v>
      </c>
      <c r="BK34" s="241">
        <f>ССЫЛКИ!BI3</f>
        <v>22</v>
      </c>
      <c r="BL34" s="241">
        <f>ССЫЛКИ!BJ3</f>
        <v>32</v>
      </c>
      <c r="BM34" s="241">
        <f>ССЫЛКИ!BK3</f>
        <v>140</v>
      </c>
      <c r="BN34" s="241">
        <f>ССЫЛКИ!BL3</f>
        <v>140</v>
      </c>
      <c r="BO34" s="241">
        <f>ССЫЛКИ!BM3</f>
        <v>30</v>
      </c>
      <c r="BP34" s="241">
        <f>ССЫЛКИ!BN3</f>
        <v>4.2</v>
      </c>
      <c r="BQ34" s="241">
        <f>ССЫЛКИ!BO3</f>
        <v>160</v>
      </c>
      <c r="BR34" s="241">
        <f>ССЫЛКИ!BP3</f>
        <v>100</v>
      </c>
      <c r="BS34" s="241">
        <f>ССЫЛКИ!BQ3</f>
        <v>150</v>
      </c>
      <c r="BT34" s="241">
        <f>ССЫЛКИ!BR3</f>
        <v>160</v>
      </c>
      <c r="BU34" s="241">
        <f>ССЫЛКИ!BS3</f>
        <v>100</v>
      </c>
      <c r="BV34" s="241">
        <f>ССЫЛКИ!BT3</f>
        <v>90</v>
      </c>
      <c r="BW34" s="241">
        <f>ССЫЛКИ!BU3</f>
        <v>21</v>
      </c>
      <c r="BX34" s="241">
        <f>ССЫЛКИ!BV3</f>
        <v>40</v>
      </c>
    </row>
    <row r="35" spans="1:76" ht="15.75" customHeight="1">
      <c r="A35" s="414" t="s">
        <v>76</v>
      </c>
      <c r="B35" s="415"/>
      <c r="C35" s="242">
        <f>SUM(D35:BZ35)</f>
        <v>1951.9999999999998</v>
      </c>
      <c r="D35" s="243">
        <f t="shared" ref="D35:BX35" si="13">D33*D34</f>
        <v>0</v>
      </c>
      <c r="E35" s="243">
        <f t="shared" si="13"/>
        <v>0</v>
      </c>
      <c r="F35" s="239">
        <f t="shared" si="13"/>
        <v>0</v>
      </c>
      <c r="G35" s="240">
        <f t="shared" si="13"/>
        <v>0</v>
      </c>
      <c r="H35" s="240">
        <f t="shared" si="13"/>
        <v>0</v>
      </c>
      <c r="I35" s="240">
        <f t="shared" si="13"/>
        <v>0</v>
      </c>
      <c r="J35" s="240">
        <f t="shared" si="13"/>
        <v>21.76</v>
      </c>
      <c r="K35" s="240">
        <f t="shared" si="13"/>
        <v>0</v>
      </c>
      <c r="L35" s="240">
        <f t="shared" si="13"/>
        <v>30.911999999999999</v>
      </c>
      <c r="M35" s="240">
        <f t="shared" si="13"/>
        <v>0</v>
      </c>
      <c r="N35" s="240">
        <f t="shared" si="13"/>
        <v>1.6736</v>
      </c>
      <c r="O35" s="240">
        <f t="shared" si="13"/>
        <v>0</v>
      </c>
      <c r="P35" s="240">
        <f t="shared" si="13"/>
        <v>0</v>
      </c>
      <c r="Q35" s="240">
        <f t="shared" si="13"/>
        <v>0</v>
      </c>
      <c r="R35" s="240">
        <f t="shared" si="13"/>
        <v>102.4</v>
      </c>
      <c r="S35" s="240">
        <f t="shared" si="13"/>
        <v>0</v>
      </c>
      <c r="T35" s="240">
        <f t="shared" si="13"/>
        <v>0</v>
      </c>
      <c r="U35" s="240">
        <f t="shared" si="13"/>
        <v>0</v>
      </c>
      <c r="V35" s="240">
        <f t="shared" si="13"/>
        <v>124.8</v>
      </c>
      <c r="W35" s="240">
        <f t="shared" si="13"/>
        <v>0</v>
      </c>
      <c r="X35" s="240">
        <f t="shared" si="13"/>
        <v>0</v>
      </c>
      <c r="Y35" s="240">
        <f t="shared" si="13"/>
        <v>1.28</v>
      </c>
      <c r="Z35" s="240">
        <f t="shared" si="13"/>
        <v>0</v>
      </c>
      <c r="AA35" s="240">
        <f t="shared" si="13"/>
        <v>288</v>
      </c>
      <c r="AB35" s="240">
        <f t="shared" si="13"/>
        <v>0</v>
      </c>
      <c r="AC35" s="240">
        <f t="shared" si="13"/>
        <v>13.200000000000001</v>
      </c>
      <c r="AD35" s="240">
        <f t="shared" si="13"/>
        <v>672</v>
      </c>
      <c r="AE35" s="240">
        <f t="shared" si="13"/>
        <v>0</v>
      </c>
      <c r="AF35" s="240">
        <f t="shared" si="13"/>
        <v>0</v>
      </c>
      <c r="AG35" s="240">
        <f t="shared" si="13"/>
        <v>0</v>
      </c>
      <c r="AH35" s="240">
        <f t="shared" si="13"/>
        <v>0</v>
      </c>
      <c r="AI35" s="240">
        <f t="shared" si="13"/>
        <v>0</v>
      </c>
      <c r="AJ35" s="240">
        <f t="shared" si="13"/>
        <v>0</v>
      </c>
      <c r="AK35" s="240">
        <f t="shared" si="13"/>
        <v>0</v>
      </c>
      <c r="AL35" s="240">
        <f t="shared" si="13"/>
        <v>0</v>
      </c>
      <c r="AM35" s="240">
        <f t="shared" si="13"/>
        <v>0</v>
      </c>
      <c r="AN35" s="240">
        <f t="shared" si="13"/>
        <v>0</v>
      </c>
      <c r="AO35" s="240">
        <f t="shared" si="13"/>
        <v>0</v>
      </c>
      <c r="AP35" s="240">
        <f t="shared" si="13"/>
        <v>0</v>
      </c>
      <c r="AQ35" s="240">
        <f t="shared" si="13"/>
        <v>0</v>
      </c>
      <c r="AR35" s="240">
        <f t="shared" si="13"/>
        <v>0</v>
      </c>
      <c r="AS35" s="240">
        <f t="shared" si="13"/>
        <v>0</v>
      </c>
      <c r="AT35" s="240">
        <f t="shared" si="13"/>
        <v>96</v>
      </c>
      <c r="AU35" s="240">
        <f t="shared" si="13"/>
        <v>0</v>
      </c>
      <c r="AV35" s="240">
        <f t="shared" si="13"/>
        <v>48</v>
      </c>
      <c r="AW35" s="240">
        <f t="shared" si="13"/>
        <v>0</v>
      </c>
      <c r="AX35" s="240">
        <f t="shared" si="13"/>
        <v>0</v>
      </c>
      <c r="AY35" s="240">
        <f t="shared" si="13"/>
        <v>0</v>
      </c>
      <c r="AZ35" s="240">
        <f t="shared" si="13"/>
        <v>0</v>
      </c>
      <c r="BA35" s="240">
        <f t="shared" si="13"/>
        <v>276.48</v>
      </c>
      <c r="BB35" s="240">
        <f t="shared" si="13"/>
        <v>0</v>
      </c>
      <c r="BC35" s="240">
        <f t="shared" si="13"/>
        <v>0</v>
      </c>
      <c r="BD35" s="240">
        <f t="shared" si="13"/>
        <v>0</v>
      </c>
      <c r="BE35" s="240">
        <f t="shared" si="13"/>
        <v>0</v>
      </c>
      <c r="BF35" s="240">
        <f t="shared" si="13"/>
        <v>0</v>
      </c>
      <c r="BG35" s="240">
        <f t="shared" si="13"/>
        <v>9.6</v>
      </c>
      <c r="BH35" s="240">
        <f t="shared" si="13"/>
        <v>0</v>
      </c>
      <c r="BI35" s="240">
        <f t="shared" si="13"/>
        <v>0</v>
      </c>
      <c r="BJ35" s="240">
        <f t="shared" si="13"/>
        <v>141.12</v>
      </c>
      <c r="BK35" s="240">
        <f t="shared" si="13"/>
        <v>10.9824</v>
      </c>
      <c r="BL35" s="240">
        <f t="shared" si="13"/>
        <v>8.1920000000000002</v>
      </c>
      <c r="BM35" s="240">
        <f t="shared" si="13"/>
        <v>0</v>
      </c>
      <c r="BN35" s="240">
        <f t="shared" si="13"/>
        <v>0</v>
      </c>
      <c r="BO35" s="240">
        <f t="shared" si="13"/>
        <v>28.799999999999997</v>
      </c>
      <c r="BP35" s="240">
        <f t="shared" si="13"/>
        <v>0</v>
      </c>
      <c r="BQ35" s="240">
        <f t="shared" si="13"/>
        <v>0</v>
      </c>
      <c r="BR35" s="240">
        <f t="shared" si="13"/>
        <v>0</v>
      </c>
      <c r="BS35" s="240">
        <f t="shared" si="13"/>
        <v>0</v>
      </c>
      <c r="BT35" s="240">
        <f t="shared" si="13"/>
        <v>0</v>
      </c>
      <c r="BU35" s="240">
        <f t="shared" si="13"/>
        <v>0</v>
      </c>
      <c r="BV35" s="240">
        <f t="shared" si="13"/>
        <v>0</v>
      </c>
      <c r="BW35" s="240">
        <f t="shared" si="13"/>
        <v>0</v>
      </c>
      <c r="BX35" s="240">
        <f t="shared" si="13"/>
        <v>76.8</v>
      </c>
    </row>
    <row r="36" spans="1:76" ht="15.75" customHeight="1">
      <c r="A36" s="414" t="s">
        <v>77</v>
      </c>
      <c r="B36" s="415"/>
      <c r="C36" s="244">
        <f>C35/C32</f>
        <v>60.999999999999993</v>
      </c>
      <c r="D36" s="230"/>
      <c r="E36" s="230"/>
      <c r="F36" s="230"/>
      <c r="G36" s="230"/>
      <c r="H36" s="230"/>
      <c r="I36" s="230"/>
      <c r="J36" s="230"/>
      <c r="K36" s="230"/>
      <c r="L36" s="230"/>
      <c r="M36" s="230"/>
      <c r="N36" s="230"/>
      <c r="O36" s="230"/>
      <c r="P36" s="230"/>
      <c r="Q36" s="230"/>
      <c r="R36" s="230"/>
      <c r="S36" s="230"/>
      <c r="T36" s="230"/>
      <c r="U36" s="230"/>
      <c r="V36" s="230"/>
      <c r="W36" s="230"/>
      <c r="X36" s="230"/>
      <c r="Y36" s="230"/>
      <c r="Z36" s="230"/>
      <c r="AA36" s="230"/>
      <c r="AB36" s="230"/>
      <c r="AC36" s="230"/>
      <c r="AD36" s="230"/>
      <c r="AE36" s="230"/>
      <c r="AF36" s="230"/>
      <c r="AG36" s="230"/>
      <c r="AH36" s="230"/>
      <c r="AI36" s="230"/>
      <c r="AJ36" s="230"/>
      <c r="AK36" s="230"/>
      <c r="AL36" s="230"/>
      <c r="AM36" s="230"/>
      <c r="AN36" s="230"/>
      <c r="AO36" s="230"/>
      <c r="AP36" s="230"/>
      <c r="AQ36" s="230"/>
      <c r="AR36" s="230"/>
      <c r="AS36" s="230"/>
      <c r="AT36" s="230"/>
      <c r="AU36" s="230"/>
      <c r="AV36" s="230"/>
      <c r="AW36" s="230"/>
      <c r="AX36" s="230"/>
      <c r="AY36" s="230"/>
      <c r="AZ36" s="230"/>
      <c r="BA36" s="230"/>
      <c r="BB36" s="230"/>
      <c r="BC36" s="230"/>
      <c r="BD36" s="230"/>
      <c r="BE36" s="230"/>
      <c r="BF36" s="230"/>
      <c r="BG36" s="230"/>
      <c r="BH36" s="230"/>
      <c r="BI36" s="230"/>
      <c r="BJ36" s="230"/>
      <c r="BK36" s="230"/>
      <c r="BL36" s="230"/>
      <c r="BM36" s="230"/>
      <c r="BN36" s="230"/>
      <c r="BO36" s="230"/>
      <c r="BP36" s="230"/>
      <c r="BQ36" s="230"/>
      <c r="BR36" s="230"/>
      <c r="BS36" s="230"/>
      <c r="BT36" s="230"/>
      <c r="BU36" s="230"/>
      <c r="BV36" s="230"/>
      <c r="BW36" s="230"/>
      <c r="BX36" s="230"/>
    </row>
    <row r="37" spans="1:76" ht="15.75" customHeight="1">
      <c r="A37" s="1"/>
      <c r="B37" s="233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</row>
    <row r="38" spans="1:76" ht="13.9" hidden="1" customHeight="1">
      <c r="A38" s="408"/>
      <c r="B38" s="407"/>
      <c r="C38" s="236"/>
      <c r="D38" s="236">
        <f t="shared" ref="D38:K38" si="14">SUM(D22:D28)</f>
        <v>0</v>
      </c>
      <c r="E38" s="236">
        <f t="shared" si="14"/>
        <v>0</v>
      </c>
      <c r="F38" s="236">
        <f t="shared" si="14"/>
        <v>0</v>
      </c>
      <c r="G38" s="236">
        <f t="shared" si="14"/>
        <v>0</v>
      </c>
      <c r="H38" s="236">
        <f t="shared" si="14"/>
        <v>0</v>
      </c>
      <c r="I38" s="236">
        <f t="shared" si="14"/>
        <v>0</v>
      </c>
      <c r="J38" s="236">
        <f t="shared" si="14"/>
        <v>8</v>
      </c>
      <c r="K38" s="236">
        <f t="shared" si="14"/>
        <v>0</v>
      </c>
      <c r="L38" s="236">
        <f>SUM(L22:L28)</f>
        <v>6.8999999999999995</v>
      </c>
      <c r="M38" s="236">
        <f t="shared" ref="M38:BX38" si="15">SUM(M22:M28)</f>
        <v>0</v>
      </c>
      <c r="N38" s="236">
        <f t="shared" si="15"/>
        <v>5.23</v>
      </c>
      <c r="O38" s="236">
        <f t="shared" si="15"/>
        <v>0</v>
      </c>
      <c r="P38" s="236">
        <f t="shared" si="15"/>
        <v>0</v>
      </c>
      <c r="Q38" s="236">
        <f t="shared" si="15"/>
        <v>0</v>
      </c>
      <c r="R38" s="236">
        <f t="shared" si="15"/>
        <v>20</v>
      </c>
      <c r="S38" s="236">
        <f t="shared" si="15"/>
        <v>0</v>
      </c>
      <c r="T38" s="236">
        <f t="shared" si="15"/>
        <v>0</v>
      </c>
      <c r="U38" s="236">
        <f t="shared" si="15"/>
        <v>0</v>
      </c>
      <c r="V38" s="236">
        <f t="shared" si="15"/>
        <v>30</v>
      </c>
      <c r="W38" s="236">
        <f t="shared" si="15"/>
        <v>0</v>
      </c>
      <c r="X38" s="236">
        <f t="shared" si="15"/>
        <v>0</v>
      </c>
      <c r="Y38" s="236">
        <f t="shared" si="15"/>
        <v>1</v>
      </c>
      <c r="Z38" s="236">
        <f t="shared" si="15"/>
        <v>0</v>
      </c>
      <c r="AA38" s="236">
        <f t="shared" si="15"/>
        <v>150</v>
      </c>
      <c r="AB38" s="236">
        <f t="shared" si="15"/>
        <v>0</v>
      </c>
      <c r="AC38" s="236">
        <f t="shared" si="15"/>
        <v>2.5</v>
      </c>
      <c r="AD38" s="236">
        <f t="shared" si="15"/>
        <v>1</v>
      </c>
      <c r="AE38" s="236">
        <f t="shared" si="15"/>
        <v>0</v>
      </c>
      <c r="AF38" s="236">
        <f t="shared" si="15"/>
        <v>0</v>
      </c>
      <c r="AG38" s="236">
        <f t="shared" si="15"/>
        <v>0</v>
      </c>
      <c r="AH38" s="236">
        <f t="shared" si="15"/>
        <v>0</v>
      </c>
      <c r="AI38" s="236">
        <f t="shared" si="15"/>
        <v>0</v>
      </c>
      <c r="AJ38" s="236">
        <f t="shared" si="15"/>
        <v>0</v>
      </c>
      <c r="AK38" s="236">
        <f t="shared" si="15"/>
        <v>0</v>
      </c>
      <c r="AL38" s="236">
        <f t="shared" si="15"/>
        <v>0</v>
      </c>
      <c r="AM38" s="236">
        <f t="shared" si="15"/>
        <v>0</v>
      </c>
      <c r="AN38" s="236">
        <f t="shared" si="15"/>
        <v>0</v>
      </c>
      <c r="AO38" s="236">
        <f t="shared" si="15"/>
        <v>0</v>
      </c>
      <c r="AP38" s="236">
        <f t="shared" si="15"/>
        <v>0</v>
      </c>
      <c r="AQ38" s="236">
        <f t="shared" si="15"/>
        <v>0</v>
      </c>
      <c r="AR38" s="236">
        <f t="shared" si="15"/>
        <v>0</v>
      </c>
      <c r="AS38" s="236">
        <f t="shared" si="15"/>
        <v>0</v>
      </c>
      <c r="AT38" s="236">
        <f t="shared" si="15"/>
        <v>5</v>
      </c>
      <c r="AU38" s="236">
        <f t="shared" si="15"/>
        <v>0</v>
      </c>
      <c r="AV38" s="236">
        <f t="shared" si="15"/>
        <v>20</v>
      </c>
      <c r="AW38" s="236">
        <f t="shared" si="15"/>
        <v>0</v>
      </c>
      <c r="AX38" s="236">
        <f t="shared" si="15"/>
        <v>0</v>
      </c>
      <c r="AY38" s="236">
        <f t="shared" si="15"/>
        <v>0</v>
      </c>
      <c r="AZ38" s="236">
        <f t="shared" si="15"/>
        <v>0</v>
      </c>
      <c r="BA38" s="236">
        <f t="shared" si="15"/>
        <v>48</v>
      </c>
      <c r="BB38" s="236">
        <f t="shared" si="15"/>
        <v>0</v>
      </c>
      <c r="BC38" s="236">
        <f t="shared" si="15"/>
        <v>0</v>
      </c>
      <c r="BD38" s="236">
        <f t="shared" si="15"/>
        <v>0</v>
      </c>
      <c r="BE38" s="236">
        <f t="shared" si="15"/>
        <v>0</v>
      </c>
      <c r="BF38" s="236">
        <f t="shared" si="15"/>
        <v>0</v>
      </c>
      <c r="BG38" s="236">
        <f t="shared" si="15"/>
        <v>1</v>
      </c>
      <c r="BH38" s="236">
        <f t="shared" si="15"/>
        <v>0</v>
      </c>
      <c r="BI38" s="236">
        <f t="shared" si="15"/>
        <v>0</v>
      </c>
      <c r="BJ38" s="236">
        <f t="shared" si="15"/>
        <v>126</v>
      </c>
      <c r="BK38" s="236">
        <f t="shared" si="15"/>
        <v>15.6</v>
      </c>
      <c r="BL38" s="236">
        <f t="shared" si="15"/>
        <v>8</v>
      </c>
      <c r="BM38" s="236">
        <f t="shared" si="15"/>
        <v>0</v>
      </c>
      <c r="BN38" s="236">
        <f t="shared" si="15"/>
        <v>0</v>
      </c>
      <c r="BO38" s="236">
        <f t="shared" si="15"/>
        <v>30</v>
      </c>
      <c r="BP38" s="236">
        <f t="shared" si="15"/>
        <v>0</v>
      </c>
      <c r="BQ38" s="236">
        <f t="shared" si="15"/>
        <v>0</v>
      </c>
      <c r="BR38" s="236">
        <f t="shared" si="15"/>
        <v>0</v>
      </c>
      <c r="BS38" s="236">
        <f t="shared" si="15"/>
        <v>0</v>
      </c>
      <c r="BT38" s="236">
        <f t="shared" si="15"/>
        <v>0</v>
      </c>
      <c r="BU38" s="236">
        <f t="shared" si="15"/>
        <v>0</v>
      </c>
      <c r="BV38" s="236">
        <f t="shared" si="15"/>
        <v>0</v>
      </c>
      <c r="BW38" s="236">
        <f t="shared" si="15"/>
        <v>0</v>
      </c>
      <c r="BX38" s="236">
        <f t="shared" si="15"/>
        <v>60</v>
      </c>
    </row>
    <row r="39" spans="1:76" ht="13.9" hidden="1" customHeight="1">
      <c r="A39" s="412" t="s">
        <v>74</v>
      </c>
      <c r="B39" s="413"/>
      <c r="C39" s="236">
        <f>C40</f>
        <v>32</v>
      </c>
      <c r="D39" s="246">
        <f>C39</f>
        <v>32</v>
      </c>
      <c r="E39" s="246">
        <f t="shared" ref="E39:BP39" si="16">D39</f>
        <v>32</v>
      </c>
      <c r="F39" s="246">
        <f t="shared" si="16"/>
        <v>32</v>
      </c>
      <c r="G39" s="246">
        <f t="shared" si="16"/>
        <v>32</v>
      </c>
      <c r="H39" s="246">
        <f t="shared" si="16"/>
        <v>32</v>
      </c>
      <c r="I39" s="246">
        <f t="shared" si="16"/>
        <v>32</v>
      </c>
      <c r="J39" s="246">
        <f t="shared" si="16"/>
        <v>32</v>
      </c>
      <c r="K39" s="246">
        <f t="shared" si="16"/>
        <v>32</v>
      </c>
      <c r="L39" s="246">
        <f t="shared" si="16"/>
        <v>32</v>
      </c>
      <c r="M39" s="246">
        <f t="shared" si="16"/>
        <v>32</v>
      </c>
      <c r="N39" s="246">
        <f t="shared" si="16"/>
        <v>32</v>
      </c>
      <c r="O39" s="246">
        <f t="shared" si="16"/>
        <v>32</v>
      </c>
      <c r="P39" s="246">
        <f t="shared" si="16"/>
        <v>32</v>
      </c>
      <c r="Q39" s="246">
        <f t="shared" si="16"/>
        <v>32</v>
      </c>
      <c r="R39" s="246">
        <f t="shared" si="16"/>
        <v>32</v>
      </c>
      <c r="S39" s="246">
        <f t="shared" si="16"/>
        <v>32</v>
      </c>
      <c r="T39" s="246">
        <f t="shared" si="16"/>
        <v>32</v>
      </c>
      <c r="U39" s="246">
        <f t="shared" si="16"/>
        <v>32</v>
      </c>
      <c r="V39" s="246">
        <f t="shared" si="16"/>
        <v>32</v>
      </c>
      <c r="W39" s="246">
        <f t="shared" si="16"/>
        <v>32</v>
      </c>
      <c r="X39" s="246">
        <f t="shared" si="16"/>
        <v>32</v>
      </c>
      <c r="Y39" s="246">
        <f t="shared" si="16"/>
        <v>32</v>
      </c>
      <c r="Z39" s="246">
        <f t="shared" si="16"/>
        <v>32</v>
      </c>
      <c r="AA39" s="246">
        <f t="shared" si="16"/>
        <v>32</v>
      </c>
      <c r="AB39" s="246">
        <f t="shared" si="16"/>
        <v>32</v>
      </c>
      <c r="AC39" s="246">
        <f t="shared" si="16"/>
        <v>32</v>
      </c>
      <c r="AD39" s="246">
        <f t="shared" si="16"/>
        <v>32</v>
      </c>
      <c r="AE39" s="246">
        <f t="shared" si="16"/>
        <v>32</v>
      </c>
      <c r="AF39" s="246">
        <f t="shared" si="16"/>
        <v>32</v>
      </c>
      <c r="AG39" s="246">
        <f t="shared" si="16"/>
        <v>32</v>
      </c>
      <c r="AH39" s="246">
        <f t="shared" si="16"/>
        <v>32</v>
      </c>
      <c r="AI39" s="246">
        <f t="shared" si="16"/>
        <v>32</v>
      </c>
      <c r="AJ39" s="246">
        <f t="shared" si="16"/>
        <v>32</v>
      </c>
      <c r="AK39" s="246">
        <f t="shared" si="16"/>
        <v>32</v>
      </c>
      <c r="AL39" s="246">
        <f t="shared" si="16"/>
        <v>32</v>
      </c>
      <c r="AM39" s="246">
        <f t="shared" si="16"/>
        <v>32</v>
      </c>
      <c r="AN39" s="246">
        <f t="shared" si="16"/>
        <v>32</v>
      </c>
      <c r="AO39" s="246">
        <f t="shared" si="16"/>
        <v>32</v>
      </c>
      <c r="AP39" s="246">
        <f t="shared" si="16"/>
        <v>32</v>
      </c>
      <c r="AQ39" s="246">
        <f t="shared" si="16"/>
        <v>32</v>
      </c>
      <c r="AR39" s="246">
        <f t="shared" si="16"/>
        <v>32</v>
      </c>
      <c r="AS39" s="246">
        <f t="shared" si="16"/>
        <v>32</v>
      </c>
      <c r="AT39" s="246">
        <f t="shared" si="16"/>
        <v>32</v>
      </c>
      <c r="AU39" s="246">
        <f t="shared" si="16"/>
        <v>32</v>
      </c>
      <c r="AV39" s="246">
        <f t="shared" si="16"/>
        <v>32</v>
      </c>
      <c r="AW39" s="246">
        <f t="shared" si="16"/>
        <v>32</v>
      </c>
      <c r="AX39" s="246">
        <f t="shared" si="16"/>
        <v>32</v>
      </c>
      <c r="AY39" s="246">
        <f t="shared" si="16"/>
        <v>32</v>
      </c>
      <c r="AZ39" s="246">
        <f t="shared" si="16"/>
        <v>32</v>
      </c>
      <c r="BA39" s="246">
        <f t="shared" si="16"/>
        <v>32</v>
      </c>
      <c r="BB39" s="246">
        <f t="shared" si="16"/>
        <v>32</v>
      </c>
      <c r="BC39" s="246">
        <f t="shared" si="16"/>
        <v>32</v>
      </c>
      <c r="BD39" s="246">
        <f t="shared" si="16"/>
        <v>32</v>
      </c>
      <c r="BE39" s="246">
        <f t="shared" si="16"/>
        <v>32</v>
      </c>
      <c r="BF39" s="246">
        <f t="shared" si="16"/>
        <v>32</v>
      </c>
      <c r="BG39" s="246">
        <f t="shared" si="16"/>
        <v>32</v>
      </c>
      <c r="BH39" s="246">
        <f t="shared" si="16"/>
        <v>32</v>
      </c>
      <c r="BI39" s="246">
        <f t="shared" si="16"/>
        <v>32</v>
      </c>
      <c r="BJ39" s="246">
        <f t="shared" si="16"/>
        <v>32</v>
      </c>
      <c r="BK39" s="246">
        <f t="shared" si="16"/>
        <v>32</v>
      </c>
      <c r="BL39" s="246">
        <f t="shared" si="16"/>
        <v>32</v>
      </c>
      <c r="BM39" s="246">
        <f t="shared" si="16"/>
        <v>32</v>
      </c>
      <c r="BN39" s="246">
        <f t="shared" si="16"/>
        <v>32</v>
      </c>
      <c r="BO39" s="246">
        <f t="shared" si="16"/>
        <v>32</v>
      </c>
      <c r="BP39" s="246">
        <f t="shared" si="16"/>
        <v>32</v>
      </c>
      <c r="BQ39" s="246">
        <f t="shared" ref="BQ39:BX39" si="17">BP39</f>
        <v>32</v>
      </c>
      <c r="BR39" s="246">
        <f t="shared" si="17"/>
        <v>32</v>
      </c>
      <c r="BS39" s="246">
        <f t="shared" si="17"/>
        <v>32</v>
      </c>
      <c r="BT39" s="246">
        <f t="shared" si="17"/>
        <v>32</v>
      </c>
      <c r="BU39" s="246">
        <f t="shared" si="17"/>
        <v>32</v>
      </c>
      <c r="BV39" s="246">
        <f t="shared" si="17"/>
        <v>32</v>
      </c>
      <c r="BW39" s="246">
        <f t="shared" si="17"/>
        <v>32</v>
      </c>
      <c r="BX39" s="246">
        <f t="shared" si="17"/>
        <v>32</v>
      </c>
    </row>
    <row r="40" spans="1:76" ht="21" hidden="1" customHeight="1">
      <c r="A40" s="410" t="s">
        <v>138</v>
      </c>
      <c r="B40" s="411"/>
      <c r="C40" s="99">
        <f>VLOOKUP(B4,Общее_количество_учащихся,3,FALSE)</f>
        <v>32</v>
      </c>
      <c r="D40" s="247"/>
      <c r="E40" s="247"/>
      <c r="F40" s="247"/>
      <c r="G40" s="247"/>
      <c r="H40" s="247"/>
      <c r="I40" s="247"/>
      <c r="J40" s="247"/>
      <c r="K40" s="247"/>
      <c r="L40" s="247"/>
      <c r="M40" s="247"/>
      <c r="N40" s="247"/>
      <c r="O40" s="247"/>
      <c r="P40" s="247"/>
      <c r="Q40" s="247"/>
      <c r="R40" s="247"/>
      <c r="S40" s="247"/>
      <c r="T40" s="247"/>
      <c r="U40" s="247"/>
      <c r="V40" s="247"/>
      <c r="W40" s="247"/>
      <c r="X40" s="247"/>
      <c r="Y40" s="247"/>
      <c r="Z40" s="247"/>
      <c r="AA40" s="247"/>
      <c r="AB40" s="247"/>
      <c r="AC40" s="247"/>
      <c r="AD40" s="247"/>
      <c r="AE40" s="247"/>
      <c r="AF40" s="247"/>
      <c r="AG40" s="247"/>
      <c r="AH40" s="247"/>
      <c r="AI40" s="247"/>
      <c r="AJ40" s="247"/>
      <c r="AK40" s="247"/>
      <c r="AL40" s="247"/>
      <c r="AM40" s="247"/>
      <c r="AN40" s="247"/>
      <c r="AO40" s="247"/>
      <c r="AP40" s="247"/>
      <c r="AQ40" s="247"/>
      <c r="AR40" s="247"/>
      <c r="AS40" s="247"/>
      <c r="AT40" s="247"/>
      <c r="AU40" s="247"/>
      <c r="AV40" s="247"/>
      <c r="AW40" s="247"/>
      <c r="AX40" s="247"/>
      <c r="AY40" s="247"/>
      <c r="AZ40" s="247"/>
      <c r="BA40" s="247"/>
      <c r="BB40" s="247"/>
      <c r="BC40" s="247"/>
      <c r="BD40" s="247"/>
      <c r="BE40" s="247"/>
      <c r="BF40" s="247"/>
      <c r="BG40" s="247"/>
      <c r="BH40" s="247"/>
      <c r="BI40" s="247"/>
      <c r="BJ40" s="247"/>
      <c r="BK40" s="247"/>
      <c r="BL40" s="247"/>
      <c r="BM40" s="247"/>
      <c r="BN40" s="247"/>
      <c r="BO40" s="247"/>
      <c r="BP40" s="247"/>
      <c r="BQ40" s="247"/>
      <c r="BR40" s="247"/>
      <c r="BS40" s="247"/>
      <c r="BT40" s="247"/>
      <c r="BU40" s="247"/>
      <c r="BV40" s="247"/>
      <c r="BW40" s="247"/>
      <c r="BX40" s="247"/>
    </row>
    <row r="41" spans="1:76" ht="14.45" hidden="1" customHeight="1">
      <c r="A41" s="414" t="s">
        <v>75</v>
      </c>
      <c r="B41" s="415"/>
      <c r="C41" s="237"/>
      <c r="D41" s="248">
        <f>D38*D39/1000</f>
        <v>0</v>
      </c>
      <c r="E41" s="248">
        <f>E38*E39</f>
        <v>0</v>
      </c>
      <c r="F41" s="248">
        <f>F38*F39</f>
        <v>0</v>
      </c>
      <c r="G41" s="248">
        <f>G38*G39</f>
        <v>0</v>
      </c>
      <c r="H41" s="248">
        <f t="shared" ref="H41:BS41" si="18">H38*H39/1000</f>
        <v>0</v>
      </c>
      <c r="I41" s="248">
        <f t="shared" si="18"/>
        <v>0</v>
      </c>
      <c r="J41" s="249">
        <f t="shared" si="18"/>
        <v>0.25600000000000001</v>
      </c>
      <c r="K41" s="249">
        <f>K38*K39</f>
        <v>0</v>
      </c>
      <c r="L41" s="249">
        <f>L38*L39/1000</f>
        <v>0.2208</v>
      </c>
      <c r="M41" s="249">
        <f t="shared" si="18"/>
        <v>0</v>
      </c>
      <c r="N41" s="249">
        <f t="shared" si="18"/>
        <v>0.16736000000000001</v>
      </c>
      <c r="O41" s="249">
        <f t="shared" si="18"/>
        <v>0</v>
      </c>
      <c r="P41" s="249">
        <f t="shared" si="18"/>
        <v>0</v>
      </c>
      <c r="Q41" s="249">
        <f>Q38*Q39</f>
        <v>0</v>
      </c>
      <c r="R41" s="249">
        <f t="shared" si="18"/>
        <v>0.64</v>
      </c>
      <c r="S41" s="249">
        <f>S38*S39</f>
        <v>0</v>
      </c>
      <c r="T41" s="249">
        <f t="shared" si="18"/>
        <v>0</v>
      </c>
      <c r="U41" s="249">
        <f t="shared" si="18"/>
        <v>0</v>
      </c>
      <c r="V41" s="249">
        <f t="shared" si="18"/>
        <v>0.96</v>
      </c>
      <c r="W41" s="249">
        <f t="shared" si="18"/>
        <v>0</v>
      </c>
      <c r="X41" s="249">
        <f t="shared" si="18"/>
        <v>0</v>
      </c>
      <c r="Y41" s="249">
        <f t="shared" si="18"/>
        <v>3.2000000000000001E-2</v>
      </c>
      <c r="Z41" s="249">
        <f t="shared" si="18"/>
        <v>0</v>
      </c>
      <c r="AA41" s="249">
        <f t="shared" si="18"/>
        <v>4.8</v>
      </c>
      <c r="AB41" s="249">
        <f t="shared" si="18"/>
        <v>0</v>
      </c>
      <c r="AC41" s="249">
        <f t="shared" si="18"/>
        <v>0.08</v>
      </c>
      <c r="AD41" s="249">
        <f>AD38*AD39</f>
        <v>32</v>
      </c>
      <c r="AE41" s="249">
        <f t="shared" si="18"/>
        <v>0</v>
      </c>
      <c r="AF41" s="249">
        <f t="shared" si="18"/>
        <v>0</v>
      </c>
      <c r="AG41" s="249">
        <f t="shared" si="18"/>
        <v>0</v>
      </c>
      <c r="AH41" s="249">
        <f t="shared" si="18"/>
        <v>0</v>
      </c>
      <c r="AI41" s="249">
        <f t="shared" si="18"/>
        <v>0</v>
      </c>
      <c r="AJ41" s="249">
        <f t="shared" si="18"/>
        <v>0</v>
      </c>
      <c r="AK41" s="249">
        <f t="shared" si="18"/>
        <v>0</v>
      </c>
      <c r="AL41" s="249">
        <f t="shared" si="18"/>
        <v>0</v>
      </c>
      <c r="AM41" s="249">
        <f t="shared" si="18"/>
        <v>0</v>
      </c>
      <c r="AN41" s="249">
        <f t="shared" si="18"/>
        <v>0</v>
      </c>
      <c r="AO41" s="249">
        <f t="shared" si="18"/>
        <v>0</v>
      </c>
      <c r="AP41" s="249">
        <f t="shared" si="18"/>
        <v>0</v>
      </c>
      <c r="AQ41" s="249">
        <f t="shared" si="18"/>
        <v>0</v>
      </c>
      <c r="AR41" s="249">
        <f t="shared" si="18"/>
        <v>0</v>
      </c>
      <c r="AS41" s="249">
        <f t="shared" si="18"/>
        <v>0</v>
      </c>
      <c r="AT41" s="249">
        <f t="shared" si="18"/>
        <v>0.16</v>
      </c>
      <c r="AU41" s="249">
        <f t="shared" si="18"/>
        <v>0</v>
      </c>
      <c r="AV41" s="249">
        <f t="shared" si="18"/>
        <v>0.64</v>
      </c>
      <c r="AW41" s="249">
        <f t="shared" si="18"/>
        <v>0</v>
      </c>
      <c r="AX41" s="249">
        <f t="shared" si="18"/>
        <v>0</v>
      </c>
      <c r="AY41" s="249">
        <f t="shared" si="18"/>
        <v>0</v>
      </c>
      <c r="AZ41" s="249">
        <f t="shared" si="18"/>
        <v>0</v>
      </c>
      <c r="BA41" s="249">
        <f t="shared" si="18"/>
        <v>1.536</v>
      </c>
      <c r="BB41" s="249">
        <f t="shared" si="18"/>
        <v>0</v>
      </c>
      <c r="BC41" s="249">
        <f t="shared" si="18"/>
        <v>0</v>
      </c>
      <c r="BD41" s="249">
        <f t="shared" si="18"/>
        <v>0</v>
      </c>
      <c r="BE41" s="249">
        <f t="shared" si="18"/>
        <v>0</v>
      </c>
      <c r="BF41" s="249">
        <f t="shared" si="18"/>
        <v>0</v>
      </c>
      <c r="BG41" s="249">
        <f t="shared" si="18"/>
        <v>3.2000000000000001E-2</v>
      </c>
      <c r="BH41" s="249">
        <f>BH38*BH39</f>
        <v>0</v>
      </c>
      <c r="BI41" s="249">
        <f t="shared" si="18"/>
        <v>0</v>
      </c>
      <c r="BJ41" s="249">
        <f t="shared" si="18"/>
        <v>4.032</v>
      </c>
      <c r="BK41" s="249">
        <f t="shared" si="18"/>
        <v>0.49919999999999998</v>
      </c>
      <c r="BL41" s="249">
        <f t="shared" si="18"/>
        <v>0.25600000000000001</v>
      </c>
      <c r="BM41" s="249">
        <f t="shared" si="18"/>
        <v>0</v>
      </c>
      <c r="BN41" s="249">
        <f t="shared" si="18"/>
        <v>0</v>
      </c>
      <c r="BO41" s="249">
        <f t="shared" si="18"/>
        <v>0.96</v>
      </c>
      <c r="BP41" s="249">
        <f t="shared" si="18"/>
        <v>0</v>
      </c>
      <c r="BQ41" s="249">
        <f t="shared" si="18"/>
        <v>0</v>
      </c>
      <c r="BR41" s="249">
        <f t="shared" si="18"/>
        <v>0</v>
      </c>
      <c r="BS41" s="249">
        <f t="shared" si="18"/>
        <v>0</v>
      </c>
      <c r="BT41" s="249">
        <f t="shared" ref="BT41:BX41" si="19">BT38*BT39/1000</f>
        <v>0</v>
      </c>
      <c r="BU41" s="249">
        <f t="shared" si="19"/>
        <v>0</v>
      </c>
      <c r="BV41" s="249">
        <f t="shared" si="19"/>
        <v>0</v>
      </c>
      <c r="BW41" s="249">
        <f t="shared" si="19"/>
        <v>0</v>
      </c>
      <c r="BX41" s="249">
        <f t="shared" si="19"/>
        <v>1.92</v>
      </c>
    </row>
    <row r="42" spans="1:76" ht="13.9" hidden="1" customHeight="1">
      <c r="A42" s="414" t="s">
        <v>64</v>
      </c>
      <c r="B42" s="415"/>
      <c r="C42" s="237"/>
      <c r="D42" s="241">
        <f>ССЫЛКИ!B3</f>
        <v>85</v>
      </c>
      <c r="E42" s="241">
        <f>ССЫЛКИ!C3</f>
        <v>21</v>
      </c>
      <c r="F42" s="241">
        <f>ССЫЛКИ!D3</f>
        <v>21</v>
      </c>
      <c r="G42" s="241">
        <f>ССЫЛКИ!E3</f>
        <v>6</v>
      </c>
      <c r="H42" s="241">
        <f>ССЫЛКИ!F3</f>
        <v>400</v>
      </c>
      <c r="I42" s="241">
        <f>ССЫЛКИ!G3</f>
        <v>140</v>
      </c>
      <c r="J42" s="241">
        <f>ССЫЛКИ!H3</f>
        <v>85</v>
      </c>
      <c r="K42" s="241">
        <f>ССЫЛКИ!I3</f>
        <v>21</v>
      </c>
      <c r="L42" s="241">
        <f>ССЫЛКИ!J3</f>
        <v>140</v>
      </c>
      <c r="M42" s="241">
        <f>ССЫЛКИ!K3</f>
        <v>56</v>
      </c>
      <c r="N42" s="241">
        <f>ССЫЛКИ!L3</f>
        <v>10</v>
      </c>
      <c r="O42" s="241">
        <f>ССЫЛКИ!M3</f>
        <v>240</v>
      </c>
      <c r="P42" s="241">
        <f>ССЫЛКИ!N3</f>
        <v>700</v>
      </c>
      <c r="Q42" s="241">
        <f>ССЫЛКИ!O3</f>
        <v>8</v>
      </c>
      <c r="R42" s="241">
        <f>ССЫЛКИ!P3</f>
        <v>160</v>
      </c>
      <c r="S42" s="241">
        <f>ССЫЛКИ!Q3</f>
        <v>10</v>
      </c>
      <c r="T42" s="241">
        <f>ССЫЛКИ!R3</f>
        <v>150</v>
      </c>
      <c r="U42" s="241">
        <f>ССЫЛКИ!S3</f>
        <v>110</v>
      </c>
      <c r="V42" s="241">
        <f>ССЫЛКИ!T3</f>
        <v>130</v>
      </c>
      <c r="W42" s="241">
        <f>ССЫЛКИ!U3</f>
        <v>150</v>
      </c>
      <c r="X42" s="241">
        <f>ССЫЛКИ!V3</f>
        <v>150</v>
      </c>
      <c r="Y42" s="241">
        <f>ССЫЛКИ!W3</f>
        <v>40</v>
      </c>
      <c r="Z42" s="241">
        <f>ССЫЛКИ!X3</f>
        <v>150</v>
      </c>
      <c r="AA42" s="241">
        <f>ССЫЛКИ!Y3</f>
        <v>60</v>
      </c>
      <c r="AB42" s="241">
        <f>ССЫЛКИ!Z3</f>
        <v>70</v>
      </c>
      <c r="AC42" s="241">
        <f>ССЫЛКИ!AA3</f>
        <v>165</v>
      </c>
      <c r="AD42" s="241">
        <f>ССЫЛКИ!AB3</f>
        <v>21</v>
      </c>
      <c r="AE42" s="241">
        <f>ССЫЛКИ!AC3</f>
        <v>10.5</v>
      </c>
      <c r="AF42" s="241">
        <f>ССЫЛКИ!AD3</f>
        <v>55</v>
      </c>
      <c r="AG42" s="241">
        <f>ССЫЛКИ!AE3</f>
        <v>90</v>
      </c>
      <c r="AH42" s="241">
        <f>ССЫЛКИ!AF3</f>
        <v>45</v>
      </c>
      <c r="AI42" s="241">
        <f>ССЫЛКИ!AG3</f>
        <v>45</v>
      </c>
      <c r="AJ42" s="241">
        <f>ССЫЛКИ!AH3</f>
        <v>52</v>
      </c>
      <c r="AK42" s="241">
        <f>ССЫЛКИ!AI3</f>
        <v>50</v>
      </c>
      <c r="AL42" s="241">
        <f>ССЫЛКИ!AJ3</f>
        <v>55</v>
      </c>
      <c r="AM42" s="241">
        <f>ССЫЛКИ!AK3</f>
        <v>60</v>
      </c>
      <c r="AN42" s="241">
        <f>ССЫЛКИ!AL3</f>
        <v>60</v>
      </c>
      <c r="AO42" s="241">
        <f>ССЫЛКИ!AM3</f>
        <v>50</v>
      </c>
      <c r="AP42" s="241">
        <f>ССЫЛКИ!AN3</f>
        <v>110</v>
      </c>
      <c r="AQ42" s="241">
        <f>ССЫЛКИ!AO3</f>
        <v>270</v>
      </c>
      <c r="AR42" s="241">
        <f>ССЫЛКИ!AP3</f>
        <v>200</v>
      </c>
      <c r="AS42" s="241">
        <f>ССЫЛКИ!AQ3</f>
        <v>80</v>
      </c>
      <c r="AT42" s="241">
        <f>ССЫЛКИ!AR3</f>
        <v>600</v>
      </c>
      <c r="AU42" s="241">
        <f>ССЫЛКИ!AS3</f>
        <v>60</v>
      </c>
      <c r="AV42" s="241">
        <f>ССЫЛКИ!AT3</f>
        <v>75</v>
      </c>
      <c r="AW42" s="241">
        <f>ССЫЛКИ!AU3</f>
        <v>250</v>
      </c>
      <c r="AX42" s="241">
        <f>ССЫЛКИ!AV3</f>
        <v>274</v>
      </c>
      <c r="AY42" s="241">
        <f>ССЫЛКИ!AW3</f>
        <v>450</v>
      </c>
      <c r="AZ42" s="241">
        <f>ССЫЛКИ!AX3</f>
        <v>325</v>
      </c>
      <c r="BA42" s="241">
        <f>ССЫЛКИ!AY3</f>
        <v>180</v>
      </c>
      <c r="BB42" s="241">
        <f>ССЫЛКИ!AZ3</f>
        <v>320</v>
      </c>
      <c r="BC42" s="241">
        <f>ССЫЛКИ!BA3</f>
        <v>350</v>
      </c>
      <c r="BD42" s="241">
        <f>ССЫЛКИ!BB3</f>
        <v>300</v>
      </c>
      <c r="BE42" s="241">
        <f>ССЫЛКИ!BC3</f>
        <v>120</v>
      </c>
      <c r="BF42" s="241">
        <f>ССЫЛКИ!BD3</f>
        <v>220</v>
      </c>
      <c r="BG42" s="241">
        <f>ССЫЛКИ!BE3</f>
        <v>300</v>
      </c>
      <c r="BH42" s="241">
        <f>ССЫЛКИ!BF3</f>
        <v>21</v>
      </c>
      <c r="BI42" s="241">
        <f>ССЫЛКИ!BG3</f>
        <v>21</v>
      </c>
      <c r="BJ42" s="241">
        <f>ССЫЛКИ!BH3</f>
        <v>35</v>
      </c>
      <c r="BK42" s="241">
        <f>ССЫЛКИ!BI3</f>
        <v>22</v>
      </c>
      <c r="BL42" s="241">
        <f>ССЫЛКИ!BJ3</f>
        <v>32</v>
      </c>
      <c r="BM42" s="241">
        <f>ССЫЛКИ!BK3</f>
        <v>140</v>
      </c>
      <c r="BN42" s="241">
        <f>ССЫЛКИ!BL3</f>
        <v>140</v>
      </c>
      <c r="BO42" s="241">
        <f>ССЫЛКИ!BM3</f>
        <v>30</v>
      </c>
      <c r="BP42" s="241">
        <f>ССЫЛКИ!BN3</f>
        <v>4.2</v>
      </c>
      <c r="BQ42" s="241">
        <f>ССЫЛКИ!BO3</f>
        <v>160</v>
      </c>
      <c r="BR42" s="241">
        <f>ССЫЛКИ!BP3</f>
        <v>100</v>
      </c>
      <c r="BS42" s="241">
        <f>ССЫЛКИ!BQ3</f>
        <v>150</v>
      </c>
      <c r="BT42" s="241">
        <f>ССЫЛКИ!BR3</f>
        <v>160</v>
      </c>
      <c r="BU42" s="241">
        <f>ССЫЛКИ!BS3</f>
        <v>100</v>
      </c>
      <c r="BV42" s="241">
        <f>ССЫЛКИ!BT3</f>
        <v>90</v>
      </c>
      <c r="BW42" s="241">
        <f>ССЫЛКИ!BU3</f>
        <v>21</v>
      </c>
      <c r="BX42" s="241">
        <f>ССЫЛКИ!BV3</f>
        <v>40</v>
      </c>
    </row>
    <row r="43" spans="1:76" ht="13.9" hidden="1" customHeight="1">
      <c r="A43" s="414" t="s">
        <v>76</v>
      </c>
      <c r="B43" s="415"/>
      <c r="C43" s="250">
        <f>SUM(D43:BZ43)</f>
        <v>1951.9999999999998</v>
      </c>
      <c r="D43" s="243">
        <f>D41*D42</f>
        <v>0</v>
      </c>
      <c r="E43" s="243">
        <f t="shared" ref="E43:BP43" si="20">E41*E42</f>
        <v>0</v>
      </c>
      <c r="F43" s="239">
        <f>F41*F42</f>
        <v>0</v>
      </c>
      <c r="G43" s="239">
        <f t="shared" si="20"/>
        <v>0</v>
      </c>
      <c r="H43" s="239">
        <f t="shared" si="20"/>
        <v>0</v>
      </c>
      <c r="I43" s="239">
        <f t="shared" si="20"/>
        <v>0</v>
      </c>
      <c r="J43" s="239">
        <f t="shared" si="20"/>
        <v>21.76</v>
      </c>
      <c r="K43" s="252">
        <f t="shared" si="20"/>
        <v>0</v>
      </c>
      <c r="L43" s="252">
        <f t="shared" si="20"/>
        <v>30.911999999999999</v>
      </c>
      <c r="M43" s="252">
        <f t="shared" si="20"/>
        <v>0</v>
      </c>
      <c r="N43" s="252">
        <f t="shared" si="20"/>
        <v>1.6736</v>
      </c>
      <c r="O43" s="252">
        <f t="shared" si="20"/>
        <v>0</v>
      </c>
      <c r="P43" s="252">
        <f t="shared" si="20"/>
        <v>0</v>
      </c>
      <c r="Q43" s="252">
        <f t="shared" si="20"/>
        <v>0</v>
      </c>
      <c r="R43" s="252">
        <f t="shared" si="20"/>
        <v>102.4</v>
      </c>
      <c r="S43" s="252">
        <f t="shared" si="20"/>
        <v>0</v>
      </c>
      <c r="T43" s="252">
        <f t="shared" si="20"/>
        <v>0</v>
      </c>
      <c r="U43" s="252">
        <f t="shared" si="20"/>
        <v>0</v>
      </c>
      <c r="V43" s="252">
        <f t="shared" si="20"/>
        <v>124.8</v>
      </c>
      <c r="W43" s="252">
        <f t="shared" si="20"/>
        <v>0</v>
      </c>
      <c r="X43" s="252">
        <f t="shared" si="20"/>
        <v>0</v>
      </c>
      <c r="Y43" s="252">
        <f t="shared" si="20"/>
        <v>1.28</v>
      </c>
      <c r="Z43" s="252">
        <f t="shared" si="20"/>
        <v>0</v>
      </c>
      <c r="AA43" s="252">
        <f t="shared" si="20"/>
        <v>288</v>
      </c>
      <c r="AB43" s="252">
        <f t="shared" si="20"/>
        <v>0</v>
      </c>
      <c r="AC43" s="252">
        <f t="shared" si="20"/>
        <v>13.200000000000001</v>
      </c>
      <c r="AD43" s="252">
        <f t="shared" si="20"/>
        <v>672</v>
      </c>
      <c r="AE43" s="252">
        <f t="shared" si="20"/>
        <v>0</v>
      </c>
      <c r="AF43" s="252">
        <f t="shared" si="20"/>
        <v>0</v>
      </c>
      <c r="AG43" s="252">
        <f t="shared" si="20"/>
        <v>0</v>
      </c>
      <c r="AH43" s="252">
        <f t="shared" si="20"/>
        <v>0</v>
      </c>
      <c r="AI43" s="252">
        <f t="shared" si="20"/>
        <v>0</v>
      </c>
      <c r="AJ43" s="252">
        <f t="shared" si="20"/>
        <v>0</v>
      </c>
      <c r="AK43" s="252">
        <f t="shared" si="20"/>
        <v>0</v>
      </c>
      <c r="AL43" s="252">
        <f t="shared" si="20"/>
        <v>0</v>
      </c>
      <c r="AM43" s="252">
        <f t="shared" si="20"/>
        <v>0</v>
      </c>
      <c r="AN43" s="252">
        <f t="shared" si="20"/>
        <v>0</v>
      </c>
      <c r="AO43" s="252">
        <f t="shared" si="20"/>
        <v>0</v>
      </c>
      <c r="AP43" s="252">
        <f t="shared" si="20"/>
        <v>0</v>
      </c>
      <c r="AQ43" s="252">
        <f t="shared" si="20"/>
        <v>0</v>
      </c>
      <c r="AR43" s="252">
        <f t="shared" si="20"/>
        <v>0</v>
      </c>
      <c r="AS43" s="252">
        <f t="shared" si="20"/>
        <v>0</v>
      </c>
      <c r="AT43" s="252">
        <f t="shared" si="20"/>
        <v>96</v>
      </c>
      <c r="AU43" s="252">
        <f t="shared" si="20"/>
        <v>0</v>
      </c>
      <c r="AV43" s="252">
        <f t="shared" si="20"/>
        <v>48</v>
      </c>
      <c r="AW43" s="252">
        <f t="shared" si="20"/>
        <v>0</v>
      </c>
      <c r="AX43" s="252">
        <f t="shared" si="20"/>
        <v>0</v>
      </c>
      <c r="AY43" s="252">
        <f t="shared" si="20"/>
        <v>0</v>
      </c>
      <c r="AZ43" s="252">
        <f t="shared" si="20"/>
        <v>0</v>
      </c>
      <c r="BA43" s="252">
        <f t="shared" si="20"/>
        <v>276.48</v>
      </c>
      <c r="BB43" s="252">
        <f t="shared" si="20"/>
        <v>0</v>
      </c>
      <c r="BC43" s="252">
        <f t="shared" si="20"/>
        <v>0</v>
      </c>
      <c r="BD43" s="252">
        <f t="shared" si="20"/>
        <v>0</v>
      </c>
      <c r="BE43" s="252">
        <f t="shared" si="20"/>
        <v>0</v>
      </c>
      <c r="BF43" s="252">
        <f t="shared" si="20"/>
        <v>0</v>
      </c>
      <c r="BG43" s="252">
        <f t="shared" si="20"/>
        <v>9.6</v>
      </c>
      <c r="BH43" s="252">
        <f t="shared" si="20"/>
        <v>0</v>
      </c>
      <c r="BI43" s="252">
        <f t="shared" si="20"/>
        <v>0</v>
      </c>
      <c r="BJ43" s="252">
        <f t="shared" si="20"/>
        <v>141.12</v>
      </c>
      <c r="BK43" s="252">
        <f t="shared" si="20"/>
        <v>10.9824</v>
      </c>
      <c r="BL43" s="252">
        <f t="shared" si="20"/>
        <v>8.1920000000000002</v>
      </c>
      <c r="BM43" s="252">
        <f t="shared" si="20"/>
        <v>0</v>
      </c>
      <c r="BN43" s="252">
        <f t="shared" si="20"/>
        <v>0</v>
      </c>
      <c r="BO43" s="252">
        <f t="shared" si="20"/>
        <v>28.799999999999997</v>
      </c>
      <c r="BP43" s="252">
        <f t="shared" si="20"/>
        <v>0</v>
      </c>
      <c r="BQ43" s="252">
        <f t="shared" ref="BQ43:BW43" si="21">BQ41*BQ42</f>
        <v>0</v>
      </c>
      <c r="BR43" s="252">
        <f t="shared" si="21"/>
        <v>0</v>
      </c>
      <c r="BS43" s="252">
        <f t="shared" si="21"/>
        <v>0</v>
      </c>
      <c r="BT43" s="252">
        <f t="shared" si="21"/>
        <v>0</v>
      </c>
      <c r="BU43" s="252">
        <f t="shared" si="21"/>
        <v>0</v>
      </c>
      <c r="BV43" s="252">
        <f>BV41*BV42</f>
        <v>0</v>
      </c>
      <c r="BW43" s="252">
        <f t="shared" si="21"/>
        <v>0</v>
      </c>
      <c r="BX43" s="252">
        <f>BX41*BX42</f>
        <v>76.8</v>
      </c>
    </row>
    <row r="44" spans="1:76" ht="13.9" hidden="1" customHeight="1">
      <c r="A44" s="414" t="s">
        <v>77</v>
      </c>
      <c r="B44" s="416"/>
      <c r="C44" s="251">
        <f>C43/C40</f>
        <v>60.999999999999993</v>
      </c>
      <c r="D44" s="230"/>
      <c r="E44" s="230"/>
      <c r="F44" s="230"/>
      <c r="G44" s="230"/>
      <c r="H44" s="230"/>
      <c r="I44" s="230"/>
      <c r="J44" s="230"/>
      <c r="K44" s="230"/>
      <c r="L44" s="230"/>
      <c r="M44" s="230"/>
      <c r="N44" s="230"/>
      <c r="O44" s="230"/>
      <c r="P44" s="230"/>
      <c r="Q44" s="230"/>
      <c r="R44" s="230"/>
      <c r="S44" s="230"/>
      <c r="T44" s="230"/>
      <c r="U44" s="230"/>
      <c r="V44" s="230"/>
      <c r="W44" s="230"/>
      <c r="X44" s="230"/>
      <c r="Y44" s="230"/>
      <c r="Z44" s="230"/>
      <c r="AA44" s="230"/>
      <c r="AB44" s="230"/>
      <c r="AC44" s="230"/>
      <c r="AD44" s="230"/>
      <c r="AE44" s="230"/>
      <c r="AF44" s="230"/>
      <c r="AG44" s="230"/>
      <c r="AH44" s="230"/>
      <c r="AI44" s="230"/>
      <c r="AJ44" s="230"/>
      <c r="AK44" s="230"/>
      <c r="AL44" s="230"/>
      <c r="AM44" s="230"/>
      <c r="AN44" s="230"/>
      <c r="AO44" s="230"/>
      <c r="AP44" s="230"/>
      <c r="AQ44" s="230"/>
      <c r="AR44" s="230"/>
      <c r="AS44" s="230"/>
      <c r="AT44" s="230"/>
      <c r="AU44" s="230"/>
      <c r="AV44" s="230"/>
      <c r="AW44" s="230"/>
      <c r="AX44" s="230"/>
      <c r="AY44" s="230"/>
      <c r="AZ44" s="230"/>
      <c r="BA44" s="230"/>
      <c r="BB44" s="230"/>
      <c r="BC44" s="230"/>
      <c r="BD44" s="230"/>
      <c r="BE44" s="230"/>
      <c r="BF44" s="230"/>
      <c r="BG44" s="230"/>
      <c r="BH44" s="230"/>
      <c r="BI44" s="230"/>
      <c r="BJ44" s="230"/>
      <c r="BK44" s="230"/>
      <c r="BL44" s="230"/>
      <c r="BM44" s="230"/>
      <c r="BN44" s="230"/>
      <c r="BO44" s="230"/>
      <c r="BP44" s="230"/>
      <c r="BQ44" s="230"/>
      <c r="BR44" s="230"/>
      <c r="BS44" s="230"/>
      <c r="BT44" s="230"/>
      <c r="BU44" s="230"/>
      <c r="BV44" s="230"/>
      <c r="BW44" s="230"/>
      <c r="BX44" s="230"/>
    </row>
    <row r="45" spans="1:76" ht="13.9" hidden="1" customHeight="1">
      <c r="A45" s="1"/>
      <c r="B45" s="285">
        <f ca="1">SUMPRODUCT(SIGN(CELL("width",OFFSET(D35,,N(INDEX(COLUMN(D35:BZ35)-COLUMN(D35),))))),D35:BZ35)</f>
        <v>1951.9999999999998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</row>
    <row r="46" spans="1:76" ht="15.75" customHeight="1">
      <c r="A46" s="1"/>
      <c r="B46" s="29" t="s">
        <v>78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</row>
    <row r="47" spans="1:7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</row>
    <row r="48" spans="1:76" ht="15.75" customHeight="1">
      <c r="A48" s="1"/>
      <c r="B48" s="29" t="s">
        <v>79</v>
      </c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</row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</sheetData>
  <mergeCells count="35">
    <mergeCell ref="A42:B42"/>
    <mergeCell ref="A43:B43"/>
    <mergeCell ref="A44:B44"/>
    <mergeCell ref="A36:B36"/>
    <mergeCell ref="A38:B38"/>
    <mergeCell ref="A39:B39"/>
    <mergeCell ref="A40:B40"/>
    <mergeCell ref="A41:B41"/>
    <mergeCell ref="A31:B31"/>
    <mergeCell ref="A32:B32"/>
    <mergeCell ref="A33:B33"/>
    <mergeCell ref="A34:B34"/>
    <mergeCell ref="A35:B35"/>
    <mergeCell ref="A25:B25"/>
    <mergeCell ref="A26:B26"/>
    <mergeCell ref="A27:B27"/>
    <mergeCell ref="A28:B28"/>
    <mergeCell ref="A30:B30"/>
    <mergeCell ref="A20:B21"/>
    <mergeCell ref="D20:BX20"/>
    <mergeCell ref="A22:B22"/>
    <mergeCell ref="A23:B23"/>
    <mergeCell ref="A24:B24"/>
    <mergeCell ref="A16:B16"/>
    <mergeCell ref="A17:B17"/>
    <mergeCell ref="A11:B11"/>
    <mergeCell ref="A12:B12"/>
    <mergeCell ref="A13:B13"/>
    <mergeCell ref="A14:B14"/>
    <mergeCell ref="A15:B15"/>
    <mergeCell ref="A1:BK1"/>
    <mergeCell ref="A2:BK2"/>
    <mergeCell ref="B3:BK3"/>
    <mergeCell ref="C4:BX4"/>
    <mergeCell ref="L5:AB5"/>
  </mergeCells>
  <pageMargins left="0.70866141732283472" right="0.70866141732283472" top="0.74803149606299213" bottom="0.74803149606299213" header="0" footer="0"/>
  <pageSetup paperSize="9" scale="58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CA982"/>
  <sheetViews>
    <sheetView topLeftCell="A4" zoomScale="80" zoomScaleNormal="80" workbookViewId="0">
      <selection activeCell="E20" sqref="E20"/>
    </sheetView>
  </sheetViews>
  <sheetFormatPr defaultColWidth="12.625" defaultRowHeight="15" customHeight="1"/>
  <cols>
    <col min="1" max="1" width="24.125" style="285" customWidth="1"/>
    <col min="2" max="2" width="3.75" style="285" customWidth="1"/>
    <col min="3" max="3" width="9" style="285" customWidth="1"/>
    <col min="4" max="4" width="4.25" style="285" hidden="1" customWidth="1"/>
    <col min="5" max="5" width="7.375" style="285" bestFit="1" customWidth="1"/>
    <col min="6" max="6" width="4.25" style="285" hidden="1" customWidth="1"/>
    <col min="7" max="7" width="8.125" style="285" customWidth="1"/>
    <col min="8" max="9" width="4.5" style="285" hidden="1" customWidth="1"/>
    <col min="10" max="10" width="8.125" style="285" customWidth="1"/>
    <col min="11" max="11" width="4.25" style="285" hidden="1" customWidth="1"/>
    <col min="12" max="12" width="8.25" style="285" customWidth="1"/>
    <col min="13" max="13" width="7.375" style="285" bestFit="1" customWidth="1"/>
    <col min="14" max="14" width="7.375" style="285" customWidth="1"/>
    <col min="15" max="15" width="4.5" style="285" hidden="1" customWidth="1"/>
    <col min="16" max="16" width="8.375" style="285" bestFit="1" customWidth="1"/>
    <col min="17" max="17" width="4.25" style="285" hidden="1" customWidth="1"/>
    <col min="18" max="18" width="4.5" style="285" hidden="1" customWidth="1"/>
    <col min="19" max="19" width="4.25" style="285" hidden="1" customWidth="1"/>
    <col min="20" max="23" width="4.5" style="285" hidden="1" customWidth="1"/>
    <col min="24" max="28" width="4.25" style="285" hidden="1" customWidth="1"/>
    <col min="29" max="31" width="4.5" style="285" hidden="1" customWidth="1"/>
    <col min="32" max="32" width="8.125" style="285" customWidth="1"/>
    <col min="33" max="41" width="4.25" style="285" hidden="1" customWidth="1"/>
    <col min="42" max="44" width="4.5" style="285" hidden="1" customWidth="1"/>
    <col min="45" max="45" width="4.25" style="285" hidden="1" customWidth="1"/>
    <col min="46" max="46" width="8.125" style="285" customWidth="1"/>
    <col min="47" max="48" width="4.25" style="285" hidden="1" customWidth="1"/>
    <col min="49" max="49" width="4.5" style="285" hidden="1" customWidth="1"/>
    <col min="50" max="50" width="8.125" style="285" customWidth="1"/>
    <col min="51" max="51" width="9" style="285" customWidth="1"/>
    <col min="52" max="52" width="4.5" style="285" hidden="1" customWidth="1"/>
    <col min="53" max="53" width="9" style="285" customWidth="1"/>
    <col min="54" max="58" width="4.5" style="285" hidden="1" customWidth="1"/>
    <col min="59" max="61" width="4.25" style="285" hidden="1" customWidth="1"/>
    <col min="62" max="62" width="8.125" style="285" customWidth="1"/>
    <col min="63" max="64" width="7.125" style="285" customWidth="1"/>
    <col min="65" max="66" width="4.25" style="285" hidden="1" customWidth="1"/>
    <col min="67" max="67" width="7.75" style="285" bestFit="1" customWidth="1"/>
    <col min="68" max="68" width="8.375" style="285" hidden="1" customWidth="1"/>
    <col min="69" max="69" width="8.625" style="285" bestFit="1" customWidth="1"/>
    <col min="70" max="72" width="8.375" style="285" hidden="1" customWidth="1"/>
    <col min="73" max="73" width="8.375" style="285" customWidth="1"/>
    <col min="74" max="74" width="7.375" style="285" customWidth="1"/>
    <col min="75" max="75" width="3.875" style="285" hidden="1" customWidth="1"/>
    <col min="76" max="76" width="8.125" style="285" customWidth="1"/>
    <col min="77" max="77" width="4.5" style="285" hidden="1" customWidth="1"/>
    <col min="78" max="78" width="7.75" style="285" customWidth="1"/>
    <col min="79" max="79" width="7.625" style="285" customWidth="1"/>
    <col min="80" max="16384" width="12.625" style="285"/>
  </cols>
  <sheetData>
    <row r="1" spans="1:79" ht="18.75">
      <c r="A1" s="423" t="str">
        <f>'Автомат. ввод'!N10</f>
        <v>МКОУ " Новокрестьяновская  СОШ"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  <c r="R1" s="418"/>
      <c r="S1" s="418"/>
      <c r="T1" s="418"/>
      <c r="U1" s="418"/>
      <c r="V1" s="418"/>
      <c r="W1" s="418"/>
      <c r="X1" s="418"/>
      <c r="Y1" s="418"/>
      <c r="Z1" s="418"/>
      <c r="AA1" s="418"/>
      <c r="AB1" s="418"/>
      <c r="AC1" s="418"/>
      <c r="AD1" s="418"/>
      <c r="AE1" s="418"/>
      <c r="AF1" s="418"/>
      <c r="AG1" s="418"/>
      <c r="AH1" s="418"/>
      <c r="AI1" s="418"/>
      <c r="AJ1" s="418"/>
      <c r="AK1" s="418"/>
      <c r="AL1" s="418"/>
      <c r="AM1" s="418"/>
      <c r="AN1" s="418"/>
      <c r="AO1" s="418"/>
      <c r="AP1" s="418"/>
      <c r="AQ1" s="418"/>
      <c r="AR1" s="418"/>
      <c r="AS1" s="418"/>
      <c r="AT1" s="418"/>
      <c r="AU1" s="418"/>
      <c r="AV1" s="418"/>
      <c r="AW1" s="418"/>
      <c r="AX1" s="418"/>
      <c r="AY1" s="418"/>
      <c r="AZ1" s="418"/>
      <c r="BA1" s="418"/>
      <c r="BB1" s="418"/>
      <c r="BC1" s="418"/>
      <c r="BD1" s="418"/>
      <c r="BE1" s="418"/>
      <c r="BF1" s="418"/>
      <c r="BG1" s="418"/>
      <c r="BH1" s="418"/>
      <c r="BI1" s="418"/>
      <c r="BJ1" s="418"/>
      <c r="BK1" s="418"/>
    </row>
    <row r="2" spans="1:79" ht="15.75">
      <c r="A2" s="424" t="s">
        <v>65</v>
      </c>
      <c r="B2" s="418"/>
      <c r="C2" s="418"/>
      <c r="D2" s="418"/>
      <c r="E2" s="418"/>
      <c r="F2" s="418"/>
      <c r="G2" s="418"/>
      <c r="H2" s="418"/>
      <c r="I2" s="418"/>
      <c r="J2" s="418"/>
      <c r="K2" s="418"/>
      <c r="L2" s="418"/>
      <c r="M2" s="418"/>
      <c r="N2" s="418"/>
      <c r="O2" s="418"/>
      <c r="P2" s="418"/>
      <c r="Q2" s="418"/>
      <c r="R2" s="418"/>
      <c r="S2" s="418"/>
      <c r="T2" s="418"/>
      <c r="U2" s="418"/>
      <c r="V2" s="418"/>
      <c r="W2" s="418"/>
      <c r="X2" s="418"/>
      <c r="Y2" s="418"/>
      <c r="Z2" s="418"/>
      <c r="AA2" s="418"/>
      <c r="AB2" s="418"/>
      <c r="AC2" s="418"/>
      <c r="AD2" s="418"/>
      <c r="AE2" s="418"/>
      <c r="AF2" s="418"/>
      <c r="AG2" s="418"/>
      <c r="AH2" s="418"/>
      <c r="AI2" s="418"/>
      <c r="AJ2" s="418"/>
      <c r="AK2" s="418"/>
      <c r="AL2" s="418"/>
      <c r="AM2" s="418"/>
      <c r="AN2" s="418"/>
      <c r="AO2" s="418"/>
      <c r="AP2" s="418"/>
      <c r="AQ2" s="418"/>
      <c r="AR2" s="418"/>
      <c r="AS2" s="418"/>
      <c r="AT2" s="418"/>
      <c r="AU2" s="418"/>
      <c r="AV2" s="418"/>
      <c r="AW2" s="418"/>
      <c r="AX2" s="418"/>
      <c r="AY2" s="418"/>
      <c r="AZ2" s="418"/>
      <c r="BA2" s="418"/>
      <c r="BB2" s="418"/>
      <c r="BC2" s="418"/>
      <c r="BD2" s="418"/>
      <c r="BE2" s="418"/>
      <c r="BF2" s="418"/>
      <c r="BG2" s="418"/>
      <c r="BH2" s="418"/>
      <c r="BI2" s="418"/>
      <c r="BJ2" s="418"/>
      <c r="BK2" s="418"/>
      <c r="BQ2" s="36"/>
      <c r="BR2" s="36"/>
      <c r="BS2" s="36"/>
      <c r="BT2" s="36"/>
      <c r="BU2" s="36"/>
      <c r="BV2" s="36"/>
      <c r="BW2" s="36"/>
    </row>
    <row r="3" spans="1:79" ht="15.75">
      <c r="B3" s="424" t="s">
        <v>66</v>
      </c>
      <c r="C3" s="418"/>
      <c r="D3" s="418"/>
      <c r="E3" s="418"/>
      <c r="F3" s="418"/>
      <c r="G3" s="418"/>
      <c r="H3" s="418"/>
      <c r="I3" s="418"/>
      <c r="J3" s="418"/>
      <c r="K3" s="418"/>
      <c r="L3" s="418"/>
      <c r="M3" s="418"/>
      <c r="N3" s="418"/>
      <c r="O3" s="418"/>
      <c r="P3" s="418"/>
      <c r="Q3" s="418"/>
      <c r="R3" s="418"/>
      <c r="S3" s="418"/>
      <c r="T3" s="418"/>
      <c r="U3" s="418"/>
      <c r="V3" s="418"/>
      <c r="W3" s="418"/>
      <c r="X3" s="418"/>
      <c r="Y3" s="418"/>
      <c r="Z3" s="418"/>
      <c r="AA3" s="418"/>
      <c r="AB3" s="418"/>
      <c r="AC3" s="418"/>
      <c r="AD3" s="418"/>
      <c r="AE3" s="418"/>
      <c r="AF3" s="418"/>
      <c r="AG3" s="418"/>
      <c r="AH3" s="418"/>
      <c r="AI3" s="418"/>
      <c r="AJ3" s="418"/>
      <c r="AK3" s="418"/>
      <c r="AL3" s="418"/>
      <c r="AM3" s="418"/>
      <c r="AN3" s="418"/>
      <c r="AO3" s="418"/>
      <c r="AP3" s="418"/>
      <c r="AQ3" s="418"/>
      <c r="AR3" s="418"/>
      <c r="AS3" s="418"/>
      <c r="AT3" s="418"/>
      <c r="AU3" s="418"/>
      <c r="AV3" s="418"/>
      <c r="AW3" s="418"/>
      <c r="AX3" s="418"/>
      <c r="AY3" s="418"/>
      <c r="AZ3" s="418"/>
      <c r="BA3" s="418"/>
      <c r="BB3" s="418"/>
      <c r="BC3" s="418"/>
      <c r="BD3" s="418"/>
      <c r="BE3" s="418"/>
      <c r="BF3" s="418"/>
      <c r="BG3" s="418"/>
      <c r="BH3" s="418"/>
      <c r="BI3" s="418"/>
      <c r="BJ3" s="418"/>
      <c r="BK3" s="418"/>
      <c r="BQ3" s="36"/>
      <c r="BR3" s="36"/>
      <c r="BS3" s="36"/>
      <c r="BT3" s="36"/>
      <c r="BU3" s="36"/>
      <c r="BV3" s="36"/>
      <c r="BW3" s="36"/>
    </row>
    <row r="4" spans="1:79" ht="15.75">
      <c r="B4" s="37">
        <v>10</v>
      </c>
      <c r="C4" s="425" t="str">
        <f>ССЫЛКИ!A5</f>
        <v>Март 2021 г.</v>
      </c>
      <c r="D4" s="418"/>
      <c r="E4" s="418"/>
      <c r="F4" s="418"/>
      <c r="G4" s="418"/>
      <c r="H4" s="418"/>
      <c r="I4" s="418"/>
      <c r="J4" s="418"/>
      <c r="K4" s="418"/>
      <c r="L4" s="418"/>
      <c r="M4" s="418"/>
      <c r="N4" s="418"/>
      <c r="O4" s="418"/>
      <c r="P4" s="418"/>
      <c r="Q4" s="418"/>
      <c r="R4" s="418"/>
      <c r="S4" s="418"/>
      <c r="T4" s="418"/>
      <c r="U4" s="418"/>
      <c r="V4" s="418"/>
      <c r="W4" s="418"/>
      <c r="X4" s="418"/>
      <c r="Y4" s="418"/>
      <c r="Z4" s="418"/>
      <c r="AA4" s="418"/>
      <c r="AB4" s="418"/>
      <c r="AC4" s="418"/>
      <c r="AD4" s="418"/>
      <c r="AE4" s="418"/>
      <c r="AF4" s="418"/>
      <c r="AG4" s="418"/>
      <c r="AH4" s="418"/>
      <c r="AI4" s="418"/>
      <c r="AJ4" s="418"/>
      <c r="AK4" s="418"/>
      <c r="AL4" s="418"/>
      <c r="AM4" s="418"/>
      <c r="AN4" s="418"/>
      <c r="AO4" s="418"/>
      <c r="AP4" s="418"/>
      <c r="AQ4" s="418"/>
      <c r="AR4" s="418"/>
      <c r="AS4" s="418"/>
      <c r="AT4" s="418"/>
      <c r="AU4" s="418"/>
      <c r="AV4" s="418"/>
      <c r="AW4" s="418"/>
      <c r="AX4" s="418"/>
      <c r="AY4" s="418"/>
      <c r="AZ4" s="418"/>
      <c r="BA4" s="418"/>
      <c r="BB4" s="418"/>
      <c r="BC4" s="418"/>
      <c r="BD4" s="418"/>
      <c r="BE4" s="418"/>
      <c r="BF4" s="418"/>
      <c r="BG4" s="418"/>
      <c r="BH4" s="418"/>
      <c r="BI4" s="418"/>
      <c r="BJ4" s="418"/>
      <c r="BK4" s="418"/>
      <c r="BL4" s="418"/>
      <c r="BM4" s="418"/>
      <c r="BN4" s="418"/>
      <c r="BO4" s="418"/>
      <c r="BP4" s="418"/>
      <c r="BQ4" s="418"/>
      <c r="BR4" s="418"/>
      <c r="BS4" s="418"/>
      <c r="BT4" s="418"/>
      <c r="BU4" s="418"/>
      <c r="BV4" s="418"/>
      <c r="BW4" s="418"/>
      <c r="BX4" s="418"/>
    </row>
    <row r="5" spans="1:79" ht="23.25">
      <c r="A5" s="294"/>
      <c r="B5" s="36"/>
      <c r="C5" s="36"/>
      <c r="D5" s="36"/>
      <c r="E5" s="36"/>
      <c r="F5" s="36"/>
      <c r="G5" s="36"/>
      <c r="H5" s="36"/>
      <c r="I5" s="36"/>
      <c r="J5" s="36"/>
      <c r="K5" s="38"/>
      <c r="L5" s="433" t="str">
        <f>VLOOKUP(B4,Общее_количество_учащихся,2,FALSE)</f>
        <v>Среда</v>
      </c>
      <c r="M5" s="418"/>
      <c r="N5" s="418"/>
      <c r="O5" s="418"/>
      <c r="P5" s="418"/>
      <c r="Q5" s="418"/>
      <c r="R5" s="418"/>
      <c r="S5" s="418"/>
      <c r="T5" s="418"/>
      <c r="U5" s="418"/>
      <c r="V5" s="418"/>
      <c r="W5" s="418"/>
      <c r="X5" s="418"/>
      <c r="Y5" s="418"/>
      <c r="Z5" s="418"/>
      <c r="AA5" s="418"/>
      <c r="AB5" s="418"/>
      <c r="AD5" s="287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15.6" hidden="1" customHeight="1">
      <c r="B6" s="29"/>
    </row>
    <row r="7" spans="1:79" ht="15.75" hidden="1" customHeight="1"/>
    <row r="8" spans="1:79" ht="15.75" hidden="1" customHeight="1"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</row>
    <row r="9" spans="1:79" ht="14.25" hidden="1"/>
    <row r="10" spans="1:79" hidden="1">
      <c r="A10" s="386"/>
      <c r="B10" s="430"/>
      <c r="C10" s="15"/>
      <c r="D10" s="15" t="e">
        <f>SUM(#REF!)</f>
        <v>#REF!</v>
      </c>
      <c r="E10" s="15" t="e">
        <f>SUM(#REF!)</f>
        <v>#REF!</v>
      </c>
      <c r="F10" s="15" t="e">
        <f>SUM(#REF!)</f>
        <v>#REF!</v>
      </c>
      <c r="G10" s="15" t="e">
        <f>SUM(#REF!)</f>
        <v>#REF!</v>
      </c>
      <c r="H10" s="15" t="e">
        <f>SUM(#REF!)</f>
        <v>#REF!</v>
      </c>
      <c r="I10" s="15" t="e">
        <f>SUM(#REF!)</f>
        <v>#REF!</v>
      </c>
      <c r="J10" s="15" t="e">
        <f>SUM(#REF!)</f>
        <v>#REF!</v>
      </c>
      <c r="K10" s="15" t="e">
        <f>SUM(#REF!)</f>
        <v>#REF!</v>
      </c>
      <c r="L10" s="15" t="e">
        <f>SUM(#REF!)</f>
        <v>#REF!</v>
      </c>
      <c r="M10" s="15" t="e">
        <f>SUM(#REF!)</f>
        <v>#REF!</v>
      </c>
      <c r="N10" s="15" t="e">
        <f>SUM(#REF!)</f>
        <v>#REF!</v>
      </c>
      <c r="O10" s="15" t="e">
        <f>SUM(#REF!)</f>
        <v>#REF!</v>
      </c>
      <c r="P10" s="15" t="e">
        <f>SUM(#REF!)</f>
        <v>#REF!</v>
      </c>
      <c r="Q10" s="15" t="e">
        <f>SUM(#REF!)</f>
        <v>#REF!</v>
      </c>
      <c r="R10" s="15" t="e">
        <f>SUM(#REF!)</f>
        <v>#REF!</v>
      </c>
      <c r="S10" s="15" t="e">
        <f>SUM(#REF!)</f>
        <v>#REF!</v>
      </c>
      <c r="T10" s="15" t="e">
        <f>SUM(#REF!)</f>
        <v>#REF!</v>
      </c>
      <c r="U10" s="15" t="e">
        <f>SUM(#REF!)</f>
        <v>#REF!</v>
      </c>
      <c r="V10" s="15" t="e">
        <f>SUM(#REF!)</f>
        <v>#REF!</v>
      </c>
      <c r="W10" s="15" t="e">
        <f>SUM(#REF!)</f>
        <v>#REF!</v>
      </c>
      <c r="X10" s="15" t="e">
        <f>SUM(#REF!)</f>
        <v>#REF!</v>
      </c>
      <c r="Y10" s="15" t="e">
        <f>SUM(#REF!)</f>
        <v>#REF!</v>
      </c>
      <c r="Z10" s="15" t="e">
        <f>SUM(#REF!)</f>
        <v>#REF!</v>
      </c>
      <c r="AA10" s="15" t="e">
        <f>SUM(#REF!)</f>
        <v>#REF!</v>
      </c>
      <c r="AB10" s="15" t="e">
        <f>SUM(#REF!)</f>
        <v>#REF!</v>
      </c>
      <c r="AC10" s="15" t="e">
        <f>SUM(#REF!)</f>
        <v>#REF!</v>
      </c>
      <c r="AD10" s="15" t="e">
        <f>SUM(#REF!)</f>
        <v>#REF!</v>
      </c>
      <c r="AE10" s="15" t="e">
        <f>SUM(#REF!)</f>
        <v>#REF!</v>
      </c>
      <c r="AF10" s="15" t="e">
        <f>SUM(#REF!)</f>
        <v>#REF!</v>
      </c>
      <c r="AG10" s="15" t="e">
        <f>SUM(#REF!)</f>
        <v>#REF!</v>
      </c>
      <c r="AH10" s="15" t="e">
        <f>SUM(#REF!)</f>
        <v>#REF!</v>
      </c>
      <c r="AI10" s="15" t="e">
        <f>SUM(#REF!)</f>
        <v>#REF!</v>
      </c>
      <c r="AJ10" s="15" t="e">
        <f>SUM(#REF!)</f>
        <v>#REF!</v>
      </c>
      <c r="AK10" s="15" t="e">
        <f>SUM(#REF!)</f>
        <v>#REF!</v>
      </c>
      <c r="AL10" s="15" t="e">
        <f>SUM(#REF!)</f>
        <v>#REF!</v>
      </c>
      <c r="AM10" s="15" t="e">
        <f>SUM(#REF!)</f>
        <v>#REF!</v>
      </c>
      <c r="AN10" s="15" t="e">
        <f>SUM(#REF!)</f>
        <v>#REF!</v>
      </c>
      <c r="AO10" s="15" t="e">
        <f>SUM(#REF!)</f>
        <v>#REF!</v>
      </c>
      <c r="AP10" s="15" t="e">
        <f>SUM(#REF!)</f>
        <v>#REF!</v>
      </c>
      <c r="AQ10" s="15" t="e">
        <f>SUM(#REF!)</f>
        <v>#REF!</v>
      </c>
      <c r="AR10" s="15" t="e">
        <f>SUM(#REF!)</f>
        <v>#REF!</v>
      </c>
      <c r="AS10" s="15" t="e">
        <f>SUM(#REF!)</f>
        <v>#REF!</v>
      </c>
      <c r="AT10" s="15" t="e">
        <f>SUM(#REF!)</f>
        <v>#REF!</v>
      </c>
      <c r="AU10" s="15" t="e">
        <f>SUM(#REF!)</f>
        <v>#REF!</v>
      </c>
      <c r="AV10" s="15" t="e">
        <f>SUM(#REF!)</f>
        <v>#REF!</v>
      </c>
      <c r="AW10" s="15" t="e">
        <f>SUM(#REF!)</f>
        <v>#REF!</v>
      </c>
      <c r="AX10" s="15" t="e">
        <f>SUM(#REF!)</f>
        <v>#REF!</v>
      </c>
      <c r="AY10" s="15" t="e">
        <f>SUM(#REF!)</f>
        <v>#REF!</v>
      </c>
      <c r="AZ10" s="15" t="e">
        <f>SUM(#REF!)</f>
        <v>#REF!</v>
      </c>
      <c r="BA10" s="15" t="e">
        <f>SUM(#REF!)</f>
        <v>#REF!</v>
      </c>
      <c r="BB10" s="15" t="e">
        <f>SUM(#REF!)</f>
        <v>#REF!</v>
      </c>
      <c r="BC10" s="15" t="e">
        <f>SUM(#REF!)</f>
        <v>#REF!</v>
      </c>
      <c r="BD10" s="15" t="e">
        <f>SUM(#REF!)</f>
        <v>#REF!</v>
      </c>
      <c r="BE10" s="15" t="e">
        <f>SUM(#REF!)</f>
        <v>#REF!</v>
      </c>
      <c r="BF10" s="15" t="e">
        <f>SUM(#REF!)</f>
        <v>#REF!</v>
      </c>
      <c r="BG10" s="15" t="e">
        <f>SUM(#REF!)</f>
        <v>#REF!</v>
      </c>
      <c r="BH10" s="15" t="e">
        <f>SUM(#REF!)</f>
        <v>#REF!</v>
      </c>
      <c r="BI10" s="15" t="e">
        <f>SUM(#REF!)</f>
        <v>#REF!</v>
      </c>
      <c r="BJ10" s="15" t="e">
        <f>SUM(#REF!)</f>
        <v>#REF!</v>
      </c>
      <c r="BK10" s="15" t="e">
        <f>SUM(#REF!)</f>
        <v>#REF!</v>
      </c>
      <c r="BL10" s="15" t="e">
        <f>SUM(#REF!)</f>
        <v>#REF!</v>
      </c>
      <c r="BM10" s="15" t="e">
        <f>SUM(#REF!)</f>
        <v>#REF!</v>
      </c>
      <c r="BN10" s="15" t="e">
        <f>SUM(#REF!)</f>
        <v>#REF!</v>
      </c>
      <c r="BO10" s="15" t="e">
        <f>SUM(#REF!)</f>
        <v>#REF!</v>
      </c>
      <c r="BP10" s="15" t="e">
        <f>SUM(#REF!)</f>
        <v>#REF!</v>
      </c>
      <c r="BQ10" s="15" t="e">
        <f>SUM(#REF!)</f>
        <v>#REF!</v>
      </c>
      <c r="BR10" s="15" t="e">
        <f>SUM(#REF!)</f>
        <v>#REF!</v>
      </c>
      <c r="BS10" s="15" t="e">
        <f>SUM(#REF!)</f>
        <v>#REF!</v>
      </c>
      <c r="BT10" s="15" t="e">
        <f>SUM(#REF!)</f>
        <v>#REF!</v>
      </c>
      <c r="BU10" s="15" t="e">
        <f>SUM(#REF!)</f>
        <v>#REF!</v>
      </c>
      <c r="BV10" s="15" t="e">
        <f>SUM(#REF!)</f>
        <v>#REF!</v>
      </c>
      <c r="BW10" s="15" t="e">
        <f>SUM(#REF!)</f>
        <v>#REF!</v>
      </c>
      <c r="BX10" s="15" t="e">
        <f>SUM(#REF!)</f>
        <v>#REF!</v>
      </c>
      <c r="BY10" s="16" t="e">
        <f>SUM(#REF!)</f>
        <v>#REF!</v>
      </c>
      <c r="BZ10" s="16" t="e">
        <f>SUM(#REF!)</f>
        <v>#REF!</v>
      </c>
      <c r="CA10" s="1"/>
    </row>
    <row r="11" spans="1:79" hidden="1">
      <c r="A11" s="388" t="s">
        <v>74</v>
      </c>
      <c r="B11" s="430"/>
      <c r="C11" s="15">
        <f>C12</f>
        <v>0</v>
      </c>
      <c r="D11" s="97">
        <f>C11</f>
        <v>0</v>
      </c>
      <c r="E11" s="97">
        <f t="shared" ref="E11:BP11" si="0">D11</f>
        <v>0</v>
      </c>
      <c r="F11" s="97">
        <f t="shared" si="0"/>
        <v>0</v>
      </c>
      <c r="G11" s="97">
        <f t="shared" si="0"/>
        <v>0</v>
      </c>
      <c r="H11" s="97">
        <f t="shared" si="0"/>
        <v>0</v>
      </c>
      <c r="I11" s="97">
        <f t="shared" si="0"/>
        <v>0</v>
      </c>
      <c r="J11" s="97">
        <f t="shared" si="0"/>
        <v>0</v>
      </c>
      <c r="K11" s="97">
        <f t="shared" si="0"/>
        <v>0</v>
      </c>
      <c r="L11" s="97">
        <f t="shared" si="0"/>
        <v>0</v>
      </c>
      <c r="M11" s="97">
        <f t="shared" si="0"/>
        <v>0</v>
      </c>
      <c r="N11" s="97">
        <f t="shared" si="0"/>
        <v>0</v>
      </c>
      <c r="O11" s="97">
        <f t="shared" si="0"/>
        <v>0</v>
      </c>
      <c r="P11" s="97">
        <f t="shared" si="0"/>
        <v>0</v>
      </c>
      <c r="Q11" s="97">
        <f t="shared" si="0"/>
        <v>0</v>
      </c>
      <c r="R11" s="97">
        <f t="shared" si="0"/>
        <v>0</v>
      </c>
      <c r="S11" s="97">
        <f t="shared" si="0"/>
        <v>0</v>
      </c>
      <c r="T11" s="97">
        <f t="shared" si="0"/>
        <v>0</v>
      </c>
      <c r="U11" s="97">
        <f t="shared" si="0"/>
        <v>0</v>
      </c>
      <c r="V11" s="97">
        <f t="shared" si="0"/>
        <v>0</v>
      </c>
      <c r="W11" s="97">
        <f t="shared" si="0"/>
        <v>0</v>
      </c>
      <c r="X11" s="97">
        <f t="shared" si="0"/>
        <v>0</v>
      </c>
      <c r="Y11" s="97">
        <f t="shared" si="0"/>
        <v>0</v>
      </c>
      <c r="Z11" s="97">
        <f t="shared" si="0"/>
        <v>0</v>
      </c>
      <c r="AA11" s="97">
        <f t="shared" si="0"/>
        <v>0</v>
      </c>
      <c r="AB11" s="97">
        <f t="shared" si="0"/>
        <v>0</v>
      </c>
      <c r="AC11" s="97">
        <f t="shared" si="0"/>
        <v>0</v>
      </c>
      <c r="AD11" s="97">
        <f t="shared" si="0"/>
        <v>0</v>
      </c>
      <c r="AE11" s="97">
        <f t="shared" si="0"/>
        <v>0</v>
      </c>
      <c r="AF11" s="97">
        <f t="shared" si="0"/>
        <v>0</v>
      </c>
      <c r="AG11" s="97">
        <f t="shared" si="0"/>
        <v>0</v>
      </c>
      <c r="AH11" s="97">
        <f t="shared" si="0"/>
        <v>0</v>
      </c>
      <c r="AI11" s="97">
        <f t="shared" si="0"/>
        <v>0</v>
      </c>
      <c r="AJ11" s="97">
        <f t="shared" si="0"/>
        <v>0</v>
      </c>
      <c r="AK11" s="97">
        <f t="shared" si="0"/>
        <v>0</v>
      </c>
      <c r="AL11" s="97">
        <f t="shared" si="0"/>
        <v>0</v>
      </c>
      <c r="AM11" s="97">
        <f t="shared" si="0"/>
        <v>0</v>
      </c>
      <c r="AN11" s="97">
        <f t="shared" si="0"/>
        <v>0</v>
      </c>
      <c r="AO11" s="97">
        <f t="shared" si="0"/>
        <v>0</v>
      </c>
      <c r="AP11" s="97">
        <f t="shared" si="0"/>
        <v>0</v>
      </c>
      <c r="AQ11" s="97">
        <f t="shared" si="0"/>
        <v>0</v>
      </c>
      <c r="AR11" s="97">
        <f t="shared" si="0"/>
        <v>0</v>
      </c>
      <c r="AS11" s="97">
        <f t="shared" si="0"/>
        <v>0</v>
      </c>
      <c r="AT11" s="97">
        <f t="shared" si="0"/>
        <v>0</v>
      </c>
      <c r="AU11" s="97">
        <f t="shared" si="0"/>
        <v>0</v>
      </c>
      <c r="AV11" s="97">
        <f t="shared" si="0"/>
        <v>0</v>
      </c>
      <c r="AW11" s="97">
        <f t="shared" si="0"/>
        <v>0</v>
      </c>
      <c r="AX11" s="97">
        <f t="shared" si="0"/>
        <v>0</v>
      </c>
      <c r="AY11" s="97">
        <f t="shared" si="0"/>
        <v>0</v>
      </c>
      <c r="AZ11" s="97">
        <f t="shared" si="0"/>
        <v>0</v>
      </c>
      <c r="BA11" s="97">
        <f t="shared" si="0"/>
        <v>0</v>
      </c>
      <c r="BB11" s="97">
        <f t="shared" si="0"/>
        <v>0</v>
      </c>
      <c r="BC11" s="97">
        <f t="shared" si="0"/>
        <v>0</v>
      </c>
      <c r="BD11" s="97">
        <f t="shared" si="0"/>
        <v>0</v>
      </c>
      <c r="BE11" s="97">
        <f t="shared" si="0"/>
        <v>0</v>
      </c>
      <c r="BF11" s="97">
        <f t="shared" si="0"/>
        <v>0</v>
      </c>
      <c r="BG11" s="97">
        <f t="shared" si="0"/>
        <v>0</v>
      </c>
      <c r="BH11" s="97">
        <f t="shared" si="0"/>
        <v>0</v>
      </c>
      <c r="BI11" s="97">
        <f t="shared" si="0"/>
        <v>0</v>
      </c>
      <c r="BJ11" s="97">
        <f t="shared" si="0"/>
        <v>0</v>
      </c>
      <c r="BK11" s="97">
        <f t="shared" si="0"/>
        <v>0</v>
      </c>
      <c r="BL11" s="97">
        <f t="shared" si="0"/>
        <v>0</v>
      </c>
      <c r="BM11" s="97">
        <f t="shared" si="0"/>
        <v>0</v>
      </c>
      <c r="BN11" s="97">
        <f t="shared" si="0"/>
        <v>0</v>
      </c>
      <c r="BO11" s="97">
        <f t="shared" si="0"/>
        <v>0</v>
      </c>
      <c r="BP11" s="97">
        <f t="shared" si="0"/>
        <v>0</v>
      </c>
      <c r="BQ11" s="97">
        <f t="shared" ref="BQ11:BZ11" si="1">BP11</f>
        <v>0</v>
      </c>
      <c r="BR11" s="97">
        <f t="shared" si="1"/>
        <v>0</v>
      </c>
      <c r="BS11" s="97">
        <f t="shared" si="1"/>
        <v>0</v>
      </c>
      <c r="BT11" s="97">
        <f t="shared" si="1"/>
        <v>0</v>
      </c>
      <c r="BU11" s="97">
        <f t="shared" si="1"/>
        <v>0</v>
      </c>
      <c r="BV11" s="97">
        <f t="shared" si="1"/>
        <v>0</v>
      </c>
      <c r="BW11" s="97">
        <f t="shared" si="1"/>
        <v>0</v>
      </c>
      <c r="BX11" s="97">
        <f t="shared" si="1"/>
        <v>0</v>
      </c>
      <c r="BY11" s="18">
        <f t="shared" si="1"/>
        <v>0</v>
      </c>
      <c r="BZ11" s="18">
        <f t="shared" si="1"/>
        <v>0</v>
      </c>
      <c r="CA11" s="1"/>
    </row>
    <row r="12" spans="1:79" ht="21" hidden="1" thickBot="1">
      <c r="A12" s="410" t="s">
        <v>138</v>
      </c>
      <c r="B12" s="432"/>
      <c r="C12" s="99">
        <f>VLOOKUP(B4,завтрак_общ,3,FALSE)</f>
        <v>0</v>
      </c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14"/>
      <c r="AQ12" s="114"/>
      <c r="AR12" s="114"/>
      <c r="AS12" s="114"/>
      <c r="AT12" s="114"/>
      <c r="AU12" s="114"/>
      <c r="AV12" s="114"/>
      <c r="AW12" s="114"/>
      <c r="AX12" s="114"/>
      <c r="AY12" s="114"/>
      <c r="AZ12" s="114"/>
      <c r="BA12" s="114"/>
      <c r="BB12" s="114"/>
      <c r="BC12" s="114"/>
      <c r="BD12" s="114"/>
      <c r="BE12" s="114"/>
      <c r="BF12" s="114"/>
      <c r="BG12" s="114"/>
      <c r="BH12" s="114"/>
      <c r="BI12" s="114"/>
      <c r="BJ12" s="114"/>
      <c r="BK12" s="114"/>
      <c r="BL12" s="114"/>
      <c r="BM12" s="114"/>
      <c r="BN12" s="114"/>
      <c r="BO12" s="114"/>
      <c r="BP12" s="114"/>
      <c r="BQ12" s="114"/>
      <c r="BR12" s="114"/>
      <c r="BS12" s="114"/>
      <c r="BT12" s="114"/>
      <c r="BU12" s="114"/>
      <c r="BV12" s="114"/>
      <c r="BW12" s="114"/>
      <c r="BX12" s="114"/>
      <c r="BY12" s="113"/>
      <c r="BZ12" s="16"/>
      <c r="CA12" s="1"/>
    </row>
    <row r="13" spans="1:79" hidden="1">
      <c r="A13" s="384" t="s">
        <v>75</v>
      </c>
      <c r="B13" s="430"/>
      <c r="C13" s="20"/>
      <c r="D13" s="98" t="e">
        <f>D10*D11/1000</f>
        <v>#REF!</v>
      </c>
      <c r="E13" s="98" t="e">
        <f>E10*E11</f>
        <v>#REF!</v>
      </c>
      <c r="F13" s="98" t="e">
        <f t="shared" ref="F13:BQ13" si="2">F10*F11/1000</f>
        <v>#REF!</v>
      </c>
      <c r="G13" s="98" t="e">
        <f>G10*G11</f>
        <v>#REF!</v>
      </c>
      <c r="H13" s="98" t="e">
        <f t="shared" si="2"/>
        <v>#REF!</v>
      </c>
      <c r="I13" s="98" t="e">
        <f t="shared" si="2"/>
        <v>#REF!</v>
      </c>
      <c r="J13" s="111" t="e">
        <f t="shared" si="2"/>
        <v>#REF!</v>
      </c>
      <c r="K13" s="111" t="e">
        <f>K10*K11</f>
        <v>#REF!</v>
      </c>
      <c r="L13" s="111" t="e">
        <f t="shared" si="2"/>
        <v>#REF!</v>
      </c>
      <c r="M13" s="111" t="e">
        <f t="shared" si="2"/>
        <v>#REF!</v>
      </c>
      <c r="N13" s="111" t="e">
        <f t="shared" si="2"/>
        <v>#REF!</v>
      </c>
      <c r="O13" s="111" t="e">
        <f t="shared" si="2"/>
        <v>#REF!</v>
      </c>
      <c r="P13" s="111" t="e">
        <f t="shared" si="2"/>
        <v>#REF!</v>
      </c>
      <c r="Q13" s="111" t="e">
        <f>Q10*Q11</f>
        <v>#REF!</v>
      </c>
      <c r="R13" s="111" t="e">
        <f t="shared" si="2"/>
        <v>#REF!</v>
      </c>
      <c r="S13" s="111" t="e">
        <f>S10*S11</f>
        <v>#REF!</v>
      </c>
      <c r="T13" s="111" t="e">
        <f t="shared" si="2"/>
        <v>#REF!</v>
      </c>
      <c r="U13" s="111" t="e">
        <f t="shared" si="2"/>
        <v>#REF!</v>
      </c>
      <c r="V13" s="111" t="e">
        <f t="shared" si="2"/>
        <v>#REF!</v>
      </c>
      <c r="W13" s="111" t="e">
        <f t="shared" si="2"/>
        <v>#REF!</v>
      </c>
      <c r="X13" s="111" t="e">
        <f t="shared" si="2"/>
        <v>#REF!</v>
      </c>
      <c r="Y13" s="111" t="e">
        <f t="shared" si="2"/>
        <v>#REF!</v>
      </c>
      <c r="Z13" s="111" t="e">
        <f t="shared" si="2"/>
        <v>#REF!</v>
      </c>
      <c r="AA13" s="111" t="e">
        <f t="shared" si="2"/>
        <v>#REF!</v>
      </c>
      <c r="AB13" s="111" t="e">
        <f t="shared" si="2"/>
        <v>#REF!</v>
      </c>
      <c r="AC13" s="111" t="e">
        <f t="shared" si="2"/>
        <v>#REF!</v>
      </c>
      <c r="AD13" s="111" t="e">
        <f t="shared" si="2"/>
        <v>#REF!</v>
      </c>
      <c r="AE13" s="111" t="e">
        <f t="shared" si="2"/>
        <v>#REF!</v>
      </c>
      <c r="AF13" s="111" t="e">
        <f t="shared" si="2"/>
        <v>#REF!</v>
      </c>
      <c r="AG13" s="111" t="e">
        <f t="shared" si="2"/>
        <v>#REF!</v>
      </c>
      <c r="AH13" s="111" t="e">
        <f t="shared" si="2"/>
        <v>#REF!</v>
      </c>
      <c r="AI13" s="111" t="e">
        <f t="shared" si="2"/>
        <v>#REF!</v>
      </c>
      <c r="AJ13" s="111" t="e">
        <f t="shared" si="2"/>
        <v>#REF!</v>
      </c>
      <c r="AK13" s="111" t="e">
        <f t="shared" si="2"/>
        <v>#REF!</v>
      </c>
      <c r="AL13" s="111" t="e">
        <f t="shared" si="2"/>
        <v>#REF!</v>
      </c>
      <c r="AM13" s="111" t="e">
        <f t="shared" si="2"/>
        <v>#REF!</v>
      </c>
      <c r="AN13" s="111" t="e">
        <f t="shared" si="2"/>
        <v>#REF!</v>
      </c>
      <c r="AO13" s="111" t="e">
        <f t="shared" si="2"/>
        <v>#REF!</v>
      </c>
      <c r="AP13" s="111" t="e">
        <f t="shared" si="2"/>
        <v>#REF!</v>
      </c>
      <c r="AQ13" s="111" t="e">
        <f t="shared" si="2"/>
        <v>#REF!</v>
      </c>
      <c r="AR13" s="111" t="e">
        <f t="shared" si="2"/>
        <v>#REF!</v>
      </c>
      <c r="AS13" s="111" t="e">
        <f t="shared" si="2"/>
        <v>#REF!</v>
      </c>
      <c r="AT13" s="111" t="e">
        <f t="shared" si="2"/>
        <v>#REF!</v>
      </c>
      <c r="AU13" s="111" t="e">
        <f t="shared" si="2"/>
        <v>#REF!</v>
      </c>
      <c r="AV13" s="111" t="e">
        <f t="shared" si="2"/>
        <v>#REF!</v>
      </c>
      <c r="AW13" s="111" t="e">
        <f t="shared" si="2"/>
        <v>#REF!</v>
      </c>
      <c r="AX13" s="111" t="e">
        <f t="shared" si="2"/>
        <v>#REF!</v>
      </c>
      <c r="AY13" s="111" t="e">
        <f t="shared" si="2"/>
        <v>#REF!</v>
      </c>
      <c r="AZ13" s="111" t="e">
        <f t="shared" si="2"/>
        <v>#REF!</v>
      </c>
      <c r="BA13" s="111" t="e">
        <f t="shared" si="2"/>
        <v>#REF!</v>
      </c>
      <c r="BB13" s="111" t="e">
        <f t="shared" si="2"/>
        <v>#REF!</v>
      </c>
      <c r="BC13" s="111" t="e">
        <f t="shared" si="2"/>
        <v>#REF!</v>
      </c>
      <c r="BD13" s="111" t="e">
        <f t="shared" si="2"/>
        <v>#REF!</v>
      </c>
      <c r="BE13" s="111" t="e">
        <f t="shared" si="2"/>
        <v>#REF!</v>
      </c>
      <c r="BF13" s="111" t="e">
        <f t="shared" si="2"/>
        <v>#REF!</v>
      </c>
      <c r="BG13" s="111" t="e">
        <f t="shared" si="2"/>
        <v>#REF!</v>
      </c>
      <c r="BH13" s="111" t="e">
        <f>BH10*BH11</f>
        <v>#REF!</v>
      </c>
      <c r="BI13" s="111" t="e">
        <f t="shared" si="2"/>
        <v>#REF!</v>
      </c>
      <c r="BJ13" s="111" t="e">
        <f t="shared" si="2"/>
        <v>#REF!</v>
      </c>
      <c r="BK13" s="111" t="e">
        <f t="shared" si="2"/>
        <v>#REF!</v>
      </c>
      <c r="BL13" s="111" t="e">
        <f t="shared" si="2"/>
        <v>#REF!</v>
      </c>
      <c r="BM13" s="111" t="e">
        <f t="shared" si="2"/>
        <v>#REF!</v>
      </c>
      <c r="BN13" s="111" t="e">
        <f t="shared" si="2"/>
        <v>#REF!</v>
      </c>
      <c r="BO13" s="111" t="e">
        <f t="shared" si="2"/>
        <v>#REF!</v>
      </c>
      <c r="BP13" s="111" t="e">
        <f t="shared" si="2"/>
        <v>#REF!</v>
      </c>
      <c r="BQ13" s="111" t="e">
        <f t="shared" si="2"/>
        <v>#REF!</v>
      </c>
      <c r="BR13" s="111" t="e">
        <f t="shared" ref="BR13:BY13" si="3">BR10*BR11/1000</f>
        <v>#REF!</v>
      </c>
      <c r="BS13" s="111" t="e">
        <f t="shared" si="3"/>
        <v>#REF!</v>
      </c>
      <c r="BT13" s="111" t="e">
        <f t="shared" si="3"/>
        <v>#REF!</v>
      </c>
      <c r="BU13" s="111" t="e">
        <f t="shared" si="3"/>
        <v>#REF!</v>
      </c>
      <c r="BV13" s="111" t="e">
        <f t="shared" si="3"/>
        <v>#REF!</v>
      </c>
      <c r="BW13" s="111" t="e">
        <f t="shared" si="3"/>
        <v>#REF!</v>
      </c>
      <c r="BX13" s="111" t="e">
        <f t="shared" si="3"/>
        <v>#REF!</v>
      </c>
      <c r="BY13" s="111" t="e">
        <f t="shared" si="3"/>
        <v>#REF!</v>
      </c>
      <c r="BZ13" s="111" t="e">
        <f>BZ10*BZ11</f>
        <v>#REF!</v>
      </c>
      <c r="CA13" s="1"/>
    </row>
    <row r="14" spans="1:79" hidden="1">
      <c r="A14" s="384" t="s">
        <v>64</v>
      </c>
      <c r="B14" s="430"/>
      <c r="C14" s="20"/>
      <c r="D14" s="24">
        <f>ССЫЛКИ!B3</f>
        <v>85</v>
      </c>
      <c r="E14" s="24">
        <f>ССЫЛКИ!C3</f>
        <v>21</v>
      </c>
      <c r="F14" s="24">
        <f>ССЫЛКИ!D3</f>
        <v>21</v>
      </c>
      <c r="G14" s="24">
        <f>ССЫЛКИ!E3</f>
        <v>6</v>
      </c>
      <c r="H14" s="24">
        <f>ССЫЛКИ!F3</f>
        <v>400</v>
      </c>
      <c r="I14" s="24">
        <f>ССЫЛКИ!G3</f>
        <v>140</v>
      </c>
      <c r="J14" s="24">
        <f>ССЫЛКИ!H3</f>
        <v>85</v>
      </c>
      <c r="K14" s="24">
        <f>ССЫЛКИ!I3</f>
        <v>21</v>
      </c>
      <c r="L14" s="24">
        <f>ССЫЛКИ!J3</f>
        <v>140</v>
      </c>
      <c r="M14" s="24">
        <f>ССЫЛКИ!K3</f>
        <v>56</v>
      </c>
      <c r="N14" s="24">
        <f>ССЫЛКИ!L3</f>
        <v>10</v>
      </c>
      <c r="O14" s="24">
        <f>ССЫЛКИ!M3</f>
        <v>240</v>
      </c>
      <c r="P14" s="24">
        <f>ССЫЛКИ!N3</f>
        <v>700</v>
      </c>
      <c r="Q14" s="24">
        <f>ССЫЛКИ!O3</f>
        <v>8</v>
      </c>
      <c r="R14" s="24">
        <f>ССЫЛКИ!P3</f>
        <v>160</v>
      </c>
      <c r="S14" s="24">
        <f>ССЫЛКИ!Q3</f>
        <v>10</v>
      </c>
      <c r="T14" s="24">
        <f>ССЫЛКИ!R3</f>
        <v>150</v>
      </c>
      <c r="U14" s="24">
        <f>ССЫЛКИ!S3</f>
        <v>110</v>
      </c>
      <c r="V14" s="24">
        <f>ССЫЛКИ!T3</f>
        <v>130</v>
      </c>
      <c r="W14" s="24">
        <f>ССЫЛКИ!U3</f>
        <v>150</v>
      </c>
      <c r="X14" s="24">
        <f>ССЫЛКИ!V3</f>
        <v>150</v>
      </c>
      <c r="Y14" s="24">
        <f>ССЫЛКИ!W3</f>
        <v>40</v>
      </c>
      <c r="Z14" s="24">
        <f>ССЫЛКИ!X3</f>
        <v>150</v>
      </c>
      <c r="AA14" s="24">
        <f>ССЫЛКИ!Y3</f>
        <v>60</v>
      </c>
      <c r="AB14" s="24">
        <f>ССЫЛКИ!Z3</f>
        <v>70</v>
      </c>
      <c r="AC14" s="24">
        <f>ССЫЛКИ!AA3</f>
        <v>165</v>
      </c>
      <c r="AD14" s="24">
        <f>ССЫЛКИ!AB3</f>
        <v>21</v>
      </c>
      <c r="AE14" s="24">
        <f>ССЫЛКИ!AC3</f>
        <v>10.5</v>
      </c>
      <c r="AF14" s="24">
        <f>ССЫЛКИ!AD3</f>
        <v>55</v>
      </c>
      <c r="AG14" s="24">
        <f>ССЫЛКИ!AE3</f>
        <v>90</v>
      </c>
      <c r="AH14" s="24">
        <f>ССЫЛКИ!AF3</f>
        <v>45</v>
      </c>
      <c r="AI14" s="24">
        <f>ССЫЛКИ!AG3</f>
        <v>45</v>
      </c>
      <c r="AJ14" s="24">
        <f>ССЫЛКИ!AH3</f>
        <v>52</v>
      </c>
      <c r="AK14" s="24">
        <f>ССЫЛКИ!AI3</f>
        <v>50</v>
      </c>
      <c r="AL14" s="24">
        <f>ССЫЛКИ!AJ3</f>
        <v>55</v>
      </c>
      <c r="AM14" s="24">
        <f>ССЫЛКИ!AK3</f>
        <v>60</v>
      </c>
      <c r="AN14" s="24">
        <f>ССЫЛКИ!AL3</f>
        <v>60</v>
      </c>
      <c r="AO14" s="24">
        <f>ССЫЛКИ!AM3</f>
        <v>50</v>
      </c>
      <c r="AP14" s="24">
        <f>ССЫЛКИ!AN3</f>
        <v>110</v>
      </c>
      <c r="AQ14" s="24">
        <f>ССЫЛКИ!AO3</f>
        <v>270</v>
      </c>
      <c r="AR14" s="24">
        <f>ССЫЛКИ!AP3</f>
        <v>200</v>
      </c>
      <c r="AS14" s="24">
        <f>ССЫЛКИ!AQ3</f>
        <v>80</v>
      </c>
      <c r="AT14" s="24">
        <f>ССЫЛКИ!AR3</f>
        <v>600</v>
      </c>
      <c r="AU14" s="24">
        <f>ССЫЛКИ!AS3</f>
        <v>60</v>
      </c>
      <c r="AV14" s="24">
        <f>ССЫЛКИ!AT3</f>
        <v>75</v>
      </c>
      <c r="AW14" s="24">
        <f>ССЫЛКИ!AU3</f>
        <v>250</v>
      </c>
      <c r="AX14" s="24">
        <f>ССЫЛКИ!AV3</f>
        <v>274</v>
      </c>
      <c r="AY14" s="24">
        <f>ССЫЛКИ!AW3</f>
        <v>450</v>
      </c>
      <c r="AZ14" s="24">
        <f>ССЫЛКИ!AX3</f>
        <v>325</v>
      </c>
      <c r="BA14" s="24">
        <f>ССЫЛКИ!AY3</f>
        <v>180</v>
      </c>
      <c r="BB14" s="24">
        <f>ССЫЛКИ!AZ3</f>
        <v>320</v>
      </c>
      <c r="BC14" s="24">
        <f>ССЫЛКИ!BA3</f>
        <v>350</v>
      </c>
      <c r="BD14" s="24">
        <f>ССЫЛКИ!BB3</f>
        <v>300</v>
      </c>
      <c r="BE14" s="24">
        <f>ССЫЛКИ!BC3</f>
        <v>120</v>
      </c>
      <c r="BF14" s="24">
        <f>ССЫЛКИ!BD3</f>
        <v>220</v>
      </c>
      <c r="BG14" s="24">
        <f>ССЫЛКИ!BE3</f>
        <v>300</v>
      </c>
      <c r="BH14" s="24">
        <f>ССЫЛКИ!BF3</f>
        <v>21</v>
      </c>
      <c r="BI14" s="24">
        <f>ССЫЛКИ!BG3</f>
        <v>21</v>
      </c>
      <c r="BJ14" s="24">
        <f>ССЫЛКИ!BH3</f>
        <v>35</v>
      </c>
      <c r="BK14" s="24">
        <f>ССЫЛКИ!BI3</f>
        <v>22</v>
      </c>
      <c r="BL14" s="24">
        <f>ССЫЛКИ!BJ3</f>
        <v>32</v>
      </c>
      <c r="BM14" s="24">
        <f>ССЫЛКИ!BK3</f>
        <v>140</v>
      </c>
      <c r="BN14" s="24">
        <f>ССЫЛКИ!BL3</f>
        <v>140</v>
      </c>
      <c r="BO14" s="24">
        <f>ССЫЛКИ!BM3</f>
        <v>30</v>
      </c>
      <c r="BP14" s="24">
        <f>ССЫЛКИ!BN3</f>
        <v>4.2</v>
      </c>
      <c r="BQ14" s="24">
        <f>ССЫЛКИ!BO3</f>
        <v>160</v>
      </c>
      <c r="BR14" s="24">
        <f>ССЫЛКИ!BP3</f>
        <v>100</v>
      </c>
      <c r="BS14" s="24">
        <f>ССЫЛКИ!BQ3</f>
        <v>150</v>
      </c>
      <c r="BT14" s="24">
        <f>ССЫЛКИ!BR3</f>
        <v>160</v>
      </c>
      <c r="BU14" s="24">
        <f>ССЫЛКИ!BS3</f>
        <v>100</v>
      </c>
      <c r="BV14" s="24">
        <f>ССЫЛКИ!BT3</f>
        <v>90</v>
      </c>
      <c r="BW14" s="24">
        <f>ССЫЛКИ!BU3</f>
        <v>21</v>
      </c>
      <c r="BX14" s="24">
        <f>ССЫЛКИ!BV3</f>
        <v>40</v>
      </c>
      <c r="BY14" s="24">
        <f>ССЫЛКИ!BW3</f>
        <v>210</v>
      </c>
      <c r="BZ14" s="24">
        <f>ССЫЛКИ!BX3</f>
        <v>8</v>
      </c>
      <c r="CA14" s="1"/>
    </row>
    <row r="15" spans="1:79" hidden="1">
      <c r="A15" s="384" t="s">
        <v>76</v>
      </c>
      <c r="B15" s="430"/>
      <c r="C15" s="95" t="e">
        <f>SUM(D15:BZ15)</f>
        <v>#REF!</v>
      </c>
      <c r="D15" s="26" t="e">
        <f>D13*D14</f>
        <v>#REF!</v>
      </c>
      <c r="E15" s="26" t="e">
        <f t="shared" ref="E15:BP15" si="4">E13*E14</f>
        <v>#REF!</v>
      </c>
      <c r="F15" s="26" t="e">
        <f t="shared" si="4"/>
        <v>#REF!</v>
      </c>
      <c r="G15" s="34" t="e">
        <f t="shared" si="4"/>
        <v>#REF!</v>
      </c>
      <c r="H15" s="34" t="e">
        <f t="shared" si="4"/>
        <v>#REF!</v>
      </c>
      <c r="I15" s="34" t="e">
        <f t="shared" si="4"/>
        <v>#REF!</v>
      </c>
      <c r="J15" s="34" t="e">
        <f t="shared" si="4"/>
        <v>#REF!</v>
      </c>
      <c r="K15" s="112" t="e">
        <f t="shared" si="4"/>
        <v>#REF!</v>
      </c>
      <c r="L15" s="112" t="e">
        <f t="shared" si="4"/>
        <v>#REF!</v>
      </c>
      <c r="M15" s="112" t="e">
        <f t="shared" si="4"/>
        <v>#REF!</v>
      </c>
      <c r="N15" s="112" t="e">
        <f t="shared" si="4"/>
        <v>#REF!</v>
      </c>
      <c r="O15" s="112" t="e">
        <f t="shared" si="4"/>
        <v>#REF!</v>
      </c>
      <c r="P15" s="112" t="e">
        <f t="shared" si="4"/>
        <v>#REF!</v>
      </c>
      <c r="Q15" s="112" t="e">
        <f t="shared" si="4"/>
        <v>#REF!</v>
      </c>
      <c r="R15" s="112" t="e">
        <f t="shared" si="4"/>
        <v>#REF!</v>
      </c>
      <c r="S15" s="112" t="e">
        <f t="shared" si="4"/>
        <v>#REF!</v>
      </c>
      <c r="T15" s="112" t="e">
        <f t="shared" si="4"/>
        <v>#REF!</v>
      </c>
      <c r="U15" s="112" t="e">
        <f t="shared" si="4"/>
        <v>#REF!</v>
      </c>
      <c r="V15" s="112" t="e">
        <f t="shared" si="4"/>
        <v>#REF!</v>
      </c>
      <c r="W15" s="112" t="e">
        <f t="shared" si="4"/>
        <v>#REF!</v>
      </c>
      <c r="X15" s="112" t="e">
        <f t="shared" si="4"/>
        <v>#REF!</v>
      </c>
      <c r="Y15" s="112" t="e">
        <f t="shared" si="4"/>
        <v>#REF!</v>
      </c>
      <c r="Z15" s="112" t="e">
        <f t="shared" si="4"/>
        <v>#REF!</v>
      </c>
      <c r="AA15" s="112" t="e">
        <f t="shared" si="4"/>
        <v>#REF!</v>
      </c>
      <c r="AB15" s="112" t="e">
        <f t="shared" si="4"/>
        <v>#REF!</v>
      </c>
      <c r="AC15" s="112" t="e">
        <f t="shared" si="4"/>
        <v>#REF!</v>
      </c>
      <c r="AD15" s="112" t="e">
        <f t="shared" si="4"/>
        <v>#REF!</v>
      </c>
      <c r="AE15" s="112" t="e">
        <f t="shared" si="4"/>
        <v>#REF!</v>
      </c>
      <c r="AF15" s="112" t="e">
        <f t="shared" si="4"/>
        <v>#REF!</v>
      </c>
      <c r="AG15" s="112" t="e">
        <f t="shared" si="4"/>
        <v>#REF!</v>
      </c>
      <c r="AH15" s="112" t="e">
        <f t="shared" si="4"/>
        <v>#REF!</v>
      </c>
      <c r="AI15" s="112" t="e">
        <f t="shared" si="4"/>
        <v>#REF!</v>
      </c>
      <c r="AJ15" s="112" t="e">
        <f t="shared" si="4"/>
        <v>#REF!</v>
      </c>
      <c r="AK15" s="112" t="e">
        <f t="shared" si="4"/>
        <v>#REF!</v>
      </c>
      <c r="AL15" s="112" t="e">
        <f t="shared" si="4"/>
        <v>#REF!</v>
      </c>
      <c r="AM15" s="112" t="e">
        <f t="shared" si="4"/>
        <v>#REF!</v>
      </c>
      <c r="AN15" s="112" t="e">
        <f t="shared" si="4"/>
        <v>#REF!</v>
      </c>
      <c r="AO15" s="112" t="e">
        <f t="shared" si="4"/>
        <v>#REF!</v>
      </c>
      <c r="AP15" s="112" t="e">
        <f t="shared" si="4"/>
        <v>#REF!</v>
      </c>
      <c r="AQ15" s="112" t="e">
        <f t="shared" si="4"/>
        <v>#REF!</v>
      </c>
      <c r="AR15" s="112" t="e">
        <f t="shared" si="4"/>
        <v>#REF!</v>
      </c>
      <c r="AS15" s="112" t="e">
        <f t="shared" si="4"/>
        <v>#REF!</v>
      </c>
      <c r="AT15" s="112" t="e">
        <f t="shared" si="4"/>
        <v>#REF!</v>
      </c>
      <c r="AU15" s="112" t="e">
        <f t="shared" si="4"/>
        <v>#REF!</v>
      </c>
      <c r="AV15" s="112" t="e">
        <f t="shared" si="4"/>
        <v>#REF!</v>
      </c>
      <c r="AW15" s="112" t="e">
        <f t="shared" si="4"/>
        <v>#REF!</v>
      </c>
      <c r="AX15" s="112" t="e">
        <f t="shared" si="4"/>
        <v>#REF!</v>
      </c>
      <c r="AY15" s="112" t="e">
        <f t="shared" si="4"/>
        <v>#REF!</v>
      </c>
      <c r="AZ15" s="112" t="e">
        <f t="shared" si="4"/>
        <v>#REF!</v>
      </c>
      <c r="BA15" s="112" t="e">
        <f t="shared" si="4"/>
        <v>#REF!</v>
      </c>
      <c r="BB15" s="112" t="e">
        <f t="shared" si="4"/>
        <v>#REF!</v>
      </c>
      <c r="BC15" s="112" t="e">
        <f t="shared" si="4"/>
        <v>#REF!</v>
      </c>
      <c r="BD15" s="112" t="e">
        <f t="shared" si="4"/>
        <v>#REF!</v>
      </c>
      <c r="BE15" s="112" t="e">
        <f t="shared" si="4"/>
        <v>#REF!</v>
      </c>
      <c r="BF15" s="112" t="e">
        <f t="shared" si="4"/>
        <v>#REF!</v>
      </c>
      <c r="BG15" s="112" t="e">
        <f t="shared" si="4"/>
        <v>#REF!</v>
      </c>
      <c r="BH15" s="112" t="e">
        <f t="shared" si="4"/>
        <v>#REF!</v>
      </c>
      <c r="BI15" s="112" t="e">
        <f t="shared" si="4"/>
        <v>#REF!</v>
      </c>
      <c r="BJ15" s="112" t="e">
        <f t="shared" si="4"/>
        <v>#REF!</v>
      </c>
      <c r="BK15" s="112" t="e">
        <f t="shared" si="4"/>
        <v>#REF!</v>
      </c>
      <c r="BL15" s="112" t="e">
        <f t="shared" si="4"/>
        <v>#REF!</v>
      </c>
      <c r="BM15" s="112" t="e">
        <f t="shared" si="4"/>
        <v>#REF!</v>
      </c>
      <c r="BN15" s="112" t="e">
        <f t="shared" si="4"/>
        <v>#REF!</v>
      </c>
      <c r="BO15" s="112" t="e">
        <f t="shared" si="4"/>
        <v>#REF!</v>
      </c>
      <c r="BP15" s="112" t="e">
        <f t="shared" si="4"/>
        <v>#REF!</v>
      </c>
      <c r="BQ15" s="112" t="e">
        <f t="shared" ref="BQ15:BW15" si="5">BQ13*BQ14</f>
        <v>#REF!</v>
      </c>
      <c r="BR15" s="112" t="e">
        <f t="shared" si="5"/>
        <v>#REF!</v>
      </c>
      <c r="BS15" s="112" t="e">
        <f t="shared" si="5"/>
        <v>#REF!</v>
      </c>
      <c r="BT15" s="112" t="e">
        <f t="shared" si="5"/>
        <v>#REF!</v>
      </c>
      <c r="BU15" s="112" t="e">
        <f t="shared" si="5"/>
        <v>#REF!</v>
      </c>
      <c r="BV15" s="112" t="e">
        <f>BV13*BV14</f>
        <v>#REF!</v>
      </c>
      <c r="BW15" s="112" t="e">
        <f t="shared" si="5"/>
        <v>#REF!</v>
      </c>
      <c r="BX15" s="112" t="e">
        <f>BX13*BX14</f>
        <v>#REF!</v>
      </c>
      <c r="BY15" s="112" t="e">
        <f>BY13*BY14</f>
        <v>#REF!</v>
      </c>
      <c r="BZ15" s="112" t="e">
        <f>BZ13*BZ14</f>
        <v>#REF!</v>
      </c>
      <c r="CA15" s="1"/>
    </row>
    <row r="16" spans="1:79" hidden="1">
      <c r="A16" s="384" t="s">
        <v>77</v>
      </c>
      <c r="B16" s="431"/>
      <c r="C16" s="96" t="e">
        <f>C15/C12</f>
        <v>#REF!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</row>
    <row r="17" spans="1:78" ht="14.25" hidden="1">
      <c r="A17" s="285" t="e">
        <f ca="1">SUMPRODUCT(SIGN(CELL("width",OFFSET(D15,,N(INDEX(COLUMN(D15:BZ15)-COLUMN(D15),))))),D15:BZ15)</f>
        <v>#REF!</v>
      </c>
    </row>
    <row r="18" spans="1:78" ht="15.75" customHeight="1">
      <c r="A18" s="230"/>
      <c r="B18" s="260" t="s">
        <v>399</v>
      </c>
      <c r="C18" s="231"/>
      <c r="D18" s="231" t="e">
        <f>IF(D15=D32,"x")</f>
        <v>#REF!</v>
      </c>
      <c r="E18" s="231"/>
      <c r="F18" s="231"/>
      <c r="G18" s="231"/>
      <c r="H18" s="231"/>
      <c r="I18" s="231"/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31"/>
      <c r="Y18" s="231"/>
      <c r="Z18" s="231"/>
      <c r="AA18" s="231"/>
      <c r="AB18" s="231"/>
      <c r="AC18" s="231"/>
      <c r="AD18" s="231"/>
      <c r="AE18" s="231"/>
      <c r="AF18" s="231"/>
      <c r="AG18" s="231"/>
      <c r="AH18" s="231"/>
      <c r="AI18" s="231"/>
      <c r="AJ18" s="231"/>
      <c r="AK18" s="231"/>
      <c r="AL18" s="231"/>
      <c r="AM18" s="231"/>
      <c r="AN18" s="231"/>
      <c r="AO18" s="231"/>
      <c r="AP18" s="231"/>
      <c r="AQ18" s="231"/>
      <c r="AR18" s="231"/>
      <c r="AS18" s="231"/>
      <c r="AT18" s="231"/>
      <c r="AU18" s="231"/>
      <c r="AV18" s="231"/>
      <c r="AW18" s="231"/>
      <c r="AX18" s="231"/>
      <c r="AY18" s="231"/>
      <c r="AZ18" s="231"/>
      <c r="BA18" s="231"/>
      <c r="BB18" s="231"/>
      <c r="BC18" s="231"/>
      <c r="BD18" s="231"/>
      <c r="BE18" s="231"/>
      <c r="BF18" s="231"/>
      <c r="BG18" s="231"/>
      <c r="BH18" s="231"/>
      <c r="BI18" s="231"/>
      <c r="BJ18" s="231"/>
      <c r="BK18" s="231"/>
      <c r="BL18" s="231"/>
      <c r="BM18" s="231"/>
      <c r="BN18" s="231"/>
      <c r="BO18" s="231"/>
      <c r="BP18" s="231"/>
      <c r="BQ18" s="231"/>
      <c r="BR18" s="231"/>
      <c r="BS18" s="231"/>
      <c r="BT18" s="231"/>
      <c r="BU18" s="231"/>
      <c r="BV18" s="231"/>
      <c r="BW18" s="231"/>
      <c r="BX18" s="231"/>
      <c r="BY18" s="230"/>
      <c r="BZ18" s="230"/>
    </row>
    <row r="19" spans="1:78" ht="15.75" customHeight="1">
      <c r="A19" s="401" t="s">
        <v>68</v>
      </c>
      <c r="B19" s="402"/>
      <c r="C19" s="234"/>
      <c r="D19" s="405" t="s">
        <v>69</v>
      </c>
      <c r="E19" s="406"/>
      <c r="F19" s="406"/>
      <c r="G19" s="406"/>
      <c r="H19" s="406"/>
      <c r="I19" s="406"/>
      <c r="J19" s="406"/>
      <c r="K19" s="406"/>
      <c r="L19" s="406"/>
      <c r="M19" s="406"/>
      <c r="N19" s="406"/>
      <c r="O19" s="406"/>
      <c r="P19" s="406"/>
      <c r="Q19" s="406"/>
      <c r="R19" s="406"/>
      <c r="S19" s="406"/>
      <c r="T19" s="406"/>
      <c r="U19" s="406"/>
      <c r="V19" s="406"/>
      <c r="W19" s="406"/>
      <c r="X19" s="406"/>
      <c r="Y19" s="406"/>
      <c r="Z19" s="406"/>
      <c r="AA19" s="406"/>
      <c r="AB19" s="406"/>
      <c r="AC19" s="406"/>
      <c r="AD19" s="406"/>
      <c r="AE19" s="406"/>
      <c r="AF19" s="406"/>
      <c r="AG19" s="406"/>
      <c r="AH19" s="406"/>
      <c r="AI19" s="406"/>
      <c r="AJ19" s="406"/>
      <c r="AK19" s="406"/>
      <c r="AL19" s="406"/>
      <c r="AM19" s="406"/>
      <c r="AN19" s="406"/>
      <c r="AO19" s="406"/>
      <c r="AP19" s="406"/>
      <c r="AQ19" s="406"/>
      <c r="AR19" s="406"/>
      <c r="AS19" s="406"/>
      <c r="AT19" s="406"/>
      <c r="AU19" s="406"/>
      <c r="AV19" s="406"/>
      <c r="AW19" s="406"/>
      <c r="AX19" s="406"/>
      <c r="AY19" s="406"/>
      <c r="AZ19" s="406"/>
      <c r="BA19" s="406"/>
      <c r="BB19" s="406"/>
      <c r="BC19" s="406"/>
      <c r="BD19" s="406"/>
      <c r="BE19" s="406"/>
      <c r="BF19" s="406"/>
      <c r="BG19" s="406"/>
      <c r="BH19" s="406"/>
      <c r="BI19" s="406"/>
      <c r="BJ19" s="406"/>
      <c r="BK19" s="406"/>
      <c r="BL19" s="406"/>
      <c r="BM19" s="406"/>
      <c r="BN19" s="406"/>
      <c r="BO19" s="406"/>
      <c r="BP19" s="406"/>
      <c r="BQ19" s="406"/>
      <c r="BR19" s="406"/>
      <c r="BS19" s="406"/>
      <c r="BT19" s="406"/>
      <c r="BU19" s="406"/>
      <c r="BV19" s="406"/>
      <c r="BW19" s="406"/>
      <c r="BX19" s="406"/>
    </row>
    <row r="20" spans="1:78" ht="137.44999999999999" customHeight="1">
      <c r="A20" s="403"/>
      <c r="B20" s="404"/>
      <c r="C20" s="234"/>
      <c r="D20" s="235" t="str">
        <f>ССЫЛКИ!B2</f>
        <v>Вермишель</v>
      </c>
      <c r="E20" s="235" t="str">
        <f>ССЫЛКИ!C2</f>
        <v>Люля полуфаб-т (шт)</v>
      </c>
      <c r="F20" s="235" t="str">
        <f>ССЫЛКИ!D2</f>
        <v>Котлета говяжья полуф-т (шт)</v>
      </c>
      <c r="G20" s="235" t="str">
        <f>ССЫЛКИ!E2</f>
        <v>Какао (Фунтик) (шт)</v>
      </c>
      <c r="H20" s="235" t="str">
        <f>ССЫЛКИ!F2</f>
        <v>Какао порошок</v>
      </c>
      <c r="I20" s="235" t="str">
        <f>ССЫЛКИ!G2</f>
        <v>Кисель фруктовый</v>
      </c>
      <c r="J20" s="235" t="str">
        <f>ССЫЛКИ!H2</f>
        <v>Макароны</v>
      </c>
      <c r="K20" s="235" t="str">
        <f>ССЫЛКИ!I2</f>
        <v>Тефтели полуф-т (шт)</v>
      </c>
      <c r="L20" s="235" t="str">
        <f>ССЫЛКИ!J2</f>
        <v>Масло растительное</v>
      </c>
      <c r="M20" s="235" t="str">
        <f>ССЫЛКИ!K2</f>
        <v>Сахар</v>
      </c>
      <c r="N20" s="235" t="str">
        <f>ССЫЛКИ!L2</f>
        <v>Соль иодир.</v>
      </c>
      <c r="O20" s="235" t="str">
        <f>ССЫЛКИ!M2</f>
        <v>Сухофрукты</v>
      </c>
      <c r="P20" s="235" t="str">
        <f>ССЫЛКИ!N2</f>
        <v>Чай</v>
      </c>
      <c r="Q20" s="235" t="str">
        <f>ССЫЛКИ!O2</f>
        <v>Яйцо куриное (штук)</v>
      </c>
      <c r="R20" s="235" t="str">
        <f>ССЫЛКИ!P2</f>
        <v>Вафли</v>
      </c>
      <c r="S20" s="235" t="str">
        <f>ССЫЛКИ!Q2</f>
        <v>Кексы бездрожжевые (шт)</v>
      </c>
      <c r="T20" s="235" t="str">
        <f>ССЫЛКИ!R2</f>
        <v>Печенье</v>
      </c>
      <c r="U20" s="235" t="str">
        <f>ССЫЛКИ!S2</f>
        <v>Пряники</v>
      </c>
      <c r="V20" s="235" t="str">
        <f>ССЫЛКИ!T2</f>
        <v>Горошек зеленый 0,7 кг.</v>
      </c>
      <c r="W20" s="235" t="str">
        <f>ССЫЛКИ!U2</f>
        <v>Кукуруза консервы</v>
      </c>
      <c r="X20" s="235" t="str">
        <f>ССЫЛКИ!V2</f>
        <v>Огурцы маринованые</v>
      </c>
      <c r="Y20" s="235" t="str">
        <f>ССЫЛКИ!W2</f>
        <v>Мука высшего сорт</v>
      </c>
      <c r="Z20" s="235" t="str">
        <f>ССЫЛКИ!X2</f>
        <v>Повидло</v>
      </c>
      <c r="AA20" s="235" t="str">
        <f>ССЫЛКИ!Y2</f>
        <v>Сок фруктовый светлый</v>
      </c>
      <c r="AB20" s="235" t="str">
        <f>ССЫЛКИ!Z2</f>
        <v>Сок фруктовый с мякотью</v>
      </c>
      <c r="AC20" s="235" t="str">
        <f>ССЫЛКИ!AA2</f>
        <v>Томатная паста</v>
      </c>
      <c r="AD20" s="235" t="str">
        <f>ССЫЛКИ!AB2</f>
        <v>Котлета рыбная полуф-т (шт)</v>
      </c>
      <c r="AE20" s="235" t="str">
        <f>ССЫЛКИ!AC2</f>
        <v>Фрикадельки рыбные  полуф-т (шт)</v>
      </c>
      <c r="AF20" s="235" t="str">
        <f>ССЫЛКИ!AD2</f>
        <v>Крупа гороховая</v>
      </c>
      <c r="AG20" s="235" t="str">
        <f>ССЫЛКИ!AE2</f>
        <v>Крупа гречневая</v>
      </c>
      <c r="AH20" s="235" t="str">
        <f>ССЫЛКИ!AF2</f>
        <v>Крупа кукурузная</v>
      </c>
      <c r="AI20" s="235" t="str">
        <f>ССЫЛКИ!AG2</f>
        <v>Крупа манная</v>
      </c>
      <c r="AJ20" s="235" t="str">
        <f>ССЫЛКИ!AH2</f>
        <v>Крупа овсяная</v>
      </c>
      <c r="AK20" s="235" t="str">
        <f>ССЫЛКИ!AI2</f>
        <v>Крупа перловая</v>
      </c>
      <c r="AL20" s="235" t="str">
        <f>ССЫЛКИ!AJ2</f>
        <v>Крупа пшеничная</v>
      </c>
      <c r="AM20" s="235" t="str">
        <f>ССЫЛКИ!AK2</f>
        <v>Крупа пшено шлифованное</v>
      </c>
      <c r="AN20" s="235" t="str">
        <f>ССЫЛКИ!AL2</f>
        <v>Крупа рисовая</v>
      </c>
      <c r="AO20" s="235" t="str">
        <f>ССЫЛКИ!AM2</f>
        <v>Крупа ячневая</v>
      </c>
      <c r="AP20" s="235" t="str">
        <f>ССЫЛКИ!AN2</f>
        <v>Чечевица</v>
      </c>
      <c r="AQ20" s="235" t="str">
        <f>ССЫЛКИ!AO2</f>
        <v>Курага сушеная</v>
      </c>
      <c r="AR20" s="235" t="str">
        <f>ССЫЛКИ!AP2</f>
        <v>Йогурт</v>
      </c>
      <c r="AS20" s="235" t="str">
        <f>ССЫЛКИ!AQ2</f>
        <v>Кефир</v>
      </c>
      <c r="AT20" s="235" t="str">
        <f>ССЫЛКИ!AR2</f>
        <v>Масло сливочное</v>
      </c>
      <c r="AU20" s="235" t="str">
        <f>ССЫЛКИ!AS2</f>
        <v>Молоко разливное</v>
      </c>
      <c r="AV20" s="235" t="str">
        <f>ССЫЛКИ!AT2</f>
        <v>Молоко вупаковке пастер</v>
      </c>
      <c r="AW20" s="235" t="str">
        <f>ССЫЛКИ!AU2</f>
        <v>Сгущенное молоко</v>
      </c>
      <c r="AX20" s="235" t="str">
        <f>ССЫЛКИ!AV2</f>
        <v>Сметана</v>
      </c>
      <c r="AY20" s="235" t="str">
        <f>ССЫЛКИ!AW2</f>
        <v>Сыр Российский</v>
      </c>
      <c r="AZ20" s="235" t="str">
        <f>ССЫЛКИ!AX2</f>
        <v>Творог</v>
      </c>
      <c r="BA20" s="235" t="str">
        <f>ССЫЛКИ!AY2</f>
        <v>Куры охлажденные</v>
      </c>
      <c r="BB20" s="235" t="str">
        <f>ССЫЛКИ!AZ2</f>
        <v>Мясо говядины в/с</v>
      </c>
      <c r="BC20" s="235" t="str">
        <f>ССЫЛКИ!BA2</f>
        <v>Фарш говяжий</v>
      </c>
      <c r="BD20" s="235" t="str">
        <f>ССЫЛКИ!BB2</f>
        <v>Сосиски</v>
      </c>
      <c r="BE20" s="235" t="str">
        <f>ССЫЛКИ!BC2</f>
        <v>Рыба свежая</v>
      </c>
      <c r="BF20" s="235" t="str">
        <f>ССЫЛКИ!BD2</f>
        <v>Рыба мороженая</v>
      </c>
      <c r="BG20" s="235" t="str">
        <f>ССЫЛКИ!BE2</f>
        <v xml:space="preserve">Зелень разная </v>
      </c>
      <c r="BH20" s="235" t="str">
        <f>ССЫЛКИ!BF2</f>
        <v>Котлета куриная полуфаб-т (шт)</v>
      </c>
      <c r="BI20" s="235" t="str">
        <f>ССЫЛКИ!BG2</f>
        <v>Капуста</v>
      </c>
      <c r="BJ20" s="235" t="str">
        <f>ССЫЛКИ!BH2</f>
        <v>Картофель</v>
      </c>
      <c r="BK20" s="235" t="str">
        <f>ССЫЛКИ!BI2</f>
        <v>Лук репчатый</v>
      </c>
      <c r="BL20" s="235" t="str">
        <f>ССЫЛКИ!BJ2</f>
        <v>Морковь</v>
      </c>
      <c r="BM20" s="235" t="str">
        <f>ССЫЛКИ!BK2</f>
        <v>Огурцы свежие</v>
      </c>
      <c r="BN20" s="235" t="str">
        <f>ССЫЛКИ!BL2</f>
        <v>Помидоры свежие</v>
      </c>
      <c r="BO20" s="235" t="str">
        <f>ССЫЛКИ!BM2</f>
        <v>Свекла столовая</v>
      </c>
      <c r="BP20" s="235" t="str">
        <f>ССЫЛКИ!BN2</f>
        <v>Вареники полуфаб-т (шт)</v>
      </c>
      <c r="BQ20" s="235" t="str">
        <f>ССЫЛКИ!BO2</f>
        <v>Апельсины</v>
      </c>
      <c r="BR20" s="235" t="str">
        <f>ССЫЛКИ!BP2</f>
        <v>Бананы</v>
      </c>
      <c r="BS20" s="235" t="str">
        <f>ССЫЛКИ!BQ2</f>
        <v>Груши</v>
      </c>
      <c r="BT20" s="235" t="str">
        <f>ССЫЛКИ!BR2</f>
        <v>Лимон (кг.)</v>
      </c>
      <c r="BU20" s="235" t="str">
        <f>ССЫЛКИ!BS2</f>
        <v>Мандарины</v>
      </c>
      <c r="BV20" s="235" t="str">
        <f>ССЫЛКИ!BT2</f>
        <v>Яблоки</v>
      </c>
      <c r="BW20" s="235" t="str">
        <f>ССЫЛКИ!BU2</f>
        <v>Сырник полуф-т (шт)</v>
      </c>
      <c r="BX20" s="235" t="str">
        <f>ССЫЛКИ!BV2</f>
        <v>Хлеб</v>
      </c>
      <c r="BY20" s="235" t="str">
        <f>ССЫЛКИ!BW2</f>
        <v>Изюм</v>
      </c>
      <c r="BZ20" s="235" t="str">
        <f>ССЫЛКИ!BX2</f>
        <v>Зефир в шоколаде (шт.)</v>
      </c>
    </row>
    <row r="21" spans="1:78" s="256" customFormat="1">
      <c r="A21" s="408" t="s">
        <v>95</v>
      </c>
      <c r="B21" s="428"/>
      <c r="C21" s="254"/>
      <c r="D21" s="236"/>
      <c r="E21" s="236"/>
      <c r="F21" s="236"/>
      <c r="G21" s="236"/>
      <c r="H21" s="236"/>
      <c r="I21" s="236"/>
      <c r="J21" s="236"/>
      <c r="K21" s="236"/>
      <c r="L21" s="236">
        <v>3.8</v>
      </c>
      <c r="M21" s="236"/>
      <c r="N21" s="236">
        <v>2.5</v>
      </c>
      <c r="O21" s="236"/>
      <c r="P21" s="236"/>
      <c r="Q21" s="236"/>
      <c r="R21" s="236"/>
      <c r="S21" s="236"/>
      <c r="T21" s="236"/>
      <c r="U21" s="236"/>
      <c r="V21" s="236"/>
      <c r="W21" s="236"/>
      <c r="X21" s="236"/>
      <c r="Y21" s="236"/>
      <c r="Z21" s="236"/>
      <c r="AA21" s="236"/>
      <c r="AB21" s="236"/>
      <c r="AC21" s="236"/>
      <c r="AD21" s="236"/>
      <c r="AE21" s="236"/>
      <c r="AF21" s="236">
        <v>12</v>
      </c>
      <c r="AG21" s="236"/>
      <c r="AH21" s="236"/>
      <c r="AI21" s="236"/>
      <c r="AJ21" s="236"/>
      <c r="AK21" s="236"/>
      <c r="AL21" s="236"/>
      <c r="AM21" s="236"/>
      <c r="AN21" s="236"/>
      <c r="AO21" s="236"/>
      <c r="AP21" s="236"/>
      <c r="AQ21" s="236"/>
      <c r="AR21" s="236"/>
      <c r="AS21" s="236"/>
      <c r="AT21" s="236"/>
      <c r="AU21" s="236"/>
      <c r="AV21" s="236"/>
      <c r="AW21" s="236"/>
      <c r="AX21" s="236"/>
      <c r="AY21" s="236"/>
      <c r="AZ21" s="236"/>
      <c r="BA21" s="236">
        <v>45</v>
      </c>
      <c r="BB21" s="236"/>
      <c r="BC21" s="236"/>
      <c r="BD21" s="236"/>
      <c r="BE21" s="236"/>
      <c r="BF21" s="236"/>
      <c r="BG21" s="236"/>
      <c r="BH21" s="236"/>
      <c r="BI21" s="236"/>
      <c r="BJ21" s="236">
        <v>50</v>
      </c>
      <c r="BK21" s="236">
        <v>8</v>
      </c>
      <c r="BL21" s="236">
        <v>6</v>
      </c>
      <c r="BM21" s="236"/>
      <c r="BN21" s="236"/>
      <c r="BO21" s="236"/>
      <c r="BP21" s="236"/>
      <c r="BQ21" s="236"/>
      <c r="BR21" s="236"/>
      <c r="BS21" s="236"/>
      <c r="BT21" s="236"/>
      <c r="BU21" s="236"/>
      <c r="BV21" s="236"/>
      <c r="BW21" s="236"/>
      <c r="BX21" s="236"/>
      <c r="BY21" s="262"/>
      <c r="BZ21" s="262"/>
    </row>
    <row r="22" spans="1:78" s="256" customFormat="1">
      <c r="A22" s="408" t="s">
        <v>120</v>
      </c>
      <c r="B22" s="428"/>
      <c r="C22" s="236"/>
      <c r="D22" s="236"/>
      <c r="E22" s="236"/>
      <c r="F22" s="236">
        <v>0</v>
      </c>
      <c r="G22" s="236"/>
      <c r="H22" s="236"/>
      <c r="I22" s="236"/>
      <c r="J22" s="236">
        <v>35</v>
      </c>
      <c r="K22" s="236"/>
      <c r="L22" s="236"/>
      <c r="M22" s="236"/>
      <c r="N22" s="236"/>
      <c r="O22" s="236"/>
      <c r="P22" s="236"/>
      <c r="Q22" s="236"/>
      <c r="R22" s="236"/>
      <c r="S22" s="236"/>
      <c r="T22" s="236"/>
      <c r="U22" s="236"/>
      <c r="V22" s="236"/>
      <c r="W22" s="236"/>
      <c r="X22" s="236"/>
      <c r="Y22" s="236"/>
      <c r="Z22" s="236"/>
      <c r="AA22" s="236"/>
      <c r="AB22" s="236"/>
      <c r="AC22" s="236"/>
      <c r="AD22" s="236"/>
      <c r="AE22" s="236"/>
      <c r="AF22" s="236"/>
      <c r="AG22" s="236"/>
      <c r="AH22" s="236"/>
      <c r="AI22" s="236"/>
      <c r="AJ22" s="236"/>
      <c r="AK22" s="236"/>
      <c r="AL22" s="236"/>
      <c r="AM22" s="236"/>
      <c r="AN22" s="236"/>
      <c r="AO22" s="236"/>
      <c r="AP22" s="236"/>
      <c r="AQ22" s="236"/>
      <c r="AR22" s="236"/>
      <c r="AS22" s="236"/>
      <c r="AT22" s="236">
        <v>6</v>
      </c>
      <c r="AU22" s="236"/>
      <c r="AV22" s="236"/>
      <c r="AW22" s="236"/>
      <c r="AX22" s="236"/>
      <c r="AY22" s="236">
        <v>21</v>
      </c>
      <c r="AZ22" s="236"/>
      <c r="BA22" s="236"/>
      <c r="BB22" s="236"/>
      <c r="BC22" s="236"/>
      <c r="BD22" s="236"/>
      <c r="BE22" s="236"/>
      <c r="BF22" s="236"/>
      <c r="BG22" s="236"/>
      <c r="BH22" s="236"/>
      <c r="BI22" s="236"/>
      <c r="BJ22" s="236"/>
      <c r="BK22" s="236"/>
      <c r="BL22" s="236"/>
      <c r="BM22" s="236"/>
      <c r="BN22" s="236"/>
      <c r="BO22" s="236"/>
      <c r="BP22" s="236"/>
      <c r="BQ22" s="236"/>
      <c r="BR22" s="236"/>
      <c r="BS22" s="236"/>
      <c r="BT22" s="236"/>
      <c r="BU22" s="236"/>
      <c r="BV22" s="236"/>
      <c r="BW22" s="236"/>
      <c r="BX22" s="236"/>
      <c r="BY22" s="262"/>
      <c r="BZ22" s="262"/>
    </row>
    <row r="23" spans="1:78" s="256" customFormat="1">
      <c r="A23" s="408" t="s">
        <v>97</v>
      </c>
      <c r="B23" s="428"/>
      <c r="C23" s="236"/>
      <c r="D23" s="236"/>
      <c r="E23" s="236"/>
      <c r="F23" s="236"/>
      <c r="G23" s="236"/>
      <c r="H23" s="236"/>
      <c r="I23" s="236"/>
      <c r="J23" s="236"/>
      <c r="K23" s="236"/>
      <c r="L23" s="236"/>
      <c r="M23" s="236"/>
      <c r="N23" s="236">
        <v>2</v>
      </c>
      <c r="O23" s="236"/>
      <c r="P23" s="236"/>
      <c r="Q23" s="236"/>
      <c r="R23" s="236"/>
      <c r="S23" s="236"/>
      <c r="T23" s="236"/>
      <c r="U23" s="236"/>
      <c r="V23" s="236"/>
      <c r="W23" s="236"/>
      <c r="X23" s="236"/>
      <c r="Y23" s="236"/>
      <c r="Z23" s="236"/>
      <c r="AA23" s="236"/>
      <c r="AB23" s="236"/>
      <c r="AC23" s="236"/>
      <c r="AD23" s="236"/>
      <c r="AE23" s="236"/>
      <c r="AF23" s="236"/>
      <c r="AG23" s="236"/>
      <c r="AH23" s="236"/>
      <c r="AI23" s="236"/>
      <c r="AJ23" s="236"/>
      <c r="AK23" s="236"/>
      <c r="AL23" s="236"/>
      <c r="AM23" s="236"/>
      <c r="AN23" s="236"/>
      <c r="AO23" s="236"/>
      <c r="AP23" s="236"/>
      <c r="AQ23" s="236"/>
      <c r="AR23" s="236"/>
      <c r="AS23" s="236"/>
      <c r="AT23" s="236"/>
      <c r="AU23" s="236"/>
      <c r="AV23" s="236"/>
      <c r="AW23" s="236"/>
      <c r="AX23" s="236">
        <v>5</v>
      </c>
      <c r="AY23" s="236"/>
      <c r="AZ23" s="236"/>
      <c r="BA23" s="236"/>
      <c r="BB23" s="236"/>
      <c r="BC23" s="236"/>
      <c r="BD23" s="236"/>
      <c r="BE23" s="236"/>
      <c r="BF23" s="236"/>
      <c r="BG23" s="236"/>
      <c r="BH23" s="236"/>
      <c r="BI23" s="236"/>
      <c r="BJ23" s="236"/>
      <c r="BK23" s="236"/>
      <c r="BL23" s="236"/>
      <c r="BM23" s="236"/>
      <c r="BN23" s="236"/>
      <c r="BO23" s="236">
        <v>45</v>
      </c>
      <c r="BP23" s="236"/>
      <c r="BQ23" s="236"/>
      <c r="BR23" s="236"/>
      <c r="BS23" s="236"/>
      <c r="BT23" s="236"/>
      <c r="BU23" s="236"/>
      <c r="BV23" s="236"/>
      <c r="BW23" s="236"/>
      <c r="BX23" s="236"/>
      <c r="BY23" s="262"/>
      <c r="BZ23" s="262"/>
    </row>
    <row r="24" spans="1:78" s="256" customFormat="1">
      <c r="A24" s="408" t="s">
        <v>61</v>
      </c>
      <c r="B24" s="428"/>
      <c r="C24" s="236"/>
      <c r="D24" s="236"/>
      <c r="E24" s="236"/>
      <c r="F24" s="236"/>
      <c r="G24" s="236"/>
      <c r="H24" s="236"/>
      <c r="I24" s="236"/>
      <c r="J24" s="236"/>
      <c r="K24" s="236"/>
      <c r="L24" s="236"/>
      <c r="M24" s="236"/>
      <c r="N24" s="236"/>
      <c r="O24" s="236"/>
      <c r="P24" s="236"/>
      <c r="Q24" s="236"/>
      <c r="R24" s="236"/>
      <c r="S24" s="236"/>
      <c r="T24" s="236"/>
      <c r="U24" s="236"/>
      <c r="V24" s="236"/>
      <c r="W24" s="236"/>
      <c r="X24" s="236"/>
      <c r="Y24" s="236"/>
      <c r="Z24" s="236"/>
      <c r="AA24" s="236"/>
      <c r="AB24" s="236"/>
      <c r="AC24" s="236"/>
      <c r="AD24" s="236"/>
      <c r="AE24" s="236"/>
      <c r="AF24" s="236"/>
      <c r="AG24" s="236"/>
      <c r="AH24" s="236"/>
      <c r="AI24" s="236"/>
      <c r="AJ24" s="236"/>
      <c r="AK24" s="236"/>
      <c r="AL24" s="236"/>
      <c r="AM24" s="236"/>
      <c r="AN24" s="236"/>
      <c r="AO24" s="236"/>
      <c r="AP24" s="236"/>
      <c r="AQ24" s="236"/>
      <c r="AR24" s="236"/>
      <c r="AS24" s="236"/>
      <c r="AT24" s="236"/>
      <c r="AU24" s="236"/>
      <c r="AV24" s="236"/>
      <c r="AW24" s="236"/>
      <c r="AX24" s="236"/>
      <c r="AY24" s="236"/>
      <c r="AZ24" s="236"/>
      <c r="BA24" s="236"/>
      <c r="BB24" s="236"/>
      <c r="BC24" s="236"/>
      <c r="BD24" s="236"/>
      <c r="BE24" s="236"/>
      <c r="BF24" s="236"/>
      <c r="BG24" s="236"/>
      <c r="BH24" s="236"/>
      <c r="BI24" s="236"/>
      <c r="BJ24" s="236"/>
      <c r="BK24" s="236"/>
      <c r="BL24" s="236"/>
      <c r="BM24" s="236"/>
      <c r="BN24" s="236"/>
      <c r="BO24" s="236"/>
      <c r="BP24" s="236"/>
      <c r="BQ24" s="236"/>
      <c r="BR24" s="236"/>
      <c r="BS24" s="236"/>
      <c r="BT24" s="236"/>
      <c r="BU24" s="236"/>
      <c r="BV24" s="236"/>
      <c r="BW24" s="236">
        <v>0</v>
      </c>
      <c r="BX24" s="236">
        <v>60</v>
      </c>
      <c r="BY24" s="262"/>
      <c r="BZ24" s="262"/>
    </row>
    <row r="25" spans="1:78" s="256" customFormat="1">
      <c r="A25" s="408" t="s">
        <v>145</v>
      </c>
      <c r="B25" s="428"/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6"/>
      <c r="W25" s="236"/>
      <c r="X25" s="236"/>
      <c r="Y25" s="236"/>
      <c r="Z25" s="236"/>
      <c r="AA25" s="236"/>
      <c r="AB25" s="236"/>
      <c r="AC25" s="236"/>
      <c r="AD25" s="236"/>
      <c r="AE25" s="236"/>
      <c r="AF25" s="236"/>
      <c r="AG25" s="236"/>
      <c r="AH25" s="236"/>
      <c r="AI25" s="236"/>
      <c r="AJ25" s="236"/>
      <c r="AK25" s="236"/>
      <c r="AL25" s="236"/>
      <c r="AM25" s="236"/>
      <c r="AN25" s="236"/>
      <c r="AO25" s="236"/>
      <c r="AP25" s="236"/>
      <c r="AQ25" s="236"/>
      <c r="AR25" s="236"/>
      <c r="AS25" s="236"/>
      <c r="AT25" s="236"/>
      <c r="AU25" s="236"/>
      <c r="AV25" s="236"/>
      <c r="AW25" s="236"/>
      <c r="AX25" s="236"/>
      <c r="AY25" s="236"/>
      <c r="AZ25" s="236"/>
      <c r="BA25" s="236"/>
      <c r="BB25" s="236"/>
      <c r="BC25" s="236"/>
      <c r="BD25" s="236"/>
      <c r="BE25" s="236"/>
      <c r="BF25" s="236"/>
      <c r="BG25" s="236"/>
      <c r="BH25" s="236"/>
      <c r="BI25" s="236"/>
      <c r="BJ25" s="236"/>
      <c r="BK25" s="236"/>
      <c r="BL25" s="236"/>
      <c r="BM25" s="236"/>
      <c r="BN25" s="236"/>
      <c r="BO25" s="236"/>
      <c r="BP25" s="236"/>
      <c r="BQ25" s="236">
        <v>140</v>
      </c>
      <c r="BR25" s="236"/>
      <c r="BS25" s="236"/>
      <c r="BT25" s="236"/>
      <c r="BU25" s="236"/>
      <c r="BV25" s="236"/>
      <c r="BW25" s="236"/>
      <c r="BX25" s="236"/>
      <c r="BY25" s="236"/>
      <c r="BZ25" s="236"/>
    </row>
    <row r="26" spans="1:78" s="256" customFormat="1">
      <c r="A26" s="408" t="s">
        <v>99</v>
      </c>
      <c r="B26" s="428"/>
      <c r="C26" s="236"/>
      <c r="D26" s="236"/>
      <c r="E26" s="236"/>
      <c r="F26" s="236"/>
      <c r="G26" s="236">
        <v>1</v>
      </c>
      <c r="H26" s="236"/>
      <c r="I26" s="236"/>
      <c r="J26" s="236"/>
      <c r="K26" s="236"/>
      <c r="L26" s="236"/>
      <c r="M26" s="236"/>
      <c r="N26" s="236"/>
      <c r="O26" s="236"/>
      <c r="P26" s="236"/>
      <c r="Q26" s="236"/>
      <c r="R26" s="236"/>
      <c r="S26" s="236"/>
      <c r="T26" s="236"/>
      <c r="U26" s="236"/>
      <c r="V26" s="236"/>
      <c r="W26" s="236"/>
      <c r="X26" s="236"/>
      <c r="Y26" s="236"/>
      <c r="Z26" s="236"/>
      <c r="AA26" s="236"/>
      <c r="AB26" s="236"/>
      <c r="AC26" s="236"/>
      <c r="AD26" s="236"/>
      <c r="AE26" s="236"/>
      <c r="AF26" s="236"/>
      <c r="AG26" s="236"/>
      <c r="AH26" s="236"/>
      <c r="AI26" s="236"/>
      <c r="AJ26" s="236"/>
      <c r="AK26" s="236"/>
      <c r="AL26" s="236"/>
      <c r="AM26" s="236"/>
      <c r="AN26" s="236"/>
      <c r="AO26" s="236"/>
      <c r="AP26" s="236"/>
      <c r="AQ26" s="236"/>
      <c r="AR26" s="236"/>
      <c r="AS26" s="236"/>
      <c r="AT26" s="236"/>
      <c r="AU26" s="236"/>
      <c r="AV26" s="236"/>
      <c r="AW26" s="236"/>
      <c r="AX26" s="236"/>
      <c r="AY26" s="236"/>
      <c r="AZ26" s="236"/>
      <c r="BA26" s="236"/>
      <c r="BB26" s="236"/>
      <c r="BC26" s="236"/>
      <c r="BD26" s="236"/>
      <c r="BE26" s="236"/>
      <c r="BF26" s="236"/>
      <c r="BG26" s="236"/>
      <c r="BH26" s="236"/>
      <c r="BI26" s="236"/>
      <c r="BJ26" s="236"/>
      <c r="BK26" s="236"/>
      <c r="BL26" s="236"/>
      <c r="BM26" s="236"/>
      <c r="BN26" s="236"/>
      <c r="BO26" s="236"/>
      <c r="BP26" s="236"/>
      <c r="BQ26" s="236"/>
      <c r="BR26" s="236"/>
      <c r="BS26" s="236"/>
      <c r="BT26" s="236"/>
      <c r="BU26" s="236"/>
      <c r="BV26" s="236"/>
      <c r="BW26" s="236"/>
      <c r="BX26" s="236"/>
      <c r="BY26" s="236"/>
      <c r="BZ26" s="236"/>
    </row>
    <row r="27" spans="1:78" ht="15.75" customHeight="1">
      <c r="A27" s="408"/>
      <c r="B27" s="407"/>
      <c r="C27" s="236"/>
      <c r="D27" s="236"/>
      <c r="E27" s="236"/>
      <c r="F27" s="236"/>
      <c r="G27" s="236"/>
      <c r="H27" s="236"/>
      <c r="I27" s="236"/>
      <c r="J27" s="236"/>
      <c r="K27" s="236"/>
      <c r="L27" s="236"/>
      <c r="M27" s="236"/>
      <c r="N27" s="236"/>
      <c r="O27" s="236"/>
      <c r="P27" s="236"/>
      <c r="Q27" s="236"/>
      <c r="R27" s="236"/>
      <c r="S27" s="236"/>
      <c r="T27" s="236"/>
      <c r="U27" s="236"/>
      <c r="V27" s="236"/>
      <c r="W27" s="236"/>
      <c r="X27" s="236"/>
      <c r="Y27" s="236"/>
      <c r="Z27" s="236"/>
      <c r="AA27" s="236"/>
      <c r="AB27" s="236"/>
      <c r="AC27" s="236"/>
      <c r="AD27" s="236"/>
      <c r="AE27" s="236"/>
      <c r="AF27" s="236"/>
      <c r="AG27" s="236"/>
      <c r="AH27" s="236"/>
      <c r="AI27" s="236"/>
      <c r="AJ27" s="236"/>
      <c r="AK27" s="236"/>
      <c r="AL27" s="236"/>
      <c r="AM27" s="236"/>
      <c r="AN27" s="236"/>
      <c r="AO27" s="236"/>
      <c r="AP27" s="236"/>
      <c r="AQ27" s="236"/>
      <c r="AR27" s="236"/>
      <c r="AS27" s="236"/>
      <c r="AT27" s="236"/>
      <c r="AU27" s="236"/>
      <c r="AV27" s="236"/>
      <c r="AW27" s="236"/>
      <c r="AX27" s="236"/>
      <c r="AY27" s="236"/>
      <c r="AZ27" s="236"/>
      <c r="BA27" s="236"/>
      <c r="BB27" s="236"/>
      <c r="BC27" s="236"/>
      <c r="BD27" s="236"/>
      <c r="BE27" s="236"/>
      <c r="BF27" s="236"/>
      <c r="BG27" s="236"/>
      <c r="BH27" s="236"/>
      <c r="BI27" s="236"/>
      <c r="BJ27" s="236"/>
      <c r="BK27" s="236"/>
      <c r="BL27" s="236"/>
      <c r="BM27" s="236"/>
      <c r="BN27" s="236"/>
      <c r="BO27" s="236"/>
      <c r="BP27" s="236"/>
      <c r="BQ27" s="236"/>
      <c r="BR27" s="236"/>
      <c r="BS27" s="236"/>
      <c r="BT27" s="236"/>
      <c r="BU27" s="236"/>
      <c r="BV27" s="236"/>
      <c r="BW27" s="236"/>
      <c r="BX27" s="236"/>
      <c r="BY27" s="236"/>
      <c r="BZ27" s="236"/>
    </row>
    <row r="28" spans="1:78" ht="15.75" hidden="1" customHeight="1">
      <c r="A28" s="290"/>
      <c r="B28" s="291"/>
      <c r="C28" s="236"/>
      <c r="D28" s="236"/>
      <c r="E28" s="236"/>
      <c r="F28" s="236"/>
      <c r="G28" s="236"/>
      <c r="H28" s="236"/>
      <c r="I28" s="236"/>
      <c r="J28" s="236"/>
      <c r="K28" s="236"/>
      <c r="L28" s="236"/>
      <c r="M28" s="236"/>
      <c r="N28" s="236"/>
      <c r="O28" s="236"/>
      <c r="P28" s="236"/>
      <c r="Q28" s="236"/>
      <c r="R28" s="236"/>
      <c r="S28" s="236"/>
      <c r="T28" s="236"/>
      <c r="U28" s="236"/>
      <c r="V28" s="236"/>
      <c r="W28" s="236"/>
      <c r="X28" s="236"/>
      <c r="Y28" s="236"/>
      <c r="Z28" s="236"/>
      <c r="AA28" s="236"/>
      <c r="AB28" s="236"/>
      <c r="AC28" s="236"/>
      <c r="AD28" s="236"/>
      <c r="AE28" s="236"/>
      <c r="AF28" s="236"/>
      <c r="AG28" s="236"/>
      <c r="AH28" s="236"/>
      <c r="AI28" s="236"/>
      <c r="AJ28" s="236"/>
      <c r="AK28" s="236"/>
      <c r="AL28" s="236"/>
      <c r="AM28" s="236"/>
      <c r="AN28" s="236"/>
      <c r="AO28" s="236"/>
      <c r="AP28" s="236"/>
      <c r="AQ28" s="236"/>
      <c r="AR28" s="236"/>
      <c r="AS28" s="236"/>
      <c r="AT28" s="236"/>
      <c r="AU28" s="236"/>
      <c r="AV28" s="236"/>
      <c r="AW28" s="236"/>
      <c r="AX28" s="236"/>
      <c r="AY28" s="236"/>
      <c r="AZ28" s="236"/>
      <c r="BA28" s="236"/>
      <c r="BB28" s="236"/>
      <c r="BC28" s="236"/>
      <c r="BD28" s="236"/>
      <c r="BE28" s="236"/>
      <c r="BF28" s="236"/>
      <c r="BG28" s="236"/>
      <c r="BH28" s="236"/>
      <c r="BI28" s="236"/>
      <c r="BJ28" s="236"/>
      <c r="BK28" s="236"/>
      <c r="BL28" s="236"/>
      <c r="BM28" s="236"/>
      <c r="BN28" s="236"/>
      <c r="BO28" s="236"/>
      <c r="BP28" s="236"/>
      <c r="BQ28" s="236"/>
      <c r="BR28" s="236"/>
      <c r="BS28" s="236"/>
      <c r="BT28" s="236"/>
      <c r="BU28" s="236"/>
      <c r="BV28" s="236"/>
      <c r="BW28" s="236"/>
      <c r="BX28" s="236"/>
      <c r="BY28" s="236"/>
      <c r="BZ28" s="236"/>
    </row>
    <row r="29" spans="1:78" ht="15.75" hidden="1" customHeight="1">
      <c r="A29" s="408"/>
      <c r="B29" s="407"/>
      <c r="C29" s="236"/>
      <c r="D29" s="236">
        <f t="shared" ref="D29:AI29" si="6">SUM(D21:D27)</f>
        <v>0</v>
      </c>
      <c r="E29" s="236">
        <f t="shared" si="6"/>
        <v>0</v>
      </c>
      <c r="F29" s="236">
        <f t="shared" si="6"/>
        <v>0</v>
      </c>
      <c r="G29" s="236">
        <f t="shared" si="6"/>
        <v>1</v>
      </c>
      <c r="H29" s="236">
        <f t="shared" si="6"/>
        <v>0</v>
      </c>
      <c r="I29" s="236">
        <f t="shared" si="6"/>
        <v>0</v>
      </c>
      <c r="J29" s="236">
        <f t="shared" si="6"/>
        <v>35</v>
      </c>
      <c r="K29" s="236">
        <f t="shared" si="6"/>
        <v>0</v>
      </c>
      <c r="L29" s="236">
        <f t="shared" si="6"/>
        <v>3.8</v>
      </c>
      <c r="M29" s="236">
        <f t="shared" si="6"/>
        <v>0</v>
      </c>
      <c r="N29" s="236">
        <f t="shared" si="6"/>
        <v>4.5</v>
      </c>
      <c r="O29" s="236">
        <f t="shared" si="6"/>
        <v>0</v>
      </c>
      <c r="P29" s="236">
        <f t="shared" si="6"/>
        <v>0</v>
      </c>
      <c r="Q29" s="236">
        <f t="shared" si="6"/>
        <v>0</v>
      </c>
      <c r="R29" s="236">
        <f t="shared" si="6"/>
        <v>0</v>
      </c>
      <c r="S29" s="236">
        <f t="shared" si="6"/>
        <v>0</v>
      </c>
      <c r="T29" s="236">
        <f t="shared" si="6"/>
        <v>0</v>
      </c>
      <c r="U29" s="236">
        <f t="shared" si="6"/>
        <v>0</v>
      </c>
      <c r="V29" s="236">
        <f t="shared" si="6"/>
        <v>0</v>
      </c>
      <c r="W29" s="236">
        <f t="shared" si="6"/>
        <v>0</v>
      </c>
      <c r="X29" s="236">
        <f t="shared" si="6"/>
        <v>0</v>
      </c>
      <c r="Y29" s="236">
        <f t="shared" si="6"/>
        <v>0</v>
      </c>
      <c r="Z29" s="236">
        <f t="shared" si="6"/>
        <v>0</v>
      </c>
      <c r="AA29" s="236">
        <f t="shared" si="6"/>
        <v>0</v>
      </c>
      <c r="AB29" s="236">
        <f t="shared" si="6"/>
        <v>0</v>
      </c>
      <c r="AC29" s="236">
        <f t="shared" si="6"/>
        <v>0</v>
      </c>
      <c r="AD29" s="236">
        <f t="shared" si="6"/>
        <v>0</v>
      </c>
      <c r="AE29" s="236">
        <f t="shared" si="6"/>
        <v>0</v>
      </c>
      <c r="AF29" s="236">
        <f t="shared" si="6"/>
        <v>12</v>
      </c>
      <c r="AG29" s="236">
        <f t="shared" si="6"/>
        <v>0</v>
      </c>
      <c r="AH29" s="236">
        <f t="shared" si="6"/>
        <v>0</v>
      </c>
      <c r="AI29" s="236">
        <f t="shared" si="6"/>
        <v>0</v>
      </c>
      <c r="AJ29" s="236">
        <f t="shared" ref="AJ29:BZ29" si="7">SUM(AJ21:AJ27)</f>
        <v>0</v>
      </c>
      <c r="AK29" s="236">
        <f t="shared" si="7"/>
        <v>0</v>
      </c>
      <c r="AL29" s="236">
        <f t="shared" si="7"/>
        <v>0</v>
      </c>
      <c r="AM29" s="236">
        <f t="shared" si="7"/>
        <v>0</v>
      </c>
      <c r="AN29" s="236">
        <f t="shared" si="7"/>
        <v>0</v>
      </c>
      <c r="AO29" s="236">
        <f t="shared" si="7"/>
        <v>0</v>
      </c>
      <c r="AP29" s="236">
        <f t="shared" si="7"/>
        <v>0</v>
      </c>
      <c r="AQ29" s="236">
        <f t="shared" si="7"/>
        <v>0</v>
      </c>
      <c r="AR29" s="236">
        <f t="shared" si="7"/>
        <v>0</v>
      </c>
      <c r="AS29" s="236">
        <f t="shared" si="7"/>
        <v>0</v>
      </c>
      <c r="AT29" s="236">
        <f t="shared" si="7"/>
        <v>6</v>
      </c>
      <c r="AU29" s="236">
        <f t="shared" si="7"/>
        <v>0</v>
      </c>
      <c r="AV29" s="236">
        <f t="shared" si="7"/>
        <v>0</v>
      </c>
      <c r="AW29" s="236">
        <f t="shared" si="7"/>
        <v>0</v>
      </c>
      <c r="AX29" s="236">
        <f t="shared" si="7"/>
        <v>5</v>
      </c>
      <c r="AY29" s="236">
        <f t="shared" si="7"/>
        <v>21</v>
      </c>
      <c r="AZ29" s="236">
        <f t="shared" si="7"/>
        <v>0</v>
      </c>
      <c r="BA29" s="236">
        <f t="shared" si="7"/>
        <v>45</v>
      </c>
      <c r="BB29" s="236">
        <f t="shared" si="7"/>
        <v>0</v>
      </c>
      <c r="BC29" s="236">
        <f t="shared" si="7"/>
        <v>0</v>
      </c>
      <c r="BD29" s="236">
        <f t="shared" si="7"/>
        <v>0</v>
      </c>
      <c r="BE29" s="236">
        <f t="shared" si="7"/>
        <v>0</v>
      </c>
      <c r="BF29" s="236">
        <f t="shared" si="7"/>
        <v>0</v>
      </c>
      <c r="BG29" s="236">
        <f t="shared" si="7"/>
        <v>0</v>
      </c>
      <c r="BH29" s="236">
        <f t="shared" si="7"/>
        <v>0</v>
      </c>
      <c r="BI29" s="236">
        <f t="shared" si="7"/>
        <v>0</v>
      </c>
      <c r="BJ29" s="236">
        <f t="shared" si="7"/>
        <v>50</v>
      </c>
      <c r="BK29" s="236">
        <f t="shared" si="7"/>
        <v>8</v>
      </c>
      <c r="BL29" s="236">
        <f t="shared" si="7"/>
        <v>6</v>
      </c>
      <c r="BM29" s="236">
        <f t="shared" si="7"/>
        <v>0</v>
      </c>
      <c r="BN29" s="236">
        <f t="shared" si="7"/>
        <v>0</v>
      </c>
      <c r="BO29" s="236">
        <f t="shared" si="7"/>
        <v>45</v>
      </c>
      <c r="BP29" s="236">
        <f t="shared" si="7"/>
        <v>0</v>
      </c>
      <c r="BQ29" s="236">
        <f t="shared" si="7"/>
        <v>140</v>
      </c>
      <c r="BR29" s="236">
        <f t="shared" si="7"/>
        <v>0</v>
      </c>
      <c r="BS29" s="236">
        <f t="shared" si="7"/>
        <v>0</v>
      </c>
      <c r="BT29" s="236">
        <f t="shared" si="7"/>
        <v>0</v>
      </c>
      <c r="BU29" s="236">
        <f t="shared" si="7"/>
        <v>0</v>
      </c>
      <c r="BV29" s="236">
        <f t="shared" si="7"/>
        <v>0</v>
      </c>
      <c r="BW29" s="236">
        <f t="shared" si="7"/>
        <v>0</v>
      </c>
      <c r="BX29" s="236">
        <f t="shared" si="7"/>
        <v>60</v>
      </c>
      <c r="BY29" s="236">
        <f t="shared" si="7"/>
        <v>0</v>
      </c>
      <c r="BZ29" s="236">
        <f t="shared" si="7"/>
        <v>0</v>
      </c>
    </row>
    <row r="30" spans="1:78" ht="15.75" hidden="1" customHeight="1">
      <c r="A30" s="412" t="s">
        <v>74</v>
      </c>
      <c r="B30" s="413"/>
      <c r="C30" s="236">
        <f>C31</f>
        <v>32</v>
      </c>
      <c r="D30" s="236">
        <f t="shared" ref="D30:BO30" si="8">C30</f>
        <v>32</v>
      </c>
      <c r="E30" s="236">
        <f t="shared" si="8"/>
        <v>32</v>
      </c>
      <c r="F30" s="236">
        <f t="shared" si="8"/>
        <v>32</v>
      </c>
      <c r="G30" s="236">
        <f t="shared" si="8"/>
        <v>32</v>
      </c>
      <c r="H30" s="236">
        <f t="shared" si="8"/>
        <v>32</v>
      </c>
      <c r="I30" s="236">
        <f t="shared" si="8"/>
        <v>32</v>
      </c>
      <c r="J30" s="236">
        <f t="shared" si="8"/>
        <v>32</v>
      </c>
      <c r="K30" s="236">
        <f t="shared" si="8"/>
        <v>32</v>
      </c>
      <c r="L30" s="236">
        <f t="shared" si="8"/>
        <v>32</v>
      </c>
      <c r="M30" s="236">
        <f t="shared" si="8"/>
        <v>32</v>
      </c>
      <c r="N30" s="236">
        <f t="shared" si="8"/>
        <v>32</v>
      </c>
      <c r="O30" s="236">
        <f t="shared" si="8"/>
        <v>32</v>
      </c>
      <c r="P30" s="236">
        <f t="shared" si="8"/>
        <v>32</v>
      </c>
      <c r="Q30" s="236">
        <f t="shared" si="8"/>
        <v>32</v>
      </c>
      <c r="R30" s="236">
        <f t="shared" si="8"/>
        <v>32</v>
      </c>
      <c r="S30" s="236">
        <f t="shared" si="8"/>
        <v>32</v>
      </c>
      <c r="T30" s="236">
        <f t="shared" si="8"/>
        <v>32</v>
      </c>
      <c r="U30" s="236">
        <f t="shared" si="8"/>
        <v>32</v>
      </c>
      <c r="V30" s="236">
        <f t="shared" si="8"/>
        <v>32</v>
      </c>
      <c r="W30" s="236">
        <f t="shared" si="8"/>
        <v>32</v>
      </c>
      <c r="X30" s="236">
        <f t="shared" si="8"/>
        <v>32</v>
      </c>
      <c r="Y30" s="236">
        <f t="shared" si="8"/>
        <v>32</v>
      </c>
      <c r="Z30" s="236">
        <f t="shared" si="8"/>
        <v>32</v>
      </c>
      <c r="AA30" s="236">
        <f t="shared" si="8"/>
        <v>32</v>
      </c>
      <c r="AB30" s="236">
        <f t="shared" si="8"/>
        <v>32</v>
      </c>
      <c r="AC30" s="236">
        <f t="shared" si="8"/>
        <v>32</v>
      </c>
      <c r="AD30" s="236">
        <f t="shared" si="8"/>
        <v>32</v>
      </c>
      <c r="AE30" s="236">
        <f t="shared" si="8"/>
        <v>32</v>
      </c>
      <c r="AF30" s="236">
        <f t="shared" si="8"/>
        <v>32</v>
      </c>
      <c r="AG30" s="236">
        <f t="shared" si="8"/>
        <v>32</v>
      </c>
      <c r="AH30" s="236">
        <f t="shared" si="8"/>
        <v>32</v>
      </c>
      <c r="AI30" s="236">
        <f t="shared" si="8"/>
        <v>32</v>
      </c>
      <c r="AJ30" s="236">
        <f t="shared" si="8"/>
        <v>32</v>
      </c>
      <c r="AK30" s="236">
        <f t="shared" si="8"/>
        <v>32</v>
      </c>
      <c r="AL30" s="236">
        <f t="shared" si="8"/>
        <v>32</v>
      </c>
      <c r="AM30" s="236">
        <f t="shared" si="8"/>
        <v>32</v>
      </c>
      <c r="AN30" s="236">
        <f t="shared" si="8"/>
        <v>32</v>
      </c>
      <c r="AO30" s="236">
        <f t="shared" si="8"/>
        <v>32</v>
      </c>
      <c r="AP30" s="236">
        <f t="shared" si="8"/>
        <v>32</v>
      </c>
      <c r="AQ30" s="236">
        <f t="shared" si="8"/>
        <v>32</v>
      </c>
      <c r="AR30" s="236">
        <f t="shared" si="8"/>
        <v>32</v>
      </c>
      <c r="AS30" s="236">
        <f t="shared" si="8"/>
        <v>32</v>
      </c>
      <c r="AT30" s="236">
        <f t="shared" si="8"/>
        <v>32</v>
      </c>
      <c r="AU30" s="236">
        <f t="shared" si="8"/>
        <v>32</v>
      </c>
      <c r="AV30" s="236">
        <f t="shared" si="8"/>
        <v>32</v>
      </c>
      <c r="AW30" s="236">
        <f t="shared" si="8"/>
        <v>32</v>
      </c>
      <c r="AX30" s="236">
        <f t="shared" si="8"/>
        <v>32</v>
      </c>
      <c r="AY30" s="236">
        <f t="shared" si="8"/>
        <v>32</v>
      </c>
      <c r="AZ30" s="236">
        <f t="shared" si="8"/>
        <v>32</v>
      </c>
      <c r="BA30" s="236">
        <f t="shared" si="8"/>
        <v>32</v>
      </c>
      <c r="BB30" s="236">
        <f t="shared" si="8"/>
        <v>32</v>
      </c>
      <c r="BC30" s="236">
        <f t="shared" si="8"/>
        <v>32</v>
      </c>
      <c r="BD30" s="236">
        <f t="shared" si="8"/>
        <v>32</v>
      </c>
      <c r="BE30" s="236">
        <f t="shared" si="8"/>
        <v>32</v>
      </c>
      <c r="BF30" s="236">
        <f t="shared" si="8"/>
        <v>32</v>
      </c>
      <c r="BG30" s="236">
        <f t="shared" si="8"/>
        <v>32</v>
      </c>
      <c r="BH30" s="236">
        <f t="shared" si="8"/>
        <v>32</v>
      </c>
      <c r="BI30" s="236">
        <f t="shared" si="8"/>
        <v>32</v>
      </c>
      <c r="BJ30" s="236">
        <f t="shared" si="8"/>
        <v>32</v>
      </c>
      <c r="BK30" s="236">
        <f t="shared" si="8"/>
        <v>32</v>
      </c>
      <c r="BL30" s="236">
        <f t="shared" si="8"/>
        <v>32</v>
      </c>
      <c r="BM30" s="236">
        <f t="shared" si="8"/>
        <v>32</v>
      </c>
      <c r="BN30" s="236">
        <f t="shared" si="8"/>
        <v>32</v>
      </c>
      <c r="BO30" s="236">
        <f t="shared" si="8"/>
        <v>32</v>
      </c>
      <c r="BP30" s="236">
        <f t="shared" ref="BP30:BZ30" si="9">BO30</f>
        <v>32</v>
      </c>
      <c r="BQ30" s="236">
        <f t="shared" si="9"/>
        <v>32</v>
      </c>
      <c r="BR30" s="236">
        <f t="shared" si="9"/>
        <v>32</v>
      </c>
      <c r="BS30" s="236">
        <f t="shared" si="9"/>
        <v>32</v>
      </c>
      <c r="BT30" s="236">
        <f t="shared" si="9"/>
        <v>32</v>
      </c>
      <c r="BU30" s="236">
        <f t="shared" si="9"/>
        <v>32</v>
      </c>
      <c r="BV30" s="236">
        <f t="shared" si="9"/>
        <v>32</v>
      </c>
      <c r="BW30" s="236">
        <f t="shared" si="9"/>
        <v>32</v>
      </c>
      <c r="BX30" s="236">
        <f t="shared" si="9"/>
        <v>32</v>
      </c>
      <c r="BY30" s="236">
        <f t="shared" si="9"/>
        <v>32</v>
      </c>
      <c r="BZ30" s="236">
        <f t="shared" si="9"/>
        <v>32</v>
      </c>
    </row>
    <row r="31" spans="1:78" ht="15.75" customHeight="1" thickBot="1">
      <c r="A31" s="414" t="s">
        <v>74</v>
      </c>
      <c r="B31" s="415"/>
      <c r="C31" s="255">
        <f>VLOOKUP(B4,Фактически_присутствующих,3,FALSE)</f>
        <v>32</v>
      </c>
      <c r="D31" s="236"/>
      <c r="E31" s="236"/>
      <c r="F31" s="236"/>
      <c r="G31" s="236"/>
      <c r="H31" s="236"/>
      <c r="I31" s="236"/>
      <c r="J31" s="236"/>
      <c r="K31" s="236"/>
      <c r="L31" s="236"/>
      <c r="M31" s="236"/>
      <c r="N31" s="236"/>
      <c r="O31" s="236"/>
      <c r="P31" s="236"/>
      <c r="Q31" s="236"/>
      <c r="R31" s="236"/>
      <c r="S31" s="236"/>
      <c r="T31" s="236"/>
      <c r="U31" s="236"/>
      <c r="V31" s="236"/>
      <c r="W31" s="236"/>
      <c r="X31" s="236"/>
      <c r="Y31" s="236"/>
      <c r="Z31" s="236"/>
      <c r="AA31" s="236"/>
      <c r="AB31" s="236"/>
      <c r="AC31" s="236"/>
      <c r="AD31" s="236"/>
      <c r="AE31" s="236"/>
      <c r="AF31" s="236"/>
      <c r="AG31" s="236"/>
      <c r="AH31" s="236"/>
      <c r="AI31" s="236"/>
      <c r="AJ31" s="236"/>
      <c r="AK31" s="236"/>
      <c r="AL31" s="236"/>
      <c r="AM31" s="236"/>
      <c r="AN31" s="236"/>
      <c r="AO31" s="236"/>
      <c r="AP31" s="236"/>
      <c r="AQ31" s="236"/>
      <c r="AR31" s="236"/>
      <c r="AS31" s="236"/>
      <c r="AT31" s="236"/>
      <c r="AU31" s="236"/>
      <c r="AV31" s="236"/>
      <c r="AW31" s="236"/>
      <c r="AX31" s="236"/>
      <c r="AY31" s="236"/>
      <c r="AZ31" s="236"/>
      <c r="BA31" s="236"/>
      <c r="BB31" s="236"/>
      <c r="BC31" s="236"/>
      <c r="BD31" s="236"/>
      <c r="BE31" s="236"/>
      <c r="BF31" s="236"/>
      <c r="BG31" s="236"/>
      <c r="BH31" s="236"/>
      <c r="BI31" s="236"/>
      <c r="BJ31" s="236"/>
      <c r="BK31" s="236"/>
      <c r="BL31" s="236"/>
      <c r="BM31" s="236"/>
      <c r="BN31" s="236"/>
      <c r="BO31" s="236"/>
      <c r="BP31" s="236"/>
      <c r="BQ31" s="236"/>
      <c r="BR31" s="236"/>
      <c r="BS31" s="236"/>
      <c r="BT31" s="236"/>
      <c r="BU31" s="236"/>
      <c r="BV31" s="236"/>
      <c r="BW31" s="236"/>
      <c r="BX31" s="236"/>
      <c r="BY31" s="236"/>
      <c r="BZ31" s="236"/>
    </row>
    <row r="32" spans="1:78" ht="15.75" customHeight="1" thickTop="1">
      <c r="A32" s="414" t="s">
        <v>75</v>
      </c>
      <c r="B32" s="415"/>
      <c r="C32" s="237"/>
      <c r="D32" s="238">
        <f>D29*D30/1000</f>
        <v>0</v>
      </c>
      <c r="E32" s="238">
        <f>E29*E30</f>
        <v>0</v>
      </c>
      <c r="F32" s="239">
        <f>F29*F30</f>
        <v>0</v>
      </c>
      <c r="G32" s="240">
        <f>G29*G30</f>
        <v>32</v>
      </c>
      <c r="H32" s="240">
        <f>H29*H30/1000</f>
        <v>0</v>
      </c>
      <c r="I32" s="240">
        <f>I29*I30/1000</f>
        <v>0</v>
      </c>
      <c r="J32" s="240">
        <f>J29*J30/1000</f>
        <v>1.1200000000000001</v>
      </c>
      <c r="K32" s="240">
        <f>K29*K30</f>
        <v>0</v>
      </c>
      <c r="L32" s="240">
        <f t="shared" ref="L32:BW32" si="10">L29*L30/1000</f>
        <v>0.1216</v>
      </c>
      <c r="M32" s="240">
        <f t="shared" si="10"/>
        <v>0</v>
      </c>
      <c r="N32" s="240">
        <f t="shared" si="10"/>
        <v>0.14399999999999999</v>
      </c>
      <c r="O32" s="240">
        <f t="shared" si="10"/>
        <v>0</v>
      </c>
      <c r="P32" s="240">
        <f t="shared" si="10"/>
        <v>0</v>
      </c>
      <c r="Q32" s="240">
        <f t="shared" si="10"/>
        <v>0</v>
      </c>
      <c r="R32" s="240">
        <f t="shared" si="10"/>
        <v>0</v>
      </c>
      <c r="S32" s="240">
        <f t="shared" si="10"/>
        <v>0</v>
      </c>
      <c r="T32" s="240">
        <f t="shared" si="10"/>
        <v>0</v>
      </c>
      <c r="U32" s="240">
        <f t="shared" si="10"/>
        <v>0</v>
      </c>
      <c r="V32" s="240">
        <f t="shared" si="10"/>
        <v>0</v>
      </c>
      <c r="W32" s="240">
        <f t="shared" si="10"/>
        <v>0</v>
      </c>
      <c r="X32" s="240">
        <f t="shared" si="10"/>
        <v>0</v>
      </c>
      <c r="Y32" s="240">
        <f t="shared" si="10"/>
        <v>0</v>
      </c>
      <c r="Z32" s="240">
        <f t="shared" si="10"/>
        <v>0</v>
      </c>
      <c r="AA32" s="240">
        <f t="shared" si="10"/>
        <v>0</v>
      </c>
      <c r="AB32" s="240">
        <f t="shared" si="10"/>
        <v>0</v>
      </c>
      <c r="AC32" s="240">
        <f t="shared" si="10"/>
        <v>0</v>
      </c>
      <c r="AD32" s="240">
        <f t="shared" si="10"/>
        <v>0</v>
      </c>
      <c r="AE32" s="240">
        <f t="shared" si="10"/>
        <v>0</v>
      </c>
      <c r="AF32" s="240">
        <f t="shared" si="10"/>
        <v>0.38400000000000001</v>
      </c>
      <c r="AG32" s="240">
        <f t="shared" si="10"/>
        <v>0</v>
      </c>
      <c r="AH32" s="240">
        <f t="shared" si="10"/>
        <v>0</v>
      </c>
      <c r="AI32" s="240">
        <f t="shared" si="10"/>
        <v>0</v>
      </c>
      <c r="AJ32" s="240">
        <f t="shared" si="10"/>
        <v>0</v>
      </c>
      <c r="AK32" s="240">
        <f t="shared" si="10"/>
        <v>0</v>
      </c>
      <c r="AL32" s="240">
        <f t="shared" si="10"/>
        <v>0</v>
      </c>
      <c r="AM32" s="240">
        <f t="shared" si="10"/>
        <v>0</v>
      </c>
      <c r="AN32" s="240">
        <f t="shared" si="10"/>
        <v>0</v>
      </c>
      <c r="AO32" s="240">
        <f t="shared" si="10"/>
        <v>0</v>
      </c>
      <c r="AP32" s="240">
        <f t="shared" si="10"/>
        <v>0</v>
      </c>
      <c r="AQ32" s="240">
        <f t="shared" si="10"/>
        <v>0</v>
      </c>
      <c r="AR32" s="240">
        <f t="shared" si="10"/>
        <v>0</v>
      </c>
      <c r="AS32" s="240">
        <f t="shared" si="10"/>
        <v>0</v>
      </c>
      <c r="AT32" s="240">
        <f t="shared" si="10"/>
        <v>0.192</v>
      </c>
      <c r="AU32" s="240">
        <f t="shared" si="10"/>
        <v>0</v>
      </c>
      <c r="AV32" s="240">
        <f t="shared" si="10"/>
        <v>0</v>
      </c>
      <c r="AW32" s="240">
        <f t="shared" si="10"/>
        <v>0</v>
      </c>
      <c r="AX32" s="240">
        <f t="shared" si="10"/>
        <v>0.16</v>
      </c>
      <c r="AY32" s="240">
        <f t="shared" si="10"/>
        <v>0.67200000000000004</v>
      </c>
      <c r="AZ32" s="240">
        <f t="shared" si="10"/>
        <v>0</v>
      </c>
      <c r="BA32" s="240">
        <f t="shared" si="10"/>
        <v>1.44</v>
      </c>
      <c r="BB32" s="240">
        <f t="shared" si="10"/>
        <v>0</v>
      </c>
      <c r="BC32" s="240">
        <f t="shared" si="10"/>
        <v>0</v>
      </c>
      <c r="BD32" s="240">
        <f t="shared" si="10"/>
        <v>0</v>
      </c>
      <c r="BE32" s="240">
        <f t="shared" si="10"/>
        <v>0</v>
      </c>
      <c r="BF32" s="240">
        <f t="shared" si="10"/>
        <v>0</v>
      </c>
      <c r="BG32" s="240">
        <f t="shared" si="10"/>
        <v>0</v>
      </c>
      <c r="BH32" s="240">
        <f t="shared" si="10"/>
        <v>0</v>
      </c>
      <c r="BI32" s="240">
        <f t="shared" si="10"/>
        <v>0</v>
      </c>
      <c r="BJ32" s="240">
        <f t="shared" si="10"/>
        <v>1.6</v>
      </c>
      <c r="BK32" s="240">
        <f t="shared" si="10"/>
        <v>0.25600000000000001</v>
      </c>
      <c r="BL32" s="240">
        <f t="shared" si="10"/>
        <v>0.192</v>
      </c>
      <c r="BM32" s="240">
        <f t="shared" si="10"/>
        <v>0</v>
      </c>
      <c r="BN32" s="240">
        <f t="shared" si="10"/>
        <v>0</v>
      </c>
      <c r="BO32" s="240">
        <f t="shared" si="10"/>
        <v>1.44</v>
      </c>
      <c r="BP32" s="240">
        <f t="shared" si="10"/>
        <v>0</v>
      </c>
      <c r="BQ32" s="240">
        <f t="shared" si="10"/>
        <v>4.4800000000000004</v>
      </c>
      <c r="BR32" s="240">
        <f t="shared" si="10"/>
        <v>0</v>
      </c>
      <c r="BS32" s="240">
        <f t="shared" si="10"/>
        <v>0</v>
      </c>
      <c r="BT32" s="240">
        <f t="shared" si="10"/>
        <v>0</v>
      </c>
      <c r="BU32" s="240">
        <f t="shared" si="10"/>
        <v>0</v>
      </c>
      <c r="BV32" s="240">
        <f t="shared" si="10"/>
        <v>0</v>
      </c>
      <c r="BW32" s="240">
        <f t="shared" si="10"/>
        <v>0</v>
      </c>
      <c r="BX32" s="240">
        <f t="shared" ref="BX32:BY32" si="11">BX29*BX30/1000</f>
        <v>1.92</v>
      </c>
      <c r="BY32" s="240">
        <f t="shared" si="11"/>
        <v>0</v>
      </c>
      <c r="BZ32" s="240">
        <f>BZ29*BZ30</f>
        <v>0</v>
      </c>
    </row>
    <row r="33" spans="1:78" ht="15.75" customHeight="1">
      <c r="A33" s="414" t="s">
        <v>64</v>
      </c>
      <c r="B33" s="415"/>
      <c r="C33" s="237"/>
      <c r="D33" s="241">
        <f>ССЫЛКИ!B3</f>
        <v>85</v>
      </c>
      <c r="E33" s="241">
        <f>ССЫЛКИ!C3</f>
        <v>21</v>
      </c>
      <c r="F33" s="241">
        <f>ССЫЛКИ!D3</f>
        <v>21</v>
      </c>
      <c r="G33" s="241">
        <f>ССЫЛКИ!E3</f>
        <v>6</v>
      </c>
      <c r="H33" s="241">
        <f>ССЫЛКИ!F3</f>
        <v>400</v>
      </c>
      <c r="I33" s="241">
        <f>ССЫЛКИ!G3</f>
        <v>140</v>
      </c>
      <c r="J33" s="241">
        <f>ССЫЛКИ!H3</f>
        <v>85</v>
      </c>
      <c r="K33" s="241">
        <f>ССЫЛКИ!I3</f>
        <v>21</v>
      </c>
      <c r="L33" s="241">
        <f>ССЫЛКИ!J3</f>
        <v>140</v>
      </c>
      <c r="M33" s="241">
        <f>ССЫЛКИ!K3</f>
        <v>56</v>
      </c>
      <c r="N33" s="241">
        <f>ССЫЛКИ!L3</f>
        <v>10</v>
      </c>
      <c r="O33" s="241">
        <f>ССЫЛКИ!M3</f>
        <v>240</v>
      </c>
      <c r="P33" s="241">
        <f>ССЫЛКИ!N3</f>
        <v>700</v>
      </c>
      <c r="Q33" s="241">
        <f>ССЫЛКИ!O3</f>
        <v>8</v>
      </c>
      <c r="R33" s="241">
        <f>ССЫЛКИ!P3</f>
        <v>160</v>
      </c>
      <c r="S33" s="241">
        <f>ССЫЛКИ!Q3</f>
        <v>10</v>
      </c>
      <c r="T33" s="241">
        <f>ССЫЛКИ!R3</f>
        <v>150</v>
      </c>
      <c r="U33" s="241">
        <f>ССЫЛКИ!S3</f>
        <v>110</v>
      </c>
      <c r="V33" s="241">
        <f>ССЫЛКИ!T3</f>
        <v>130</v>
      </c>
      <c r="W33" s="241">
        <f>ССЫЛКИ!U3</f>
        <v>150</v>
      </c>
      <c r="X33" s="241">
        <f>ССЫЛКИ!V3</f>
        <v>150</v>
      </c>
      <c r="Y33" s="241">
        <f>ССЫЛКИ!W3</f>
        <v>40</v>
      </c>
      <c r="Z33" s="241">
        <f>ССЫЛКИ!X3</f>
        <v>150</v>
      </c>
      <c r="AA33" s="241">
        <f>ССЫЛКИ!Y3</f>
        <v>60</v>
      </c>
      <c r="AB33" s="241">
        <f>ССЫЛКИ!Z3</f>
        <v>70</v>
      </c>
      <c r="AC33" s="241">
        <f>ССЫЛКИ!AA3</f>
        <v>165</v>
      </c>
      <c r="AD33" s="241">
        <f>ССЫЛКИ!AB3</f>
        <v>21</v>
      </c>
      <c r="AE33" s="241">
        <f>ССЫЛКИ!AC3</f>
        <v>10.5</v>
      </c>
      <c r="AF33" s="241">
        <f>ССЫЛКИ!AD3</f>
        <v>55</v>
      </c>
      <c r="AG33" s="241">
        <f>ССЫЛКИ!AE3</f>
        <v>90</v>
      </c>
      <c r="AH33" s="241">
        <f>ССЫЛКИ!AF3</f>
        <v>45</v>
      </c>
      <c r="AI33" s="241">
        <f>ССЫЛКИ!AG3</f>
        <v>45</v>
      </c>
      <c r="AJ33" s="241">
        <f>ССЫЛКИ!AH3</f>
        <v>52</v>
      </c>
      <c r="AK33" s="241">
        <f>ССЫЛКИ!AI3</f>
        <v>50</v>
      </c>
      <c r="AL33" s="241">
        <f>ССЫЛКИ!AJ3</f>
        <v>55</v>
      </c>
      <c r="AM33" s="241">
        <f>ССЫЛКИ!AK3</f>
        <v>60</v>
      </c>
      <c r="AN33" s="241">
        <f>ССЫЛКИ!AL3</f>
        <v>60</v>
      </c>
      <c r="AO33" s="241">
        <f>ССЫЛКИ!AM3</f>
        <v>50</v>
      </c>
      <c r="AP33" s="241">
        <f>ССЫЛКИ!AN3</f>
        <v>110</v>
      </c>
      <c r="AQ33" s="241">
        <f>ССЫЛКИ!AO3</f>
        <v>270</v>
      </c>
      <c r="AR33" s="241">
        <f>ССЫЛКИ!AP3</f>
        <v>200</v>
      </c>
      <c r="AS33" s="241">
        <f>ССЫЛКИ!AQ3</f>
        <v>80</v>
      </c>
      <c r="AT33" s="241">
        <f>ССЫЛКИ!AR3</f>
        <v>600</v>
      </c>
      <c r="AU33" s="241">
        <f>ССЫЛКИ!AS3</f>
        <v>60</v>
      </c>
      <c r="AV33" s="241">
        <f>ССЫЛКИ!AT3</f>
        <v>75</v>
      </c>
      <c r="AW33" s="241">
        <f>ССЫЛКИ!AU3</f>
        <v>250</v>
      </c>
      <c r="AX33" s="241">
        <f>ССЫЛКИ!AV3</f>
        <v>274</v>
      </c>
      <c r="AY33" s="241">
        <f>ССЫЛКИ!AW3</f>
        <v>450</v>
      </c>
      <c r="AZ33" s="241">
        <f>ССЫЛКИ!AX3</f>
        <v>325</v>
      </c>
      <c r="BA33" s="241">
        <f>ССЫЛКИ!AY3</f>
        <v>180</v>
      </c>
      <c r="BB33" s="241">
        <f>ССЫЛКИ!AZ3</f>
        <v>320</v>
      </c>
      <c r="BC33" s="241">
        <f>ССЫЛКИ!BA3</f>
        <v>350</v>
      </c>
      <c r="BD33" s="241">
        <f>ССЫЛКИ!BB3</f>
        <v>300</v>
      </c>
      <c r="BE33" s="241">
        <f>ССЫЛКИ!BC3</f>
        <v>120</v>
      </c>
      <c r="BF33" s="241">
        <f>ССЫЛКИ!BD3</f>
        <v>220</v>
      </c>
      <c r="BG33" s="241">
        <f>ССЫЛКИ!BE3</f>
        <v>300</v>
      </c>
      <c r="BH33" s="241">
        <f>ССЫЛКИ!BF3</f>
        <v>21</v>
      </c>
      <c r="BI33" s="241">
        <f>ССЫЛКИ!BG3</f>
        <v>21</v>
      </c>
      <c r="BJ33" s="241">
        <f>ССЫЛКИ!BH3</f>
        <v>35</v>
      </c>
      <c r="BK33" s="241">
        <f>ССЫЛКИ!BI3</f>
        <v>22</v>
      </c>
      <c r="BL33" s="241">
        <f>ССЫЛКИ!BJ3</f>
        <v>32</v>
      </c>
      <c r="BM33" s="241">
        <f>ССЫЛКИ!BK3</f>
        <v>140</v>
      </c>
      <c r="BN33" s="241">
        <f>ССЫЛКИ!BL3</f>
        <v>140</v>
      </c>
      <c r="BO33" s="241">
        <f>ССЫЛКИ!BM3</f>
        <v>30</v>
      </c>
      <c r="BP33" s="241">
        <f>ССЫЛКИ!BN3</f>
        <v>4.2</v>
      </c>
      <c r="BQ33" s="241">
        <f>ССЫЛКИ!BO3</f>
        <v>160</v>
      </c>
      <c r="BR33" s="241">
        <f>ССЫЛКИ!BP3</f>
        <v>100</v>
      </c>
      <c r="BS33" s="241">
        <f>ССЫЛКИ!BQ3</f>
        <v>150</v>
      </c>
      <c r="BT33" s="241">
        <f>ССЫЛКИ!BR3</f>
        <v>160</v>
      </c>
      <c r="BU33" s="241">
        <f>ССЫЛКИ!BS3</f>
        <v>100</v>
      </c>
      <c r="BV33" s="241">
        <f>ССЫЛКИ!BT3</f>
        <v>90</v>
      </c>
      <c r="BW33" s="241">
        <f>ССЫЛКИ!BU3</f>
        <v>21</v>
      </c>
      <c r="BX33" s="241">
        <f>ССЫЛКИ!BV3</f>
        <v>40</v>
      </c>
      <c r="BY33" s="241">
        <f>ССЫЛКИ!BW3</f>
        <v>210</v>
      </c>
      <c r="BZ33" s="241">
        <f>ССЫЛКИ!BX3</f>
        <v>8</v>
      </c>
    </row>
    <row r="34" spans="1:78" ht="15.75" customHeight="1">
      <c r="A34" s="414" t="s">
        <v>76</v>
      </c>
      <c r="B34" s="415"/>
      <c r="C34" s="242">
        <f>SUM(D34:BZ34)</f>
        <v>1952.0000000000002</v>
      </c>
      <c r="D34" s="243">
        <f t="shared" ref="D34:BX34" si="12">D32*D33</f>
        <v>0</v>
      </c>
      <c r="E34" s="243">
        <f t="shared" si="12"/>
        <v>0</v>
      </c>
      <c r="F34" s="239">
        <f t="shared" si="12"/>
        <v>0</v>
      </c>
      <c r="G34" s="240">
        <f t="shared" si="12"/>
        <v>192</v>
      </c>
      <c r="H34" s="240">
        <f t="shared" si="12"/>
        <v>0</v>
      </c>
      <c r="I34" s="240">
        <f t="shared" si="12"/>
        <v>0</v>
      </c>
      <c r="J34" s="240">
        <f t="shared" si="12"/>
        <v>95.2</v>
      </c>
      <c r="K34" s="240">
        <f t="shared" si="12"/>
        <v>0</v>
      </c>
      <c r="L34" s="240">
        <f t="shared" si="12"/>
        <v>17.024000000000001</v>
      </c>
      <c r="M34" s="240">
        <f t="shared" si="12"/>
        <v>0</v>
      </c>
      <c r="N34" s="240">
        <f t="shared" si="12"/>
        <v>1.44</v>
      </c>
      <c r="O34" s="240">
        <f t="shared" si="12"/>
        <v>0</v>
      </c>
      <c r="P34" s="240">
        <f t="shared" si="12"/>
        <v>0</v>
      </c>
      <c r="Q34" s="240">
        <f t="shared" si="12"/>
        <v>0</v>
      </c>
      <c r="R34" s="240">
        <f t="shared" si="12"/>
        <v>0</v>
      </c>
      <c r="S34" s="240">
        <f t="shared" si="12"/>
        <v>0</v>
      </c>
      <c r="T34" s="240">
        <f t="shared" si="12"/>
        <v>0</v>
      </c>
      <c r="U34" s="240">
        <f t="shared" si="12"/>
        <v>0</v>
      </c>
      <c r="V34" s="240">
        <f t="shared" si="12"/>
        <v>0</v>
      </c>
      <c r="W34" s="240">
        <f t="shared" si="12"/>
        <v>0</v>
      </c>
      <c r="X34" s="240">
        <f t="shared" si="12"/>
        <v>0</v>
      </c>
      <c r="Y34" s="240">
        <f t="shared" si="12"/>
        <v>0</v>
      </c>
      <c r="Z34" s="240">
        <f t="shared" si="12"/>
        <v>0</v>
      </c>
      <c r="AA34" s="240">
        <f t="shared" si="12"/>
        <v>0</v>
      </c>
      <c r="AB34" s="240">
        <f t="shared" si="12"/>
        <v>0</v>
      </c>
      <c r="AC34" s="240">
        <f t="shared" si="12"/>
        <v>0</v>
      </c>
      <c r="AD34" s="240">
        <f t="shared" si="12"/>
        <v>0</v>
      </c>
      <c r="AE34" s="240">
        <f t="shared" si="12"/>
        <v>0</v>
      </c>
      <c r="AF34" s="240">
        <f t="shared" si="12"/>
        <v>21.12</v>
      </c>
      <c r="AG34" s="240">
        <f t="shared" si="12"/>
        <v>0</v>
      </c>
      <c r="AH34" s="240">
        <f t="shared" si="12"/>
        <v>0</v>
      </c>
      <c r="AI34" s="240">
        <f t="shared" si="12"/>
        <v>0</v>
      </c>
      <c r="AJ34" s="240">
        <f t="shared" si="12"/>
        <v>0</v>
      </c>
      <c r="AK34" s="240">
        <f t="shared" si="12"/>
        <v>0</v>
      </c>
      <c r="AL34" s="240">
        <f t="shared" si="12"/>
        <v>0</v>
      </c>
      <c r="AM34" s="240">
        <f t="shared" si="12"/>
        <v>0</v>
      </c>
      <c r="AN34" s="240">
        <f t="shared" si="12"/>
        <v>0</v>
      </c>
      <c r="AO34" s="240">
        <f t="shared" si="12"/>
        <v>0</v>
      </c>
      <c r="AP34" s="240">
        <f t="shared" si="12"/>
        <v>0</v>
      </c>
      <c r="AQ34" s="240">
        <f t="shared" si="12"/>
        <v>0</v>
      </c>
      <c r="AR34" s="240">
        <f t="shared" si="12"/>
        <v>0</v>
      </c>
      <c r="AS34" s="240">
        <f t="shared" si="12"/>
        <v>0</v>
      </c>
      <c r="AT34" s="240">
        <f t="shared" si="12"/>
        <v>115.2</v>
      </c>
      <c r="AU34" s="240">
        <f t="shared" si="12"/>
        <v>0</v>
      </c>
      <c r="AV34" s="240">
        <f t="shared" si="12"/>
        <v>0</v>
      </c>
      <c r="AW34" s="240">
        <f t="shared" si="12"/>
        <v>0</v>
      </c>
      <c r="AX34" s="240">
        <f t="shared" si="12"/>
        <v>43.84</v>
      </c>
      <c r="AY34" s="240">
        <f t="shared" si="12"/>
        <v>302.40000000000003</v>
      </c>
      <c r="AZ34" s="240">
        <f t="shared" si="12"/>
        <v>0</v>
      </c>
      <c r="BA34" s="240">
        <f t="shared" si="12"/>
        <v>259.2</v>
      </c>
      <c r="BB34" s="240">
        <f t="shared" si="12"/>
        <v>0</v>
      </c>
      <c r="BC34" s="240">
        <f t="shared" si="12"/>
        <v>0</v>
      </c>
      <c r="BD34" s="240">
        <f t="shared" si="12"/>
        <v>0</v>
      </c>
      <c r="BE34" s="240">
        <f t="shared" si="12"/>
        <v>0</v>
      </c>
      <c r="BF34" s="240">
        <f t="shared" si="12"/>
        <v>0</v>
      </c>
      <c r="BG34" s="240">
        <f t="shared" si="12"/>
        <v>0</v>
      </c>
      <c r="BH34" s="240">
        <f t="shared" si="12"/>
        <v>0</v>
      </c>
      <c r="BI34" s="240">
        <f t="shared" si="12"/>
        <v>0</v>
      </c>
      <c r="BJ34" s="240">
        <f t="shared" si="12"/>
        <v>56</v>
      </c>
      <c r="BK34" s="240">
        <f t="shared" si="12"/>
        <v>5.6319999999999997</v>
      </c>
      <c r="BL34" s="240">
        <f t="shared" si="12"/>
        <v>6.1440000000000001</v>
      </c>
      <c r="BM34" s="240">
        <f t="shared" si="12"/>
        <v>0</v>
      </c>
      <c r="BN34" s="240">
        <f t="shared" si="12"/>
        <v>0</v>
      </c>
      <c r="BO34" s="240">
        <f t="shared" si="12"/>
        <v>43.199999999999996</v>
      </c>
      <c r="BP34" s="240">
        <f t="shared" si="12"/>
        <v>0</v>
      </c>
      <c r="BQ34" s="240">
        <f t="shared" si="12"/>
        <v>716.80000000000007</v>
      </c>
      <c r="BR34" s="240">
        <f t="shared" si="12"/>
        <v>0</v>
      </c>
      <c r="BS34" s="240">
        <f t="shared" si="12"/>
        <v>0</v>
      </c>
      <c r="BT34" s="240">
        <f t="shared" si="12"/>
        <v>0</v>
      </c>
      <c r="BU34" s="240">
        <f t="shared" si="12"/>
        <v>0</v>
      </c>
      <c r="BV34" s="240">
        <f t="shared" si="12"/>
        <v>0</v>
      </c>
      <c r="BW34" s="240">
        <f t="shared" si="12"/>
        <v>0</v>
      </c>
      <c r="BX34" s="240">
        <f t="shared" si="12"/>
        <v>76.8</v>
      </c>
      <c r="BY34" s="240">
        <f t="shared" ref="BY34:BZ34" si="13">BY32*BY33</f>
        <v>0</v>
      </c>
      <c r="BZ34" s="240">
        <f t="shared" si="13"/>
        <v>0</v>
      </c>
    </row>
    <row r="35" spans="1:78" ht="15.75" customHeight="1">
      <c r="A35" s="414" t="s">
        <v>77</v>
      </c>
      <c r="B35" s="415"/>
      <c r="C35" s="244">
        <f>C34/C31</f>
        <v>61.000000000000007</v>
      </c>
      <c r="D35" s="230"/>
      <c r="E35" s="230"/>
      <c r="F35" s="230"/>
      <c r="G35" s="230"/>
      <c r="H35" s="230"/>
      <c r="I35" s="230"/>
      <c r="J35" s="230"/>
      <c r="K35" s="230"/>
      <c r="L35" s="230"/>
      <c r="M35" s="230"/>
      <c r="N35" s="230"/>
      <c r="O35" s="230"/>
      <c r="P35" s="230"/>
      <c r="Q35" s="230"/>
      <c r="R35" s="230"/>
      <c r="S35" s="230"/>
      <c r="T35" s="230"/>
      <c r="U35" s="230"/>
      <c r="V35" s="230"/>
      <c r="W35" s="230"/>
      <c r="X35" s="230"/>
      <c r="Y35" s="230"/>
      <c r="Z35" s="230"/>
      <c r="AA35" s="230"/>
      <c r="AB35" s="230"/>
      <c r="AC35" s="230"/>
      <c r="AD35" s="230"/>
      <c r="AE35" s="230"/>
      <c r="AF35" s="230"/>
      <c r="AG35" s="230"/>
      <c r="AH35" s="230"/>
      <c r="AI35" s="230"/>
      <c r="AJ35" s="230"/>
      <c r="AK35" s="230"/>
      <c r="AL35" s="230"/>
      <c r="AM35" s="230"/>
      <c r="AN35" s="230"/>
      <c r="AO35" s="230"/>
      <c r="AP35" s="230"/>
      <c r="AQ35" s="230"/>
      <c r="AR35" s="230"/>
      <c r="AS35" s="230"/>
      <c r="AT35" s="230"/>
      <c r="AU35" s="230"/>
      <c r="AV35" s="230"/>
      <c r="AW35" s="230"/>
      <c r="AX35" s="230"/>
      <c r="AY35" s="230"/>
      <c r="AZ35" s="230"/>
      <c r="BA35" s="230"/>
      <c r="BB35" s="230"/>
      <c r="BC35" s="230"/>
      <c r="BD35" s="230"/>
      <c r="BE35" s="230"/>
      <c r="BF35" s="230"/>
      <c r="BG35" s="230"/>
      <c r="BH35" s="230"/>
      <c r="BI35" s="230"/>
      <c r="BJ35" s="230"/>
      <c r="BK35" s="230"/>
      <c r="BL35" s="230"/>
      <c r="BM35" s="230"/>
      <c r="BN35" s="230"/>
      <c r="BO35" s="230"/>
      <c r="BP35" s="230"/>
      <c r="BQ35" s="230"/>
      <c r="BR35" s="230"/>
      <c r="BS35" s="230"/>
      <c r="BT35" s="230"/>
      <c r="BU35" s="230"/>
      <c r="BV35" s="230"/>
      <c r="BW35" s="230"/>
      <c r="BX35" s="230"/>
    </row>
    <row r="36" spans="1:78" ht="13.9" hidden="1" customHeight="1">
      <c r="A36" s="1"/>
      <c r="B36" s="233" t="s">
        <v>399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</row>
    <row r="37" spans="1:78" ht="13.9" hidden="1" customHeight="1">
      <c r="A37" s="408"/>
      <c r="B37" s="407"/>
      <c r="C37" s="236"/>
      <c r="D37" s="236">
        <f t="shared" ref="D37:K37" si="14">SUM(D21:D27)</f>
        <v>0</v>
      </c>
      <c r="E37" s="236">
        <f t="shared" si="14"/>
        <v>0</v>
      </c>
      <c r="F37" s="236">
        <f t="shared" si="14"/>
        <v>0</v>
      </c>
      <c r="G37" s="236">
        <f t="shared" si="14"/>
        <v>1</v>
      </c>
      <c r="H37" s="236">
        <f t="shared" si="14"/>
        <v>0</v>
      </c>
      <c r="I37" s="236">
        <f t="shared" si="14"/>
        <v>0</v>
      </c>
      <c r="J37" s="236">
        <f t="shared" si="14"/>
        <v>35</v>
      </c>
      <c r="K37" s="236">
        <f t="shared" si="14"/>
        <v>0</v>
      </c>
      <c r="L37" s="236">
        <f>SUM(L21:L27)</f>
        <v>3.8</v>
      </c>
      <c r="M37" s="236">
        <f t="shared" ref="M37:BX37" si="15">SUM(M21:M27)</f>
        <v>0</v>
      </c>
      <c r="N37" s="236">
        <f t="shared" si="15"/>
        <v>4.5</v>
      </c>
      <c r="O37" s="236">
        <f t="shared" si="15"/>
        <v>0</v>
      </c>
      <c r="P37" s="236">
        <f t="shared" si="15"/>
        <v>0</v>
      </c>
      <c r="Q37" s="236">
        <f t="shared" si="15"/>
        <v>0</v>
      </c>
      <c r="R37" s="236">
        <f t="shared" si="15"/>
        <v>0</v>
      </c>
      <c r="S37" s="236">
        <f t="shared" si="15"/>
        <v>0</v>
      </c>
      <c r="T37" s="236">
        <f t="shared" si="15"/>
        <v>0</v>
      </c>
      <c r="U37" s="236">
        <f t="shared" si="15"/>
        <v>0</v>
      </c>
      <c r="V37" s="236">
        <f t="shared" si="15"/>
        <v>0</v>
      </c>
      <c r="W37" s="236">
        <f t="shared" si="15"/>
        <v>0</v>
      </c>
      <c r="X37" s="236">
        <f t="shared" si="15"/>
        <v>0</v>
      </c>
      <c r="Y37" s="236">
        <f t="shared" si="15"/>
        <v>0</v>
      </c>
      <c r="Z37" s="236">
        <f t="shared" si="15"/>
        <v>0</v>
      </c>
      <c r="AA37" s="236">
        <f t="shared" si="15"/>
        <v>0</v>
      </c>
      <c r="AB37" s="236">
        <f t="shared" si="15"/>
        <v>0</v>
      </c>
      <c r="AC37" s="236">
        <f t="shared" si="15"/>
        <v>0</v>
      </c>
      <c r="AD37" s="236">
        <f t="shared" si="15"/>
        <v>0</v>
      </c>
      <c r="AE37" s="236">
        <f t="shared" si="15"/>
        <v>0</v>
      </c>
      <c r="AF37" s="236">
        <f t="shared" si="15"/>
        <v>12</v>
      </c>
      <c r="AG37" s="236">
        <f t="shared" si="15"/>
        <v>0</v>
      </c>
      <c r="AH37" s="236">
        <f t="shared" si="15"/>
        <v>0</v>
      </c>
      <c r="AI37" s="236">
        <f t="shared" si="15"/>
        <v>0</v>
      </c>
      <c r="AJ37" s="236">
        <f t="shared" si="15"/>
        <v>0</v>
      </c>
      <c r="AK37" s="236">
        <f t="shared" si="15"/>
        <v>0</v>
      </c>
      <c r="AL37" s="236">
        <f t="shared" si="15"/>
        <v>0</v>
      </c>
      <c r="AM37" s="236">
        <f t="shared" si="15"/>
        <v>0</v>
      </c>
      <c r="AN37" s="236">
        <f t="shared" si="15"/>
        <v>0</v>
      </c>
      <c r="AO37" s="236">
        <f t="shared" si="15"/>
        <v>0</v>
      </c>
      <c r="AP37" s="236">
        <f t="shared" si="15"/>
        <v>0</v>
      </c>
      <c r="AQ37" s="236">
        <f t="shared" si="15"/>
        <v>0</v>
      </c>
      <c r="AR37" s="236">
        <f t="shared" si="15"/>
        <v>0</v>
      </c>
      <c r="AS37" s="236">
        <f t="shared" si="15"/>
        <v>0</v>
      </c>
      <c r="AT37" s="236">
        <f t="shared" si="15"/>
        <v>6</v>
      </c>
      <c r="AU37" s="236">
        <f t="shared" si="15"/>
        <v>0</v>
      </c>
      <c r="AV37" s="236">
        <f t="shared" si="15"/>
        <v>0</v>
      </c>
      <c r="AW37" s="236">
        <f t="shared" si="15"/>
        <v>0</v>
      </c>
      <c r="AX37" s="236">
        <f t="shared" si="15"/>
        <v>5</v>
      </c>
      <c r="AY37" s="236">
        <f t="shared" si="15"/>
        <v>21</v>
      </c>
      <c r="AZ37" s="236">
        <f t="shared" si="15"/>
        <v>0</v>
      </c>
      <c r="BA37" s="236">
        <f t="shared" si="15"/>
        <v>45</v>
      </c>
      <c r="BB37" s="236">
        <f t="shared" si="15"/>
        <v>0</v>
      </c>
      <c r="BC37" s="236">
        <f t="shared" si="15"/>
        <v>0</v>
      </c>
      <c r="BD37" s="236">
        <f t="shared" si="15"/>
        <v>0</v>
      </c>
      <c r="BE37" s="236">
        <f t="shared" si="15"/>
        <v>0</v>
      </c>
      <c r="BF37" s="236">
        <f t="shared" si="15"/>
        <v>0</v>
      </c>
      <c r="BG37" s="236">
        <f t="shared" si="15"/>
        <v>0</v>
      </c>
      <c r="BH37" s="236">
        <f t="shared" si="15"/>
        <v>0</v>
      </c>
      <c r="BI37" s="236">
        <f t="shared" si="15"/>
        <v>0</v>
      </c>
      <c r="BJ37" s="236">
        <f t="shared" si="15"/>
        <v>50</v>
      </c>
      <c r="BK37" s="236">
        <f t="shared" si="15"/>
        <v>8</v>
      </c>
      <c r="BL37" s="236">
        <f t="shared" si="15"/>
        <v>6</v>
      </c>
      <c r="BM37" s="236">
        <f t="shared" si="15"/>
        <v>0</v>
      </c>
      <c r="BN37" s="236">
        <f t="shared" si="15"/>
        <v>0</v>
      </c>
      <c r="BO37" s="236">
        <f t="shared" si="15"/>
        <v>45</v>
      </c>
      <c r="BP37" s="236">
        <f t="shared" si="15"/>
        <v>0</v>
      </c>
      <c r="BQ37" s="236">
        <f t="shared" si="15"/>
        <v>140</v>
      </c>
      <c r="BR37" s="236">
        <f t="shared" si="15"/>
        <v>0</v>
      </c>
      <c r="BS37" s="236">
        <f t="shared" si="15"/>
        <v>0</v>
      </c>
      <c r="BT37" s="236">
        <f t="shared" si="15"/>
        <v>0</v>
      </c>
      <c r="BU37" s="236">
        <f t="shared" si="15"/>
        <v>0</v>
      </c>
      <c r="BV37" s="236">
        <f t="shared" si="15"/>
        <v>0</v>
      </c>
      <c r="BW37" s="236">
        <f t="shared" si="15"/>
        <v>0</v>
      </c>
      <c r="BX37" s="236">
        <f t="shared" si="15"/>
        <v>60</v>
      </c>
    </row>
    <row r="38" spans="1:78" ht="13.9" hidden="1" customHeight="1">
      <c r="A38" s="412" t="s">
        <v>74</v>
      </c>
      <c r="B38" s="413"/>
      <c r="C38" s="236">
        <f>C39</f>
        <v>32</v>
      </c>
      <c r="D38" s="246">
        <f>C38</f>
        <v>32</v>
      </c>
      <c r="E38" s="246">
        <f t="shared" ref="E38:BP38" si="16">D38</f>
        <v>32</v>
      </c>
      <c r="F38" s="246">
        <f t="shared" si="16"/>
        <v>32</v>
      </c>
      <c r="G38" s="246">
        <f t="shared" si="16"/>
        <v>32</v>
      </c>
      <c r="H38" s="246">
        <f t="shared" si="16"/>
        <v>32</v>
      </c>
      <c r="I38" s="246">
        <f t="shared" si="16"/>
        <v>32</v>
      </c>
      <c r="J38" s="246">
        <f t="shared" si="16"/>
        <v>32</v>
      </c>
      <c r="K38" s="246">
        <f t="shared" si="16"/>
        <v>32</v>
      </c>
      <c r="L38" s="246">
        <f t="shared" si="16"/>
        <v>32</v>
      </c>
      <c r="M38" s="246">
        <f t="shared" si="16"/>
        <v>32</v>
      </c>
      <c r="N38" s="246">
        <f t="shared" si="16"/>
        <v>32</v>
      </c>
      <c r="O38" s="246">
        <f t="shared" si="16"/>
        <v>32</v>
      </c>
      <c r="P38" s="246">
        <f t="shared" si="16"/>
        <v>32</v>
      </c>
      <c r="Q38" s="246">
        <f t="shared" si="16"/>
        <v>32</v>
      </c>
      <c r="R38" s="246">
        <f t="shared" si="16"/>
        <v>32</v>
      </c>
      <c r="S38" s="246">
        <f t="shared" si="16"/>
        <v>32</v>
      </c>
      <c r="T38" s="246">
        <f t="shared" si="16"/>
        <v>32</v>
      </c>
      <c r="U38" s="246">
        <f t="shared" si="16"/>
        <v>32</v>
      </c>
      <c r="V38" s="246">
        <f t="shared" si="16"/>
        <v>32</v>
      </c>
      <c r="W38" s="246">
        <f t="shared" si="16"/>
        <v>32</v>
      </c>
      <c r="X38" s="246">
        <f t="shared" si="16"/>
        <v>32</v>
      </c>
      <c r="Y38" s="246">
        <f t="shared" si="16"/>
        <v>32</v>
      </c>
      <c r="Z38" s="246">
        <f t="shared" si="16"/>
        <v>32</v>
      </c>
      <c r="AA38" s="246">
        <f t="shared" si="16"/>
        <v>32</v>
      </c>
      <c r="AB38" s="246">
        <f t="shared" si="16"/>
        <v>32</v>
      </c>
      <c r="AC38" s="246">
        <f t="shared" si="16"/>
        <v>32</v>
      </c>
      <c r="AD38" s="246">
        <f t="shared" si="16"/>
        <v>32</v>
      </c>
      <c r="AE38" s="246">
        <f t="shared" si="16"/>
        <v>32</v>
      </c>
      <c r="AF38" s="246">
        <f t="shared" si="16"/>
        <v>32</v>
      </c>
      <c r="AG38" s="246">
        <f t="shared" si="16"/>
        <v>32</v>
      </c>
      <c r="AH38" s="246">
        <f t="shared" si="16"/>
        <v>32</v>
      </c>
      <c r="AI38" s="246">
        <f t="shared" si="16"/>
        <v>32</v>
      </c>
      <c r="AJ38" s="246">
        <f t="shared" si="16"/>
        <v>32</v>
      </c>
      <c r="AK38" s="246">
        <f t="shared" si="16"/>
        <v>32</v>
      </c>
      <c r="AL38" s="246">
        <f t="shared" si="16"/>
        <v>32</v>
      </c>
      <c r="AM38" s="246">
        <f t="shared" si="16"/>
        <v>32</v>
      </c>
      <c r="AN38" s="246">
        <f t="shared" si="16"/>
        <v>32</v>
      </c>
      <c r="AO38" s="246">
        <f t="shared" si="16"/>
        <v>32</v>
      </c>
      <c r="AP38" s="246">
        <f t="shared" si="16"/>
        <v>32</v>
      </c>
      <c r="AQ38" s="246">
        <f t="shared" si="16"/>
        <v>32</v>
      </c>
      <c r="AR38" s="246">
        <f t="shared" si="16"/>
        <v>32</v>
      </c>
      <c r="AS38" s="246">
        <f t="shared" si="16"/>
        <v>32</v>
      </c>
      <c r="AT38" s="246">
        <f t="shared" si="16"/>
        <v>32</v>
      </c>
      <c r="AU38" s="246">
        <f t="shared" si="16"/>
        <v>32</v>
      </c>
      <c r="AV38" s="246">
        <f t="shared" si="16"/>
        <v>32</v>
      </c>
      <c r="AW38" s="246">
        <f t="shared" si="16"/>
        <v>32</v>
      </c>
      <c r="AX38" s="246">
        <f t="shared" si="16"/>
        <v>32</v>
      </c>
      <c r="AY38" s="246">
        <f t="shared" si="16"/>
        <v>32</v>
      </c>
      <c r="AZ38" s="246">
        <f t="shared" si="16"/>
        <v>32</v>
      </c>
      <c r="BA38" s="246">
        <f t="shared" si="16"/>
        <v>32</v>
      </c>
      <c r="BB38" s="246">
        <f t="shared" si="16"/>
        <v>32</v>
      </c>
      <c r="BC38" s="246">
        <f t="shared" si="16"/>
        <v>32</v>
      </c>
      <c r="BD38" s="246">
        <f t="shared" si="16"/>
        <v>32</v>
      </c>
      <c r="BE38" s="246">
        <f t="shared" si="16"/>
        <v>32</v>
      </c>
      <c r="BF38" s="246">
        <f t="shared" si="16"/>
        <v>32</v>
      </c>
      <c r="BG38" s="246">
        <f t="shared" si="16"/>
        <v>32</v>
      </c>
      <c r="BH38" s="246">
        <f t="shared" si="16"/>
        <v>32</v>
      </c>
      <c r="BI38" s="246">
        <f t="shared" si="16"/>
        <v>32</v>
      </c>
      <c r="BJ38" s="246">
        <f t="shared" si="16"/>
        <v>32</v>
      </c>
      <c r="BK38" s="246">
        <f t="shared" si="16"/>
        <v>32</v>
      </c>
      <c r="BL38" s="246">
        <f t="shared" si="16"/>
        <v>32</v>
      </c>
      <c r="BM38" s="246">
        <f t="shared" si="16"/>
        <v>32</v>
      </c>
      <c r="BN38" s="246">
        <f t="shared" si="16"/>
        <v>32</v>
      </c>
      <c r="BO38" s="246">
        <f t="shared" si="16"/>
        <v>32</v>
      </c>
      <c r="BP38" s="246">
        <f t="shared" si="16"/>
        <v>32</v>
      </c>
      <c r="BQ38" s="246">
        <f t="shared" ref="BQ38:BX38" si="17">BP38</f>
        <v>32</v>
      </c>
      <c r="BR38" s="246">
        <f t="shared" si="17"/>
        <v>32</v>
      </c>
      <c r="BS38" s="246">
        <f t="shared" si="17"/>
        <v>32</v>
      </c>
      <c r="BT38" s="246">
        <f t="shared" si="17"/>
        <v>32</v>
      </c>
      <c r="BU38" s="246">
        <f t="shared" si="17"/>
        <v>32</v>
      </c>
      <c r="BV38" s="246">
        <f t="shared" si="17"/>
        <v>32</v>
      </c>
      <c r="BW38" s="246">
        <f t="shared" si="17"/>
        <v>32</v>
      </c>
      <c r="BX38" s="246">
        <f t="shared" si="17"/>
        <v>32</v>
      </c>
    </row>
    <row r="39" spans="1:78" ht="21" hidden="1" customHeight="1">
      <c r="A39" s="410" t="s">
        <v>138</v>
      </c>
      <c r="B39" s="411"/>
      <c r="C39" s="99">
        <f>VLOOKUP(B4,Общее_количество_учащихся,3,FALSE)</f>
        <v>32</v>
      </c>
      <c r="D39" s="247"/>
      <c r="E39" s="247"/>
      <c r="F39" s="247"/>
      <c r="G39" s="247"/>
      <c r="H39" s="247"/>
      <c r="I39" s="247"/>
      <c r="J39" s="247"/>
      <c r="K39" s="247"/>
      <c r="L39" s="247"/>
      <c r="M39" s="247"/>
      <c r="N39" s="247"/>
      <c r="O39" s="247"/>
      <c r="P39" s="247"/>
      <c r="Q39" s="247"/>
      <c r="R39" s="247"/>
      <c r="S39" s="247"/>
      <c r="T39" s="247"/>
      <c r="U39" s="247"/>
      <c r="V39" s="247"/>
      <c r="W39" s="247"/>
      <c r="X39" s="247"/>
      <c r="Y39" s="247"/>
      <c r="Z39" s="247"/>
      <c r="AA39" s="247"/>
      <c r="AB39" s="247"/>
      <c r="AC39" s="247"/>
      <c r="AD39" s="247"/>
      <c r="AE39" s="247"/>
      <c r="AF39" s="247"/>
      <c r="AG39" s="247"/>
      <c r="AH39" s="247"/>
      <c r="AI39" s="247"/>
      <c r="AJ39" s="247"/>
      <c r="AK39" s="247"/>
      <c r="AL39" s="247"/>
      <c r="AM39" s="247"/>
      <c r="AN39" s="247"/>
      <c r="AO39" s="247"/>
      <c r="AP39" s="247"/>
      <c r="AQ39" s="247"/>
      <c r="AR39" s="247"/>
      <c r="AS39" s="247"/>
      <c r="AT39" s="247"/>
      <c r="AU39" s="247"/>
      <c r="AV39" s="247"/>
      <c r="AW39" s="247"/>
      <c r="AX39" s="247"/>
      <c r="AY39" s="247"/>
      <c r="AZ39" s="247"/>
      <c r="BA39" s="247"/>
      <c r="BB39" s="247"/>
      <c r="BC39" s="247"/>
      <c r="BD39" s="247"/>
      <c r="BE39" s="247"/>
      <c r="BF39" s="247"/>
      <c r="BG39" s="247"/>
      <c r="BH39" s="247"/>
      <c r="BI39" s="247"/>
      <c r="BJ39" s="247"/>
      <c r="BK39" s="247"/>
      <c r="BL39" s="247"/>
      <c r="BM39" s="247"/>
      <c r="BN39" s="247"/>
      <c r="BO39" s="247"/>
      <c r="BP39" s="247"/>
      <c r="BQ39" s="247"/>
      <c r="BR39" s="247"/>
      <c r="BS39" s="247"/>
      <c r="BT39" s="247"/>
      <c r="BU39" s="247"/>
      <c r="BV39" s="247"/>
      <c r="BW39" s="247"/>
      <c r="BX39" s="247"/>
    </row>
    <row r="40" spans="1:78" ht="14.45" hidden="1" customHeight="1">
      <c r="A40" s="414" t="s">
        <v>75</v>
      </c>
      <c r="B40" s="415"/>
      <c r="C40" s="237"/>
      <c r="D40" s="248">
        <f>D37*D38/1000</f>
        <v>0</v>
      </c>
      <c r="E40" s="248">
        <f>E37*E38</f>
        <v>0</v>
      </c>
      <c r="F40" s="248">
        <f>F37*F38</f>
        <v>0</v>
      </c>
      <c r="G40" s="248">
        <f>G37*G38</f>
        <v>32</v>
      </c>
      <c r="H40" s="248">
        <f t="shared" ref="H40:BS40" si="18">H37*H38/1000</f>
        <v>0</v>
      </c>
      <c r="I40" s="248">
        <f t="shared" si="18"/>
        <v>0</v>
      </c>
      <c r="J40" s="249">
        <f t="shared" si="18"/>
        <v>1.1200000000000001</v>
      </c>
      <c r="K40" s="249">
        <f>K37*K38</f>
        <v>0</v>
      </c>
      <c r="L40" s="249">
        <f>L37*L38/1000</f>
        <v>0.1216</v>
      </c>
      <c r="M40" s="249">
        <f t="shared" si="18"/>
        <v>0</v>
      </c>
      <c r="N40" s="249">
        <f t="shared" si="18"/>
        <v>0.14399999999999999</v>
      </c>
      <c r="O40" s="249">
        <f t="shared" si="18"/>
        <v>0</v>
      </c>
      <c r="P40" s="249">
        <f t="shared" si="18"/>
        <v>0</v>
      </c>
      <c r="Q40" s="249">
        <f>Q37*Q38</f>
        <v>0</v>
      </c>
      <c r="R40" s="249">
        <f t="shared" si="18"/>
        <v>0</v>
      </c>
      <c r="S40" s="249">
        <f>S37*S38</f>
        <v>0</v>
      </c>
      <c r="T40" s="249">
        <f t="shared" si="18"/>
        <v>0</v>
      </c>
      <c r="U40" s="249">
        <f t="shared" si="18"/>
        <v>0</v>
      </c>
      <c r="V40" s="249">
        <f t="shared" si="18"/>
        <v>0</v>
      </c>
      <c r="W40" s="249">
        <f t="shared" si="18"/>
        <v>0</v>
      </c>
      <c r="X40" s="249">
        <f t="shared" si="18"/>
        <v>0</v>
      </c>
      <c r="Y40" s="249">
        <f t="shared" si="18"/>
        <v>0</v>
      </c>
      <c r="Z40" s="249">
        <f t="shared" si="18"/>
        <v>0</v>
      </c>
      <c r="AA40" s="249">
        <f t="shared" si="18"/>
        <v>0</v>
      </c>
      <c r="AB40" s="249">
        <f t="shared" si="18"/>
        <v>0</v>
      </c>
      <c r="AC40" s="249">
        <f t="shared" si="18"/>
        <v>0</v>
      </c>
      <c r="AD40" s="249">
        <f t="shared" si="18"/>
        <v>0</v>
      </c>
      <c r="AE40" s="249">
        <f t="shared" si="18"/>
        <v>0</v>
      </c>
      <c r="AF40" s="249">
        <f t="shared" si="18"/>
        <v>0.38400000000000001</v>
      </c>
      <c r="AG40" s="249">
        <f t="shared" si="18"/>
        <v>0</v>
      </c>
      <c r="AH40" s="249">
        <f t="shared" si="18"/>
        <v>0</v>
      </c>
      <c r="AI40" s="249">
        <f t="shared" si="18"/>
        <v>0</v>
      </c>
      <c r="AJ40" s="249">
        <f t="shared" si="18"/>
        <v>0</v>
      </c>
      <c r="AK40" s="249">
        <f t="shared" si="18"/>
        <v>0</v>
      </c>
      <c r="AL40" s="249">
        <f t="shared" si="18"/>
        <v>0</v>
      </c>
      <c r="AM40" s="249">
        <f t="shared" si="18"/>
        <v>0</v>
      </c>
      <c r="AN40" s="249">
        <f t="shared" si="18"/>
        <v>0</v>
      </c>
      <c r="AO40" s="249">
        <f t="shared" si="18"/>
        <v>0</v>
      </c>
      <c r="AP40" s="249">
        <f t="shared" si="18"/>
        <v>0</v>
      </c>
      <c r="AQ40" s="249">
        <f t="shared" si="18"/>
        <v>0</v>
      </c>
      <c r="AR40" s="249">
        <f t="shared" si="18"/>
        <v>0</v>
      </c>
      <c r="AS40" s="249">
        <f t="shared" si="18"/>
        <v>0</v>
      </c>
      <c r="AT40" s="249">
        <f t="shared" si="18"/>
        <v>0.192</v>
      </c>
      <c r="AU40" s="249">
        <f t="shared" si="18"/>
        <v>0</v>
      </c>
      <c r="AV40" s="249">
        <f t="shared" si="18"/>
        <v>0</v>
      </c>
      <c r="AW40" s="249">
        <f t="shared" si="18"/>
        <v>0</v>
      </c>
      <c r="AX40" s="249">
        <f t="shared" si="18"/>
        <v>0.16</v>
      </c>
      <c r="AY40" s="249">
        <f t="shared" si="18"/>
        <v>0.67200000000000004</v>
      </c>
      <c r="AZ40" s="249">
        <f t="shared" si="18"/>
        <v>0</v>
      </c>
      <c r="BA40" s="249">
        <f t="shared" si="18"/>
        <v>1.44</v>
      </c>
      <c r="BB40" s="249">
        <f t="shared" si="18"/>
        <v>0</v>
      </c>
      <c r="BC40" s="249">
        <f t="shared" si="18"/>
        <v>0</v>
      </c>
      <c r="BD40" s="249">
        <f t="shared" si="18"/>
        <v>0</v>
      </c>
      <c r="BE40" s="249">
        <f t="shared" si="18"/>
        <v>0</v>
      </c>
      <c r="BF40" s="249">
        <f t="shared" si="18"/>
        <v>0</v>
      </c>
      <c r="BG40" s="249">
        <f t="shared" si="18"/>
        <v>0</v>
      </c>
      <c r="BH40" s="249">
        <f>BH37*BH38</f>
        <v>0</v>
      </c>
      <c r="BI40" s="249">
        <f t="shared" si="18"/>
        <v>0</v>
      </c>
      <c r="BJ40" s="249">
        <f t="shared" si="18"/>
        <v>1.6</v>
      </c>
      <c r="BK40" s="249">
        <f t="shared" si="18"/>
        <v>0.25600000000000001</v>
      </c>
      <c r="BL40" s="249">
        <f t="shared" si="18"/>
        <v>0.192</v>
      </c>
      <c r="BM40" s="249">
        <f t="shared" si="18"/>
        <v>0</v>
      </c>
      <c r="BN40" s="249">
        <f t="shared" si="18"/>
        <v>0</v>
      </c>
      <c r="BO40" s="249">
        <f t="shared" si="18"/>
        <v>1.44</v>
      </c>
      <c r="BP40" s="249">
        <f t="shared" si="18"/>
        <v>0</v>
      </c>
      <c r="BQ40" s="249">
        <f t="shared" si="18"/>
        <v>4.4800000000000004</v>
      </c>
      <c r="BR40" s="249">
        <f t="shared" si="18"/>
        <v>0</v>
      </c>
      <c r="BS40" s="249">
        <f t="shared" si="18"/>
        <v>0</v>
      </c>
      <c r="BT40" s="249">
        <f t="shared" ref="BT40:BX40" si="19">BT37*BT38/1000</f>
        <v>0</v>
      </c>
      <c r="BU40" s="249">
        <f t="shared" si="19"/>
        <v>0</v>
      </c>
      <c r="BV40" s="249">
        <f t="shared" si="19"/>
        <v>0</v>
      </c>
      <c r="BW40" s="249">
        <f t="shared" si="19"/>
        <v>0</v>
      </c>
      <c r="BX40" s="249">
        <f t="shared" si="19"/>
        <v>1.92</v>
      </c>
    </row>
    <row r="41" spans="1:78" ht="13.9" hidden="1" customHeight="1">
      <c r="A41" s="414" t="s">
        <v>64</v>
      </c>
      <c r="B41" s="415"/>
      <c r="C41" s="237"/>
      <c r="D41" s="241">
        <f>ССЫЛКИ!B3</f>
        <v>85</v>
      </c>
      <c r="E41" s="241">
        <f>ССЫЛКИ!C3</f>
        <v>21</v>
      </c>
      <c r="F41" s="241">
        <f>ССЫЛКИ!D3</f>
        <v>21</v>
      </c>
      <c r="G41" s="241">
        <f>ССЫЛКИ!E3</f>
        <v>6</v>
      </c>
      <c r="H41" s="241">
        <f>ССЫЛКИ!F3</f>
        <v>400</v>
      </c>
      <c r="I41" s="241">
        <f>ССЫЛКИ!G3</f>
        <v>140</v>
      </c>
      <c r="J41" s="241">
        <f>ССЫЛКИ!H3</f>
        <v>85</v>
      </c>
      <c r="K41" s="241">
        <f>ССЫЛКИ!I3</f>
        <v>21</v>
      </c>
      <c r="L41" s="241">
        <f>ССЫЛКИ!J3</f>
        <v>140</v>
      </c>
      <c r="M41" s="241">
        <f>ССЫЛКИ!K3</f>
        <v>56</v>
      </c>
      <c r="N41" s="241">
        <f>ССЫЛКИ!L3</f>
        <v>10</v>
      </c>
      <c r="O41" s="241">
        <f>ССЫЛКИ!M3</f>
        <v>240</v>
      </c>
      <c r="P41" s="241">
        <f>ССЫЛКИ!N3</f>
        <v>700</v>
      </c>
      <c r="Q41" s="241">
        <f>ССЫЛКИ!O3</f>
        <v>8</v>
      </c>
      <c r="R41" s="241">
        <f>ССЫЛКИ!P3</f>
        <v>160</v>
      </c>
      <c r="S41" s="241">
        <f>ССЫЛКИ!Q3</f>
        <v>10</v>
      </c>
      <c r="T41" s="241">
        <f>ССЫЛКИ!R3</f>
        <v>150</v>
      </c>
      <c r="U41" s="241">
        <f>ССЫЛКИ!S3</f>
        <v>110</v>
      </c>
      <c r="V41" s="241">
        <f>ССЫЛКИ!T3</f>
        <v>130</v>
      </c>
      <c r="W41" s="241">
        <f>ССЫЛКИ!U3</f>
        <v>150</v>
      </c>
      <c r="X41" s="241">
        <f>ССЫЛКИ!V3</f>
        <v>150</v>
      </c>
      <c r="Y41" s="241">
        <f>ССЫЛКИ!W3</f>
        <v>40</v>
      </c>
      <c r="Z41" s="241">
        <f>ССЫЛКИ!X3</f>
        <v>150</v>
      </c>
      <c r="AA41" s="241">
        <f>ССЫЛКИ!Y3</f>
        <v>60</v>
      </c>
      <c r="AB41" s="241">
        <f>ССЫЛКИ!Z3</f>
        <v>70</v>
      </c>
      <c r="AC41" s="241">
        <f>ССЫЛКИ!AA3</f>
        <v>165</v>
      </c>
      <c r="AD41" s="241">
        <f>ССЫЛКИ!AB3</f>
        <v>21</v>
      </c>
      <c r="AE41" s="241">
        <f>ССЫЛКИ!AC3</f>
        <v>10.5</v>
      </c>
      <c r="AF41" s="241">
        <f>ССЫЛКИ!AD3</f>
        <v>55</v>
      </c>
      <c r="AG41" s="241">
        <f>ССЫЛКИ!AE3</f>
        <v>90</v>
      </c>
      <c r="AH41" s="241">
        <f>ССЫЛКИ!AF3</f>
        <v>45</v>
      </c>
      <c r="AI41" s="241">
        <f>ССЫЛКИ!AG3</f>
        <v>45</v>
      </c>
      <c r="AJ41" s="241">
        <f>ССЫЛКИ!AH3</f>
        <v>52</v>
      </c>
      <c r="AK41" s="241">
        <f>ССЫЛКИ!AI3</f>
        <v>50</v>
      </c>
      <c r="AL41" s="241">
        <f>ССЫЛКИ!AJ3</f>
        <v>55</v>
      </c>
      <c r="AM41" s="241">
        <f>ССЫЛКИ!AK3</f>
        <v>60</v>
      </c>
      <c r="AN41" s="241">
        <f>ССЫЛКИ!AL3</f>
        <v>60</v>
      </c>
      <c r="AO41" s="241">
        <f>ССЫЛКИ!AM3</f>
        <v>50</v>
      </c>
      <c r="AP41" s="241">
        <f>ССЫЛКИ!AN3</f>
        <v>110</v>
      </c>
      <c r="AQ41" s="241">
        <f>ССЫЛКИ!AO3</f>
        <v>270</v>
      </c>
      <c r="AR41" s="241">
        <f>ССЫЛКИ!AP3</f>
        <v>200</v>
      </c>
      <c r="AS41" s="241">
        <f>ССЫЛКИ!AQ3</f>
        <v>80</v>
      </c>
      <c r="AT41" s="241">
        <f>ССЫЛКИ!AR3</f>
        <v>600</v>
      </c>
      <c r="AU41" s="241">
        <f>ССЫЛКИ!AS3</f>
        <v>60</v>
      </c>
      <c r="AV41" s="241">
        <f>ССЫЛКИ!AT3</f>
        <v>75</v>
      </c>
      <c r="AW41" s="241">
        <f>ССЫЛКИ!AU3</f>
        <v>250</v>
      </c>
      <c r="AX41" s="241">
        <f>ССЫЛКИ!AV3</f>
        <v>274</v>
      </c>
      <c r="AY41" s="241">
        <f>ССЫЛКИ!AW3</f>
        <v>450</v>
      </c>
      <c r="AZ41" s="241">
        <f>ССЫЛКИ!AX3</f>
        <v>325</v>
      </c>
      <c r="BA41" s="241">
        <f>ССЫЛКИ!AY3</f>
        <v>180</v>
      </c>
      <c r="BB41" s="241">
        <f>ССЫЛКИ!AZ3</f>
        <v>320</v>
      </c>
      <c r="BC41" s="241">
        <f>ССЫЛКИ!BA3</f>
        <v>350</v>
      </c>
      <c r="BD41" s="241">
        <f>ССЫЛКИ!BB3</f>
        <v>300</v>
      </c>
      <c r="BE41" s="241">
        <f>ССЫЛКИ!BC3</f>
        <v>120</v>
      </c>
      <c r="BF41" s="241">
        <f>ССЫЛКИ!BD3</f>
        <v>220</v>
      </c>
      <c r="BG41" s="241">
        <f>ССЫЛКИ!BE3</f>
        <v>300</v>
      </c>
      <c r="BH41" s="241">
        <f>ССЫЛКИ!BF3</f>
        <v>21</v>
      </c>
      <c r="BI41" s="241">
        <f>ССЫЛКИ!BG3</f>
        <v>21</v>
      </c>
      <c r="BJ41" s="241">
        <f>ССЫЛКИ!BH3</f>
        <v>35</v>
      </c>
      <c r="BK41" s="241">
        <f>ССЫЛКИ!BI3</f>
        <v>22</v>
      </c>
      <c r="BL41" s="241">
        <f>ССЫЛКИ!BJ3</f>
        <v>32</v>
      </c>
      <c r="BM41" s="241">
        <f>ССЫЛКИ!BK3</f>
        <v>140</v>
      </c>
      <c r="BN41" s="241">
        <f>ССЫЛКИ!BL3</f>
        <v>140</v>
      </c>
      <c r="BO41" s="241">
        <f>ССЫЛКИ!BM3</f>
        <v>30</v>
      </c>
      <c r="BP41" s="241">
        <f>ССЫЛКИ!BN3</f>
        <v>4.2</v>
      </c>
      <c r="BQ41" s="241">
        <f>ССЫЛКИ!BO3</f>
        <v>160</v>
      </c>
      <c r="BR41" s="241">
        <f>ССЫЛКИ!BP3</f>
        <v>100</v>
      </c>
      <c r="BS41" s="241">
        <f>ССЫЛКИ!BQ3</f>
        <v>150</v>
      </c>
      <c r="BT41" s="241">
        <f>ССЫЛКИ!BR3</f>
        <v>160</v>
      </c>
      <c r="BU41" s="241">
        <f>ССЫЛКИ!BS3</f>
        <v>100</v>
      </c>
      <c r="BV41" s="241">
        <f>ССЫЛКИ!BT3</f>
        <v>90</v>
      </c>
      <c r="BW41" s="241">
        <f>ССЫЛКИ!BU3</f>
        <v>21</v>
      </c>
      <c r="BX41" s="241">
        <f>ССЫЛКИ!BV3</f>
        <v>40</v>
      </c>
    </row>
    <row r="42" spans="1:78" ht="13.9" hidden="1" customHeight="1">
      <c r="A42" s="414" t="s">
        <v>76</v>
      </c>
      <c r="B42" s="415"/>
      <c r="C42" s="250">
        <f>SUM(D42:BZ42)</f>
        <v>1952.0000000000002</v>
      </c>
      <c r="D42" s="243">
        <f>D40*D41</f>
        <v>0</v>
      </c>
      <c r="E42" s="243">
        <f t="shared" ref="E42:BP42" si="20">E40*E41</f>
        <v>0</v>
      </c>
      <c r="F42" s="239">
        <f>F40*F41</f>
        <v>0</v>
      </c>
      <c r="G42" s="239">
        <f t="shared" si="20"/>
        <v>192</v>
      </c>
      <c r="H42" s="239">
        <f t="shared" si="20"/>
        <v>0</v>
      </c>
      <c r="I42" s="239">
        <f t="shared" si="20"/>
        <v>0</v>
      </c>
      <c r="J42" s="239">
        <f t="shared" si="20"/>
        <v>95.2</v>
      </c>
      <c r="K42" s="252">
        <f t="shared" si="20"/>
        <v>0</v>
      </c>
      <c r="L42" s="252">
        <f t="shared" si="20"/>
        <v>17.024000000000001</v>
      </c>
      <c r="M42" s="252">
        <f t="shared" si="20"/>
        <v>0</v>
      </c>
      <c r="N42" s="252">
        <f t="shared" si="20"/>
        <v>1.44</v>
      </c>
      <c r="O42" s="252">
        <f t="shared" si="20"/>
        <v>0</v>
      </c>
      <c r="P42" s="252">
        <f t="shared" si="20"/>
        <v>0</v>
      </c>
      <c r="Q42" s="252">
        <f t="shared" si="20"/>
        <v>0</v>
      </c>
      <c r="R42" s="252">
        <f t="shared" si="20"/>
        <v>0</v>
      </c>
      <c r="S42" s="252">
        <f t="shared" si="20"/>
        <v>0</v>
      </c>
      <c r="T42" s="252">
        <f t="shared" si="20"/>
        <v>0</v>
      </c>
      <c r="U42" s="252">
        <f t="shared" si="20"/>
        <v>0</v>
      </c>
      <c r="V42" s="252">
        <f t="shared" si="20"/>
        <v>0</v>
      </c>
      <c r="W42" s="252">
        <f t="shared" si="20"/>
        <v>0</v>
      </c>
      <c r="X42" s="252">
        <f t="shared" si="20"/>
        <v>0</v>
      </c>
      <c r="Y42" s="252">
        <f t="shared" si="20"/>
        <v>0</v>
      </c>
      <c r="Z42" s="252">
        <f t="shared" si="20"/>
        <v>0</v>
      </c>
      <c r="AA42" s="252">
        <f t="shared" si="20"/>
        <v>0</v>
      </c>
      <c r="AB42" s="252">
        <f t="shared" si="20"/>
        <v>0</v>
      </c>
      <c r="AC42" s="252">
        <f t="shared" si="20"/>
        <v>0</v>
      </c>
      <c r="AD42" s="252">
        <f t="shared" si="20"/>
        <v>0</v>
      </c>
      <c r="AE42" s="252">
        <f t="shared" si="20"/>
        <v>0</v>
      </c>
      <c r="AF42" s="252">
        <f t="shared" si="20"/>
        <v>21.12</v>
      </c>
      <c r="AG42" s="252">
        <f t="shared" si="20"/>
        <v>0</v>
      </c>
      <c r="AH42" s="252">
        <f t="shared" si="20"/>
        <v>0</v>
      </c>
      <c r="AI42" s="252">
        <f t="shared" si="20"/>
        <v>0</v>
      </c>
      <c r="AJ42" s="252">
        <f t="shared" si="20"/>
        <v>0</v>
      </c>
      <c r="AK42" s="252">
        <f t="shared" si="20"/>
        <v>0</v>
      </c>
      <c r="AL42" s="252">
        <f t="shared" si="20"/>
        <v>0</v>
      </c>
      <c r="AM42" s="252">
        <f t="shared" si="20"/>
        <v>0</v>
      </c>
      <c r="AN42" s="252">
        <f t="shared" si="20"/>
        <v>0</v>
      </c>
      <c r="AO42" s="252">
        <f t="shared" si="20"/>
        <v>0</v>
      </c>
      <c r="AP42" s="252">
        <f t="shared" si="20"/>
        <v>0</v>
      </c>
      <c r="AQ42" s="252">
        <f t="shared" si="20"/>
        <v>0</v>
      </c>
      <c r="AR42" s="252">
        <f t="shared" si="20"/>
        <v>0</v>
      </c>
      <c r="AS42" s="252">
        <f t="shared" si="20"/>
        <v>0</v>
      </c>
      <c r="AT42" s="252">
        <f t="shared" si="20"/>
        <v>115.2</v>
      </c>
      <c r="AU42" s="252">
        <f t="shared" si="20"/>
        <v>0</v>
      </c>
      <c r="AV42" s="252">
        <f t="shared" si="20"/>
        <v>0</v>
      </c>
      <c r="AW42" s="252">
        <f t="shared" si="20"/>
        <v>0</v>
      </c>
      <c r="AX42" s="252">
        <f t="shared" si="20"/>
        <v>43.84</v>
      </c>
      <c r="AY42" s="252">
        <f t="shared" si="20"/>
        <v>302.40000000000003</v>
      </c>
      <c r="AZ42" s="252">
        <f t="shared" si="20"/>
        <v>0</v>
      </c>
      <c r="BA42" s="252">
        <f t="shared" si="20"/>
        <v>259.2</v>
      </c>
      <c r="BB42" s="252">
        <f t="shared" si="20"/>
        <v>0</v>
      </c>
      <c r="BC42" s="252">
        <f t="shared" si="20"/>
        <v>0</v>
      </c>
      <c r="BD42" s="252">
        <f t="shared" si="20"/>
        <v>0</v>
      </c>
      <c r="BE42" s="252">
        <f t="shared" si="20"/>
        <v>0</v>
      </c>
      <c r="BF42" s="252">
        <f t="shared" si="20"/>
        <v>0</v>
      </c>
      <c r="BG42" s="252">
        <f t="shared" si="20"/>
        <v>0</v>
      </c>
      <c r="BH42" s="252">
        <f t="shared" si="20"/>
        <v>0</v>
      </c>
      <c r="BI42" s="252">
        <f t="shared" si="20"/>
        <v>0</v>
      </c>
      <c r="BJ42" s="252">
        <f t="shared" si="20"/>
        <v>56</v>
      </c>
      <c r="BK42" s="252">
        <f t="shared" si="20"/>
        <v>5.6319999999999997</v>
      </c>
      <c r="BL42" s="252">
        <f t="shared" si="20"/>
        <v>6.1440000000000001</v>
      </c>
      <c r="BM42" s="252">
        <f t="shared" si="20"/>
        <v>0</v>
      </c>
      <c r="BN42" s="252">
        <f t="shared" si="20"/>
        <v>0</v>
      </c>
      <c r="BO42" s="252">
        <f t="shared" si="20"/>
        <v>43.199999999999996</v>
      </c>
      <c r="BP42" s="252">
        <f t="shared" si="20"/>
        <v>0</v>
      </c>
      <c r="BQ42" s="252">
        <f t="shared" ref="BQ42:BW42" si="21">BQ40*BQ41</f>
        <v>716.80000000000007</v>
      </c>
      <c r="BR42" s="252">
        <f t="shared" si="21"/>
        <v>0</v>
      </c>
      <c r="BS42" s="252">
        <f t="shared" si="21"/>
        <v>0</v>
      </c>
      <c r="BT42" s="252">
        <f t="shared" si="21"/>
        <v>0</v>
      </c>
      <c r="BU42" s="252">
        <f t="shared" si="21"/>
        <v>0</v>
      </c>
      <c r="BV42" s="252">
        <f>BV40*BV41</f>
        <v>0</v>
      </c>
      <c r="BW42" s="252">
        <f t="shared" si="21"/>
        <v>0</v>
      </c>
      <c r="BX42" s="252">
        <f>BX40*BX41</f>
        <v>76.8</v>
      </c>
    </row>
    <row r="43" spans="1:78" ht="13.9" hidden="1" customHeight="1">
      <c r="A43" s="414" t="s">
        <v>77</v>
      </c>
      <c r="B43" s="416"/>
      <c r="C43" s="251">
        <f>C42/C39</f>
        <v>61.000000000000007</v>
      </c>
      <c r="D43" s="230"/>
      <c r="E43" s="230"/>
      <c r="F43" s="230"/>
      <c r="G43" s="230"/>
      <c r="H43" s="230"/>
      <c r="I43" s="230"/>
      <c r="J43" s="230"/>
      <c r="K43" s="230"/>
      <c r="L43" s="230"/>
      <c r="M43" s="230"/>
      <c r="N43" s="230"/>
      <c r="O43" s="230"/>
      <c r="P43" s="230"/>
      <c r="Q43" s="230"/>
      <c r="R43" s="230"/>
      <c r="S43" s="230"/>
      <c r="T43" s="230"/>
      <c r="U43" s="230"/>
      <c r="V43" s="230"/>
      <c r="W43" s="230"/>
      <c r="X43" s="230"/>
      <c r="Y43" s="230"/>
      <c r="Z43" s="230"/>
      <c r="AA43" s="230"/>
      <c r="AB43" s="230"/>
      <c r="AC43" s="230"/>
      <c r="AD43" s="230"/>
      <c r="AE43" s="230"/>
      <c r="AF43" s="230"/>
      <c r="AG43" s="230"/>
      <c r="AH43" s="230"/>
      <c r="AI43" s="230"/>
      <c r="AJ43" s="230"/>
      <c r="AK43" s="230"/>
      <c r="AL43" s="230"/>
      <c r="AM43" s="230"/>
      <c r="AN43" s="230"/>
      <c r="AO43" s="230"/>
      <c r="AP43" s="230"/>
      <c r="AQ43" s="230"/>
      <c r="AR43" s="230"/>
      <c r="AS43" s="230"/>
      <c r="AT43" s="230"/>
      <c r="AU43" s="230"/>
      <c r="AV43" s="230"/>
      <c r="AW43" s="230"/>
      <c r="AX43" s="230"/>
      <c r="AY43" s="230"/>
      <c r="AZ43" s="230"/>
      <c r="BA43" s="230"/>
      <c r="BB43" s="230"/>
      <c r="BC43" s="230"/>
      <c r="BD43" s="230"/>
      <c r="BE43" s="230"/>
      <c r="BF43" s="230"/>
      <c r="BG43" s="230"/>
      <c r="BH43" s="230"/>
      <c r="BI43" s="230"/>
      <c r="BJ43" s="230"/>
      <c r="BK43" s="230"/>
      <c r="BL43" s="230"/>
      <c r="BM43" s="230"/>
      <c r="BN43" s="230"/>
      <c r="BO43" s="230"/>
      <c r="BP43" s="230"/>
      <c r="BQ43" s="230"/>
      <c r="BR43" s="230"/>
      <c r="BS43" s="230"/>
      <c r="BT43" s="230"/>
      <c r="BU43" s="230"/>
      <c r="BV43" s="230"/>
      <c r="BW43" s="230"/>
      <c r="BX43" s="230"/>
    </row>
    <row r="44" spans="1:78" ht="13.9" hidden="1" customHeight="1">
      <c r="A44" s="1">
        <f ca="1">SUMPRODUCT(SIGN(CELL("width",OFFSET(D34,,N(INDEX(COLUMN(D34:BZ34)-COLUMN(D34),))))),D34:BZ34)</f>
        <v>1952.0000000000002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</row>
    <row r="45" spans="1:78" ht="15.75" customHeight="1">
      <c r="A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</row>
    <row r="46" spans="1:78" ht="15.75" customHeight="1">
      <c r="A46" s="29" t="s">
        <v>78</v>
      </c>
      <c r="B46" s="1"/>
      <c r="C46" s="1"/>
      <c r="D46" s="1"/>
      <c r="E46" s="1"/>
      <c r="F46" s="1"/>
      <c r="G46" s="1"/>
      <c r="H46" s="1"/>
      <c r="I46" s="1"/>
      <c r="J46" s="1"/>
      <c r="K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</row>
    <row r="47" spans="1:78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</row>
    <row r="48" spans="1:78" ht="15.75" customHeight="1">
      <c r="A48" s="29" t="s">
        <v>79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</sheetData>
  <mergeCells count="35">
    <mergeCell ref="A41:B41"/>
    <mergeCell ref="A42:B42"/>
    <mergeCell ref="A43:B43"/>
    <mergeCell ref="A35:B35"/>
    <mergeCell ref="A37:B37"/>
    <mergeCell ref="A38:B38"/>
    <mergeCell ref="A39:B39"/>
    <mergeCell ref="A40:B40"/>
    <mergeCell ref="A30:B30"/>
    <mergeCell ref="A31:B31"/>
    <mergeCell ref="A32:B32"/>
    <mergeCell ref="A33:B33"/>
    <mergeCell ref="A34:B34"/>
    <mergeCell ref="A24:B24"/>
    <mergeCell ref="A25:B25"/>
    <mergeCell ref="A26:B26"/>
    <mergeCell ref="A27:B27"/>
    <mergeCell ref="A29:B29"/>
    <mergeCell ref="A19:B20"/>
    <mergeCell ref="D19:BX19"/>
    <mergeCell ref="A21:B21"/>
    <mergeCell ref="A22:B22"/>
    <mergeCell ref="A23:B23"/>
    <mergeCell ref="A15:B15"/>
    <mergeCell ref="A16:B16"/>
    <mergeCell ref="A10:B10"/>
    <mergeCell ref="A11:B11"/>
    <mergeCell ref="A12:B12"/>
    <mergeCell ref="A13:B13"/>
    <mergeCell ref="A14:B14"/>
    <mergeCell ref="A1:BK1"/>
    <mergeCell ref="A2:BK2"/>
    <mergeCell ref="B3:BK3"/>
    <mergeCell ref="C4:BX4"/>
    <mergeCell ref="L5:AB5"/>
  </mergeCells>
  <pageMargins left="0.70866141732283472" right="0.70866141732283472" top="0.74803149606299213" bottom="0.74803149606299213" header="0" footer="0"/>
  <pageSetup paperSize="9" scale="59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pageSetUpPr fitToPage="1"/>
  </sheetPr>
  <dimension ref="A1:CA970"/>
  <sheetViews>
    <sheetView zoomScale="80" zoomScaleNormal="80" workbookViewId="0">
      <selection activeCell="C6" sqref="A6:XFD35"/>
    </sheetView>
  </sheetViews>
  <sheetFormatPr defaultColWidth="12.625" defaultRowHeight="15" customHeight="1"/>
  <cols>
    <col min="1" max="1" width="13.625" style="285" bestFit="1" customWidth="1"/>
    <col min="2" max="2" width="15.125" style="285" customWidth="1"/>
    <col min="3" max="3" width="7.375" style="285" bestFit="1" customWidth="1"/>
    <col min="4" max="6" width="7.375" style="285" hidden="1" customWidth="1"/>
    <col min="7" max="7" width="6.375" style="285" hidden="1" customWidth="1"/>
    <col min="8" max="8" width="8.375" style="285" hidden="1" customWidth="1"/>
    <col min="9" max="9" width="8.375" style="285" customWidth="1"/>
    <col min="10" max="11" width="7.375" style="285" hidden="1" customWidth="1"/>
    <col min="12" max="12" width="8.375" style="285" bestFit="1" customWidth="1"/>
    <col min="13" max="14" width="7.375" style="285" bestFit="1" customWidth="1"/>
    <col min="15" max="15" width="8.375" style="285" hidden="1" customWidth="1"/>
    <col min="16" max="16" width="8.375" style="285" bestFit="1" customWidth="1"/>
    <col min="17" max="17" width="8.625" style="285" bestFit="1" customWidth="1"/>
    <col min="18" max="18" width="8.375" style="285" hidden="1" customWidth="1"/>
    <col min="19" max="19" width="8.625" style="285" bestFit="1" customWidth="1"/>
    <col min="20" max="20" width="8.375" style="285" bestFit="1" customWidth="1"/>
    <col min="21" max="24" width="8.375" style="285" hidden="1" customWidth="1"/>
    <col min="25" max="25" width="7.375" style="285" hidden="1" customWidth="1"/>
    <col min="26" max="26" width="8.375" style="285" hidden="1" customWidth="1"/>
    <col min="27" max="28" width="7.375" style="285" hidden="1" customWidth="1"/>
    <col min="29" max="29" width="8.375" style="285" hidden="1" customWidth="1"/>
    <col min="30" max="30" width="7.375" style="285" hidden="1" customWidth="1"/>
    <col min="31" max="31" width="8.625" style="285" bestFit="1" customWidth="1"/>
    <col min="32" max="39" width="7.375" style="285" hidden="1" customWidth="1"/>
    <col min="40" max="40" width="7.75" style="285" bestFit="1" customWidth="1"/>
    <col min="41" max="41" width="7.375" style="285" hidden="1" customWidth="1"/>
    <col min="42" max="42" width="8.375" style="285" hidden="1" customWidth="1"/>
    <col min="43" max="43" width="8.375" style="285" customWidth="1"/>
    <col min="44" max="44" width="8.375" style="285" hidden="1" customWidth="1"/>
    <col min="45" max="45" width="7.375" style="285" hidden="1" customWidth="1"/>
    <col min="46" max="46" width="8.375" style="285" bestFit="1" customWidth="1"/>
    <col min="47" max="47" width="7.375" style="285" hidden="1" customWidth="1"/>
    <col min="48" max="48" width="7.75" style="285" bestFit="1" customWidth="1"/>
    <col min="49" max="55" width="8.375" style="285" hidden="1" customWidth="1"/>
    <col min="56" max="56" width="8.625" style="285" bestFit="1" customWidth="1"/>
    <col min="57" max="59" width="8.375" style="285" hidden="1" customWidth="1"/>
    <col min="60" max="61" width="7.375" style="285" hidden="1" customWidth="1"/>
    <col min="62" max="62" width="7.75" style="285" bestFit="1" customWidth="1"/>
    <col min="63" max="64" width="7.375" style="285" bestFit="1" customWidth="1"/>
    <col min="65" max="66" width="8.375" style="285" hidden="1" customWidth="1"/>
    <col min="67" max="67" width="7.375" style="285" hidden="1" customWidth="1"/>
    <col min="68" max="68" width="6.375" style="285" hidden="1" customWidth="1"/>
    <col min="69" max="73" width="8.375" style="285" hidden="1" customWidth="1"/>
    <col min="74" max="74" width="7.75" style="285" bestFit="1" customWidth="1"/>
    <col min="75" max="75" width="7.375" style="285" hidden="1" customWidth="1"/>
    <col min="76" max="76" width="7.75" style="285" bestFit="1" customWidth="1"/>
    <col min="77" max="77" width="8.375" style="285" customWidth="1"/>
    <col min="78" max="78" width="6.375" style="285" hidden="1" customWidth="1"/>
    <col min="79" max="79" width="7.625" style="285" customWidth="1"/>
    <col min="80" max="16384" width="12.625" style="285"/>
  </cols>
  <sheetData>
    <row r="1" spans="1:79" ht="18.75">
      <c r="A1" s="423" t="str">
        <f>'Автомат. ввод'!N10</f>
        <v>МКОУ " Новокрестьяновская  СОШ"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  <c r="R1" s="418"/>
      <c r="S1" s="418"/>
      <c r="T1" s="418"/>
      <c r="U1" s="418"/>
      <c r="V1" s="418"/>
      <c r="W1" s="418"/>
      <c r="X1" s="418"/>
      <c r="Y1" s="418"/>
      <c r="Z1" s="418"/>
      <c r="AA1" s="418"/>
      <c r="AB1" s="418"/>
      <c r="AC1" s="418"/>
      <c r="AD1" s="418"/>
      <c r="AE1" s="418"/>
      <c r="AF1" s="418"/>
      <c r="AG1" s="418"/>
      <c r="AH1" s="418"/>
      <c r="AI1" s="418"/>
      <c r="AJ1" s="418"/>
      <c r="AK1" s="418"/>
      <c r="AL1" s="418"/>
      <c r="AM1" s="418"/>
      <c r="AN1" s="418"/>
      <c r="AO1" s="418"/>
      <c r="AP1" s="418"/>
      <c r="AQ1" s="418"/>
      <c r="AR1" s="418"/>
      <c r="AS1" s="418"/>
      <c r="AT1" s="418"/>
      <c r="AU1" s="418"/>
      <c r="AV1" s="418"/>
      <c r="AW1" s="418"/>
      <c r="AX1" s="418"/>
      <c r="AY1" s="418"/>
      <c r="AZ1" s="418"/>
      <c r="BA1" s="418"/>
      <c r="BB1" s="418"/>
      <c r="BC1" s="418"/>
      <c r="BD1" s="418"/>
      <c r="BE1" s="418"/>
      <c r="BF1" s="418"/>
      <c r="BG1" s="418"/>
      <c r="BH1" s="418"/>
      <c r="BI1" s="418"/>
      <c r="BJ1" s="418"/>
      <c r="BK1" s="418"/>
    </row>
    <row r="2" spans="1:79" ht="15.75">
      <c r="A2" s="424" t="s">
        <v>65</v>
      </c>
      <c r="B2" s="418"/>
      <c r="C2" s="418"/>
      <c r="D2" s="418"/>
      <c r="E2" s="418"/>
      <c r="F2" s="418"/>
      <c r="G2" s="418"/>
      <c r="H2" s="418"/>
      <c r="I2" s="418"/>
      <c r="J2" s="418"/>
      <c r="K2" s="418"/>
      <c r="L2" s="418"/>
      <c r="M2" s="418"/>
      <c r="N2" s="418"/>
      <c r="O2" s="418"/>
      <c r="P2" s="418"/>
      <c r="Q2" s="418"/>
      <c r="R2" s="418"/>
      <c r="S2" s="418"/>
      <c r="T2" s="418"/>
      <c r="U2" s="418"/>
      <c r="V2" s="418"/>
      <c r="W2" s="418"/>
      <c r="X2" s="418"/>
      <c r="Y2" s="418"/>
      <c r="Z2" s="418"/>
      <c r="AA2" s="418"/>
      <c r="AB2" s="418"/>
      <c r="AC2" s="418"/>
      <c r="AD2" s="418"/>
      <c r="AE2" s="418"/>
      <c r="AF2" s="418"/>
      <c r="AG2" s="418"/>
      <c r="AH2" s="418"/>
      <c r="AI2" s="418"/>
      <c r="AJ2" s="418"/>
      <c r="AK2" s="418"/>
      <c r="AL2" s="418"/>
      <c r="AM2" s="418"/>
      <c r="AN2" s="418"/>
      <c r="AO2" s="418"/>
      <c r="AP2" s="418"/>
      <c r="AQ2" s="418"/>
      <c r="AR2" s="418"/>
      <c r="AS2" s="418"/>
      <c r="AT2" s="418"/>
      <c r="AU2" s="418"/>
      <c r="AV2" s="418"/>
      <c r="AW2" s="418"/>
      <c r="AX2" s="418"/>
      <c r="AY2" s="418"/>
      <c r="AZ2" s="418"/>
      <c r="BA2" s="418"/>
      <c r="BB2" s="418"/>
      <c r="BC2" s="418"/>
      <c r="BD2" s="418"/>
      <c r="BE2" s="418"/>
      <c r="BF2" s="418"/>
      <c r="BG2" s="418"/>
      <c r="BH2" s="418"/>
      <c r="BI2" s="418"/>
      <c r="BJ2" s="418"/>
      <c r="BK2" s="418"/>
      <c r="BQ2" s="36"/>
      <c r="BR2" s="36"/>
      <c r="BS2" s="36"/>
      <c r="BT2" s="36"/>
      <c r="BU2" s="36"/>
      <c r="BV2" s="36"/>
      <c r="BW2" s="36"/>
    </row>
    <row r="3" spans="1:79" ht="15.75">
      <c r="B3" s="424" t="s">
        <v>66</v>
      </c>
      <c r="C3" s="418"/>
      <c r="D3" s="418"/>
      <c r="E3" s="418"/>
      <c r="F3" s="418"/>
      <c r="G3" s="418"/>
      <c r="H3" s="418"/>
      <c r="I3" s="418"/>
      <c r="J3" s="418"/>
      <c r="K3" s="418"/>
      <c r="L3" s="418"/>
      <c r="M3" s="418"/>
      <c r="N3" s="418"/>
      <c r="O3" s="418"/>
      <c r="P3" s="418"/>
      <c r="Q3" s="418"/>
      <c r="R3" s="418"/>
      <c r="S3" s="418"/>
      <c r="T3" s="418"/>
      <c r="U3" s="418"/>
      <c r="V3" s="418"/>
      <c r="W3" s="418"/>
      <c r="X3" s="418"/>
      <c r="Y3" s="418"/>
      <c r="Z3" s="418"/>
      <c r="AA3" s="418"/>
      <c r="AB3" s="418"/>
      <c r="AC3" s="418"/>
      <c r="AD3" s="418"/>
      <c r="AE3" s="418"/>
      <c r="AF3" s="418"/>
      <c r="AG3" s="418"/>
      <c r="AH3" s="418"/>
      <c r="AI3" s="418"/>
      <c r="AJ3" s="418"/>
      <c r="AK3" s="418"/>
      <c r="AL3" s="418"/>
      <c r="AM3" s="418"/>
      <c r="AN3" s="418"/>
      <c r="AO3" s="418"/>
      <c r="AP3" s="418"/>
      <c r="AQ3" s="418"/>
      <c r="AR3" s="418"/>
      <c r="AS3" s="418"/>
      <c r="AT3" s="418"/>
      <c r="AU3" s="418"/>
      <c r="AV3" s="418"/>
      <c r="AW3" s="418"/>
      <c r="AX3" s="418"/>
      <c r="AY3" s="418"/>
      <c r="AZ3" s="418"/>
      <c r="BA3" s="418"/>
      <c r="BB3" s="418"/>
      <c r="BC3" s="418"/>
      <c r="BD3" s="418"/>
      <c r="BE3" s="418"/>
      <c r="BF3" s="418"/>
      <c r="BG3" s="418"/>
      <c r="BH3" s="418"/>
      <c r="BI3" s="418"/>
      <c r="BJ3" s="418"/>
      <c r="BK3" s="418"/>
      <c r="BQ3" s="36"/>
      <c r="BR3" s="36"/>
      <c r="BS3" s="36"/>
      <c r="BT3" s="36"/>
      <c r="BU3" s="36"/>
      <c r="BV3" s="36"/>
      <c r="BW3" s="36"/>
    </row>
    <row r="4" spans="1:79" ht="15.75">
      <c r="B4" s="37">
        <v>11</v>
      </c>
      <c r="C4" s="425" t="str">
        <f>ССЫЛКИ!A5</f>
        <v>Март 2021 г.</v>
      </c>
      <c r="D4" s="418"/>
      <c r="E4" s="418"/>
      <c r="F4" s="418"/>
      <c r="G4" s="418"/>
      <c r="H4" s="418"/>
      <c r="I4" s="418"/>
      <c r="J4" s="418"/>
      <c r="K4" s="418"/>
      <c r="L4" s="418"/>
      <c r="M4" s="418"/>
      <c r="N4" s="418"/>
      <c r="O4" s="418"/>
      <c r="P4" s="418"/>
      <c r="Q4" s="418"/>
      <c r="R4" s="418"/>
      <c r="S4" s="418"/>
      <c r="T4" s="418"/>
      <c r="U4" s="418"/>
      <c r="V4" s="418"/>
      <c r="W4" s="418"/>
      <c r="X4" s="418"/>
      <c r="Y4" s="418"/>
      <c r="Z4" s="418"/>
      <c r="AA4" s="418"/>
      <c r="AB4" s="418"/>
      <c r="AC4" s="418"/>
      <c r="AD4" s="418"/>
      <c r="AE4" s="418"/>
      <c r="AF4" s="418"/>
      <c r="AG4" s="418"/>
      <c r="AH4" s="418"/>
      <c r="AI4" s="418"/>
      <c r="AJ4" s="418"/>
      <c r="AK4" s="418"/>
      <c r="AL4" s="418"/>
      <c r="AM4" s="418"/>
      <c r="AN4" s="418"/>
      <c r="AO4" s="418"/>
      <c r="AP4" s="418"/>
      <c r="AQ4" s="418"/>
      <c r="AR4" s="418"/>
      <c r="AS4" s="418"/>
      <c r="AT4" s="418"/>
      <c r="AU4" s="418"/>
      <c r="AV4" s="418"/>
      <c r="AW4" s="418"/>
      <c r="AX4" s="418"/>
      <c r="AY4" s="418"/>
      <c r="AZ4" s="418"/>
      <c r="BA4" s="418"/>
      <c r="BB4" s="418"/>
      <c r="BC4" s="418"/>
      <c r="BD4" s="418"/>
      <c r="BE4" s="418"/>
      <c r="BF4" s="418"/>
      <c r="BG4" s="418"/>
      <c r="BH4" s="418"/>
      <c r="BI4" s="418"/>
      <c r="BJ4" s="418"/>
      <c r="BK4" s="418"/>
      <c r="BL4" s="418"/>
      <c r="BM4" s="418"/>
      <c r="BN4" s="418"/>
      <c r="BO4" s="418"/>
      <c r="BP4" s="418"/>
      <c r="BQ4" s="418"/>
      <c r="BR4" s="418"/>
      <c r="BS4" s="418"/>
      <c r="BT4" s="418"/>
      <c r="BU4" s="418"/>
      <c r="BV4" s="418"/>
      <c r="BW4" s="418"/>
      <c r="BX4" s="418"/>
    </row>
    <row r="5" spans="1:79" ht="23.25">
      <c r="B5" s="294"/>
      <c r="C5" s="36"/>
      <c r="D5" s="36"/>
      <c r="E5" s="36"/>
      <c r="F5" s="36"/>
      <c r="G5" s="36"/>
      <c r="H5" s="36"/>
      <c r="I5" s="36"/>
      <c r="J5" s="36"/>
      <c r="K5" s="38"/>
      <c r="L5" s="426" t="str">
        <f>VLOOKUP(B4,Общее_количество_учащихся,2,FALSE)</f>
        <v>Четверг</v>
      </c>
      <c r="M5" s="418"/>
      <c r="N5" s="418"/>
      <c r="O5" s="418"/>
      <c r="P5" s="418"/>
      <c r="Q5" s="418"/>
      <c r="R5" s="418"/>
      <c r="S5" s="418"/>
      <c r="T5" s="418"/>
      <c r="U5" s="418"/>
      <c r="V5" s="418"/>
      <c r="W5" s="418"/>
      <c r="X5" s="418"/>
      <c r="Y5" s="418"/>
      <c r="Z5" s="418"/>
      <c r="AA5" s="418"/>
      <c r="AB5" s="418"/>
      <c r="AD5" s="287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15.75" customHeight="1">
      <c r="A6" s="230"/>
      <c r="B6" s="260" t="s">
        <v>399</v>
      </c>
      <c r="C6" s="231"/>
      <c r="D6" s="231" t="e">
        <f>IF(#REF!=D20,"x")</f>
        <v>#REF!</v>
      </c>
      <c r="E6" s="231" t="e">
        <f>IF(#REF!=E20,"x")</f>
        <v>#REF!</v>
      </c>
      <c r="F6" s="231" t="e">
        <f>IF(#REF!=F20,"x")</f>
        <v>#REF!</v>
      </c>
      <c r="G6" s="231" t="e">
        <f>IF(#REF!=G20,"x")</f>
        <v>#REF!</v>
      </c>
      <c r="H6" s="231" t="e">
        <f>IF(#REF!=H20,"x")</f>
        <v>#REF!</v>
      </c>
      <c r="I6" s="231"/>
      <c r="J6" s="231"/>
      <c r="K6" s="231"/>
      <c r="L6" s="231"/>
      <c r="M6" s="231"/>
      <c r="N6" s="231"/>
      <c r="O6" s="231"/>
      <c r="P6" s="231"/>
      <c r="Q6" s="231"/>
      <c r="R6" s="231"/>
      <c r="S6" s="231"/>
      <c r="T6" s="231"/>
      <c r="U6" s="231"/>
      <c r="V6" s="231"/>
      <c r="W6" s="231"/>
      <c r="X6" s="231"/>
      <c r="Y6" s="231"/>
      <c r="Z6" s="231"/>
      <c r="AA6" s="231"/>
      <c r="AB6" s="231"/>
      <c r="AC6" s="231"/>
      <c r="AD6" s="231"/>
      <c r="AE6" s="231"/>
      <c r="AF6" s="231"/>
      <c r="AG6" s="231"/>
      <c r="AH6" s="231"/>
      <c r="AI6" s="231"/>
      <c r="AJ6" s="231"/>
      <c r="AK6" s="231"/>
      <c r="AL6" s="231"/>
      <c r="AM6" s="231"/>
      <c r="AN6" s="231"/>
      <c r="AO6" s="231"/>
      <c r="AP6" s="231"/>
      <c r="AQ6" s="231"/>
      <c r="AR6" s="231"/>
      <c r="AS6" s="231"/>
      <c r="AT6" s="231"/>
      <c r="AU6" s="231"/>
      <c r="AV6" s="231"/>
      <c r="AW6" s="231"/>
      <c r="AX6" s="231"/>
      <c r="AY6" s="231"/>
      <c r="AZ6" s="231"/>
      <c r="BA6" s="231"/>
      <c r="BB6" s="231"/>
      <c r="BC6" s="231"/>
      <c r="BD6" s="231"/>
      <c r="BE6" s="231"/>
      <c r="BF6" s="231"/>
      <c r="BG6" s="231"/>
      <c r="BH6" s="231"/>
      <c r="BI6" s="231"/>
      <c r="BJ6" s="231"/>
      <c r="BK6" s="231"/>
      <c r="BL6" s="231"/>
      <c r="BM6" s="231"/>
      <c r="BN6" s="231"/>
      <c r="BO6" s="231"/>
      <c r="BP6" s="231"/>
      <c r="BQ6" s="231"/>
      <c r="BR6" s="231"/>
      <c r="BS6" s="231"/>
      <c r="BT6" s="231"/>
      <c r="BU6" s="231"/>
      <c r="BV6" s="231"/>
      <c r="BW6" s="231"/>
      <c r="BX6" s="231"/>
      <c r="BY6" s="231"/>
      <c r="BZ6" s="230"/>
    </row>
    <row r="7" spans="1:79">
      <c r="A7" s="401" t="s">
        <v>68</v>
      </c>
      <c r="B7" s="402"/>
      <c r="C7" s="234"/>
      <c r="D7" s="405" t="s">
        <v>69</v>
      </c>
      <c r="E7" s="406"/>
      <c r="F7" s="406"/>
      <c r="G7" s="406"/>
      <c r="H7" s="406"/>
      <c r="I7" s="406"/>
      <c r="J7" s="406"/>
      <c r="K7" s="406"/>
      <c r="L7" s="406"/>
      <c r="M7" s="406"/>
      <c r="N7" s="406"/>
      <c r="O7" s="406"/>
      <c r="P7" s="406"/>
      <c r="Q7" s="406"/>
      <c r="R7" s="406"/>
      <c r="S7" s="406"/>
      <c r="T7" s="406"/>
      <c r="U7" s="406"/>
      <c r="V7" s="406"/>
      <c r="W7" s="406"/>
      <c r="X7" s="406"/>
      <c r="Y7" s="406"/>
      <c r="Z7" s="406"/>
      <c r="AA7" s="406"/>
      <c r="AB7" s="406"/>
      <c r="AC7" s="406"/>
      <c r="AD7" s="406"/>
      <c r="AE7" s="406"/>
      <c r="AF7" s="406"/>
      <c r="AG7" s="406"/>
      <c r="AH7" s="406"/>
      <c r="AI7" s="406"/>
      <c r="AJ7" s="406"/>
      <c r="AK7" s="406"/>
      <c r="AL7" s="406"/>
      <c r="AM7" s="406"/>
      <c r="AN7" s="406"/>
      <c r="AO7" s="406"/>
      <c r="AP7" s="406"/>
      <c r="AQ7" s="406"/>
      <c r="AR7" s="406"/>
      <c r="AS7" s="406"/>
      <c r="AT7" s="406"/>
      <c r="AU7" s="406"/>
      <c r="AV7" s="406"/>
      <c r="AW7" s="406"/>
      <c r="AX7" s="406"/>
      <c r="AY7" s="406"/>
      <c r="AZ7" s="406"/>
      <c r="BA7" s="406"/>
      <c r="BB7" s="406"/>
      <c r="BC7" s="406"/>
      <c r="BD7" s="406"/>
      <c r="BE7" s="406"/>
      <c r="BF7" s="406"/>
      <c r="BG7" s="406"/>
      <c r="BH7" s="406"/>
      <c r="BI7" s="406"/>
      <c r="BJ7" s="406"/>
      <c r="BK7" s="406"/>
      <c r="BL7" s="406"/>
      <c r="BM7" s="406"/>
      <c r="BN7" s="406"/>
      <c r="BO7" s="406"/>
      <c r="BP7" s="406"/>
      <c r="BQ7" s="406"/>
      <c r="BR7" s="406"/>
      <c r="BS7" s="406"/>
      <c r="BT7" s="406"/>
      <c r="BU7" s="406"/>
      <c r="BV7" s="406"/>
      <c r="BW7" s="406"/>
      <c r="BX7" s="406"/>
    </row>
    <row r="8" spans="1:79" ht="210" customHeight="1">
      <c r="A8" s="403"/>
      <c r="B8" s="404"/>
      <c r="C8" s="234"/>
      <c r="D8" s="235" t="str">
        <f>ССЫЛКИ!B2</f>
        <v>Вермишель</v>
      </c>
      <c r="E8" s="235" t="str">
        <f>ССЫЛКИ!C2</f>
        <v>Люля полуфаб-т (шт)</v>
      </c>
      <c r="F8" s="235" t="str">
        <f>ССЫЛКИ!D2</f>
        <v>Котлета говяжья полуф-т (шт)</v>
      </c>
      <c r="G8" s="235" t="str">
        <f>ССЫЛКИ!E2</f>
        <v>Какао (Фунтик) (шт)</v>
      </c>
      <c r="H8" s="235" t="str">
        <f>ССЫЛКИ!F2</f>
        <v>Какао порошок</v>
      </c>
      <c r="I8" s="235" t="str">
        <f>ССЫЛКИ!G2</f>
        <v>Кисель фруктовый</v>
      </c>
      <c r="J8" s="235" t="str">
        <f>ССЫЛКИ!H2</f>
        <v>Макароны</v>
      </c>
      <c r="K8" s="235" t="str">
        <f>ССЫЛКИ!I2</f>
        <v>Тефтели полуф-т (шт)</v>
      </c>
      <c r="L8" s="235" t="str">
        <f>ССЫЛКИ!J2</f>
        <v>Масло растительное</v>
      </c>
      <c r="M8" s="235" t="str">
        <f>ССЫЛКИ!K2</f>
        <v>Сахар</v>
      </c>
      <c r="N8" s="235" t="str">
        <f>ССЫЛКИ!L2</f>
        <v>Соль иодир.</v>
      </c>
      <c r="O8" s="235" t="str">
        <f>ССЫЛКИ!M2</f>
        <v>Сухофрукты</v>
      </c>
      <c r="P8" s="235" t="str">
        <f>ССЫЛКИ!N2</f>
        <v>Чай</v>
      </c>
      <c r="Q8" s="235" t="str">
        <f>ССЫЛКИ!O2</f>
        <v>Яйцо куриное (штук)</v>
      </c>
      <c r="R8" s="235" t="str">
        <f>ССЫЛКИ!P2</f>
        <v>Вафли</v>
      </c>
      <c r="S8" s="235" t="str">
        <f>ССЫЛКИ!Q2</f>
        <v>Кексы бездрожжевые (шт)</v>
      </c>
      <c r="T8" s="235" t="str">
        <f>ССЫЛКИ!R2</f>
        <v>Печенье</v>
      </c>
      <c r="U8" s="235" t="str">
        <f>ССЫЛКИ!S2</f>
        <v>Пряники</v>
      </c>
      <c r="V8" s="235" t="str">
        <f>ССЫЛКИ!T2</f>
        <v>Горошек зеленый 0,7 кг.</v>
      </c>
      <c r="W8" s="235" t="str">
        <f>ССЫЛКИ!U2</f>
        <v>Кукуруза консервы</v>
      </c>
      <c r="X8" s="235" t="str">
        <f>ССЫЛКИ!V2</f>
        <v>Огурцы маринованые</v>
      </c>
      <c r="Y8" s="235" t="str">
        <f>ССЫЛКИ!W2</f>
        <v>Мука высшего сорт</v>
      </c>
      <c r="Z8" s="235" t="str">
        <f>ССЫЛКИ!X2</f>
        <v>Повидло</v>
      </c>
      <c r="AA8" s="235" t="str">
        <f>ССЫЛКИ!Y2</f>
        <v>Сок фруктовый светлый</v>
      </c>
      <c r="AB8" s="235" t="str">
        <f>ССЫЛКИ!Z2</f>
        <v>Сок фруктовый с мякотью</v>
      </c>
      <c r="AC8" s="235" t="str">
        <f>ССЫЛКИ!AA2</f>
        <v>Томатная паста</v>
      </c>
      <c r="AD8" s="235" t="str">
        <f>ССЫЛКИ!AB2</f>
        <v>Котлета рыбная полуф-т (шт)</v>
      </c>
      <c r="AE8" s="235" t="str">
        <f>ССЫЛКИ!AC2</f>
        <v>Фрикадельки рыбные  полуф-т (шт)</v>
      </c>
      <c r="AF8" s="235" t="str">
        <f>ССЫЛКИ!AD2</f>
        <v>Крупа гороховая</v>
      </c>
      <c r="AG8" s="235" t="str">
        <f>ССЫЛКИ!AE2</f>
        <v>Крупа гречневая</v>
      </c>
      <c r="AH8" s="235" t="str">
        <f>ССЫЛКИ!AF2</f>
        <v>Крупа кукурузная</v>
      </c>
      <c r="AI8" s="235" t="str">
        <f>ССЫЛКИ!AG2</f>
        <v>Крупа манная</v>
      </c>
      <c r="AJ8" s="235" t="str">
        <f>ССЫЛКИ!AH2</f>
        <v>Крупа овсяная</v>
      </c>
      <c r="AK8" s="235" t="str">
        <f>ССЫЛКИ!AI2</f>
        <v>Крупа перловая</v>
      </c>
      <c r="AL8" s="235" t="str">
        <f>ССЫЛКИ!AJ2</f>
        <v>Крупа пшеничная</v>
      </c>
      <c r="AM8" s="235" t="str">
        <f>ССЫЛКИ!AK2</f>
        <v>Крупа пшено шлифованное</v>
      </c>
      <c r="AN8" s="235" t="str">
        <f>ССЫЛКИ!AL2</f>
        <v>Крупа рисовая</v>
      </c>
      <c r="AO8" s="235" t="str">
        <f>ССЫЛКИ!AM2</f>
        <v>Крупа ячневая</v>
      </c>
      <c r="AP8" s="235" t="str">
        <f>ССЫЛКИ!AN2</f>
        <v>Чечевица</v>
      </c>
      <c r="AQ8" s="235" t="str">
        <f>ССЫЛКИ!AO2</f>
        <v>Курага сушеная</v>
      </c>
      <c r="AR8" s="235" t="str">
        <f>ССЫЛКИ!AP2</f>
        <v>Йогурт</v>
      </c>
      <c r="AS8" s="235" t="str">
        <f>ССЫЛКИ!AQ2</f>
        <v>Кефир</v>
      </c>
      <c r="AT8" s="235" t="str">
        <f>ССЫЛКИ!AR2</f>
        <v>Масло сливочное</v>
      </c>
      <c r="AU8" s="235" t="str">
        <f>ССЫЛКИ!AS2</f>
        <v>Молоко разливное</v>
      </c>
      <c r="AV8" s="235" t="str">
        <f>ССЫЛКИ!AT2</f>
        <v>Молоко вупаковке пастер</v>
      </c>
      <c r="AW8" s="235" t="str">
        <f>ССЫЛКИ!AU2</f>
        <v>Сгущенное молоко</v>
      </c>
      <c r="AX8" s="235" t="str">
        <f>ССЫЛКИ!AV2</f>
        <v>Сметана</v>
      </c>
      <c r="AY8" s="235" t="str">
        <f>ССЫЛКИ!AW2</f>
        <v>Сыр Российский</v>
      </c>
      <c r="AZ8" s="235" t="str">
        <f>ССЫЛКИ!AX2</f>
        <v>Творог</v>
      </c>
      <c r="BA8" s="235" t="str">
        <f>ССЫЛКИ!AY2</f>
        <v>Куры охлажденные</v>
      </c>
      <c r="BB8" s="235" t="str">
        <f>ССЫЛКИ!AZ2</f>
        <v>Мясо говядины в/с</v>
      </c>
      <c r="BC8" s="235" t="str">
        <f>ССЫЛКИ!BA2</f>
        <v>Фарш говяжий</v>
      </c>
      <c r="BD8" s="235" t="str">
        <f>ССЫЛКИ!BB2</f>
        <v>Сосиски</v>
      </c>
      <c r="BE8" s="235" t="str">
        <f>ССЫЛКИ!BC2</f>
        <v>Рыба свежая</v>
      </c>
      <c r="BF8" s="235" t="str">
        <f>ССЫЛКИ!BD2</f>
        <v>Рыба мороженая</v>
      </c>
      <c r="BG8" s="235" t="str">
        <f>ССЫЛКИ!BE2</f>
        <v xml:space="preserve">Зелень разная </v>
      </c>
      <c r="BH8" s="235" t="str">
        <f>ССЫЛКИ!BF2</f>
        <v>Котлета куриная полуфаб-т (шт)</v>
      </c>
      <c r="BI8" s="235" t="str">
        <f>ССЫЛКИ!BG2</f>
        <v>Капуста</v>
      </c>
      <c r="BJ8" s="235" t="str">
        <f>ССЫЛКИ!BH2</f>
        <v>Картофель</v>
      </c>
      <c r="BK8" s="235" t="str">
        <f>ССЫЛКИ!BI2</f>
        <v>Лук репчатый</v>
      </c>
      <c r="BL8" s="235" t="str">
        <f>ССЫЛКИ!BJ2</f>
        <v>Морковь</v>
      </c>
      <c r="BM8" s="235" t="str">
        <f>ССЫЛКИ!BK2</f>
        <v>Огурцы свежие</v>
      </c>
      <c r="BN8" s="235" t="str">
        <f>ССЫЛКИ!BL2</f>
        <v>Помидоры свежие</v>
      </c>
      <c r="BO8" s="235" t="str">
        <f>ССЫЛКИ!BM2</f>
        <v>Свекла столовая</v>
      </c>
      <c r="BP8" s="235" t="str">
        <f>ССЫЛКИ!BN2</f>
        <v>Вареники полуфаб-т (шт)</v>
      </c>
      <c r="BQ8" s="235" t="str">
        <f>ССЫЛКИ!BO2</f>
        <v>Апельсины</v>
      </c>
      <c r="BR8" s="235" t="str">
        <f>ССЫЛКИ!BP2</f>
        <v>Бананы</v>
      </c>
      <c r="BS8" s="235" t="str">
        <f>ССЫЛКИ!BQ2</f>
        <v>Груши</v>
      </c>
      <c r="BT8" s="235" t="str">
        <f>ССЫЛКИ!BR2</f>
        <v>Лимон (кг.)</v>
      </c>
      <c r="BU8" s="235" t="str">
        <f>ССЫЛКИ!BS2</f>
        <v>Мандарины</v>
      </c>
      <c r="BV8" s="235" t="str">
        <f>ССЫЛКИ!BT2</f>
        <v>Яблоки</v>
      </c>
      <c r="BW8" s="235" t="str">
        <f>ССЫЛКИ!BU2</f>
        <v>Сырник полуф-т (шт)</v>
      </c>
      <c r="BX8" s="235" t="str">
        <f>ССЫЛКИ!BV2</f>
        <v>Хлеб</v>
      </c>
      <c r="BY8" s="235" t="str">
        <f>ССЫЛКИ!BW2</f>
        <v>Изюм</v>
      </c>
    </row>
    <row r="9" spans="1:79" s="256" customFormat="1">
      <c r="A9" s="429" t="s">
        <v>104</v>
      </c>
      <c r="B9" s="428"/>
      <c r="C9" s="267"/>
      <c r="D9" s="262"/>
      <c r="E9" s="262"/>
      <c r="F9" s="262"/>
      <c r="G9" s="262"/>
      <c r="H9" s="262"/>
      <c r="I9" s="262"/>
      <c r="J9" s="262"/>
      <c r="K9" s="262"/>
      <c r="L9" s="262">
        <v>2.9</v>
      </c>
      <c r="M9" s="262"/>
      <c r="N9" s="262">
        <v>2.48</v>
      </c>
      <c r="O9" s="262"/>
      <c r="P9" s="262"/>
      <c r="Q9" s="262"/>
      <c r="R9" s="262"/>
      <c r="S9" s="262"/>
      <c r="T9" s="262"/>
      <c r="U9" s="262"/>
      <c r="V9" s="262"/>
      <c r="W9" s="262"/>
      <c r="X9" s="262"/>
      <c r="Y9" s="262"/>
      <c r="Z9" s="262"/>
      <c r="AA9" s="262"/>
      <c r="AB9" s="262"/>
      <c r="AC9" s="262"/>
      <c r="AD9" s="262"/>
      <c r="AE9" s="262">
        <v>2</v>
      </c>
      <c r="AF9" s="262"/>
      <c r="AG9" s="262"/>
      <c r="AH9" s="262"/>
      <c r="AI9" s="262"/>
      <c r="AJ9" s="262"/>
      <c r="AK9" s="262"/>
      <c r="AL9" s="262"/>
      <c r="AM9" s="262"/>
      <c r="AN9" s="262">
        <v>4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62"/>
      <c r="BH9" s="262"/>
      <c r="BI9" s="262"/>
      <c r="BJ9" s="262">
        <v>57</v>
      </c>
      <c r="BK9" s="262">
        <v>7.6</v>
      </c>
      <c r="BL9" s="262">
        <v>16</v>
      </c>
      <c r="BM9" s="262"/>
      <c r="BN9" s="262"/>
      <c r="BO9" s="262"/>
      <c r="BP9" s="262"/>
      <c r="BQ9" s="262"/>
      <c r="BR9" s="262"/>
      <c r="BS9" s="262"/>
      <c r="BT9" s="262"/>
      <c r="BU9" s="262"/>
      <c r="BV9" s="262"/>
      <c r="BW9" s="262"/>
      <c r="BX9" s="262"/>
      <c r="BY9" s="262"/>
      <c r="BZ9" s="262"/>
    </row>
    <row r="10" spans="1:79" s="256" customFormat="1">
      <c r="A10" s="429" t="s">
        <v>105</v>
      </c>
      <c r="B10" s="428"/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>
        <v>2</v>
      </c>
      <c r="O10" s="262"/>
      <c r="P10" s="262"/>
      <c r="Q10" s="262">
        <v>1</v>
      </c>
      <c r="R10" s="262"/>
      <c r="S10" s="262"/>
      <c r="T10" s="262"/>
      <c r="U10" s="262"/>
      <c r="V10" s="262"/>
      <c r="W10" s="262"/>
      <c r="X10" s="262"/>
      <c r="Y10" s="262"/>
      <c r="Z10" s="262"/>
      <c r="AA10" s="262"/>
      <c r="AB10" s="262"/>
      <c r="AC10" s="262"/>
      <c r="AD10" s="262"/>
      <c r="AE10" s="262"/>
      <c r="AF10" s="262"/>
      <c r="AG10" s="262"/>
      <c r="AH10" s="262"/>
      <c r="AI10" s="262"/>
      <c r="AJ10" s="262"/>
      <c r="AK10" s="262"/>
      <c r="AL10" s="262"/>
      <c r="AM10" s="262"/>
      <c r="AN10" s="262"/>
      <c r="AO10" s="262"/>
      <c r="AP10" s="262"/>
      <c r="AQ10" s="262"/>
      <c r="AR10" s="262"/>
      <c r="AS10" s="262"/>
      <c r="AT10" s="262">
        <v>3</v>
      </c>
      <c r="AU10" s="262"/>
      <c r="AV10" s="262">
        <v>45</v>
      </c>
      <c r="AW10" s="262"/>
      <c r="AX10" s="262"/>
      <c r="AY10" s="262"/>
      <c r="AZ10" s="262"/>
      <c r="BA10" s="262"/>
      <c r="BB10" s="262"/>
      <c r="BC10" s="262"/>
      <c r="BD10" s="262">
        <v>50</v>
      </c>
      <c r="BE10" s="262"/>
      <c r="BF10" s="262"/>
      <c r="BG10" s="262"/>
      <c r="BH10" s="262"/>
      <c r="BI10" s="262"/>
      <c r="BJ10" s="262"/>
      <c r="BK10" s="262"/>
      <c r="BL10" s="262"/>
      <c r="BM10" s="262"/>
      <c r="BN10" s="262"/>
      <c r="BO10" s="262"/>
      <c r="BP10" s="262"/>
      <c r="BQ10" s="262"/>
      <c r="BR10" s="262"/>
      <c r="BS10" s="262"/>
      <c r="BT10" s="262"/>
      <c r="BU10" s="262"/>
      <c r="BV10" s="262"/>
      <c r="BW10" s="262"/>
      <c r="BX10" s="262"/>
      <c r="BY10" s="262"/>
      <c r="BZ10" s="262"/>
    </row>
    <row r="11" spans="1:79" s="256" customFormat="1">
      <c r="A11" s="290" t="s">
        <v>88</v>
      </c>
      <c r="B11" s="293"/>
      <c r="C11" s="236"/>
      <c r="D11" s="236"/>
      <c r="E11" s="236"/>
      <c r="F11" s="236"/>
      <c r="G11" s="236"/>
      <c r="H11" s="236"/>
      <c r="I11" s="236"/>
      <c r="J11" s="236"/>
      <c r="K11" s="236"/>
      <c r="L11" s="236"/>
      <c r="M11" s="236">
        <v>10</v>
      </c>
      <c r="N11" s="236"/>
      <c r="O11" s="236"/>
      <c r="P11" s="236">
        <v>1</v>
      </c>
      <c r="Q11" s="236"/>
      <c r="R11" s="236"/>
      <c r="S11" s="236"/>
      <c r="T11" s="236"/>
      <c r="U11" s="236"/>
      <c r="V11" s="236"/>
      <c r="W11" s="236"/>
      <c r="X11" s="236"/>
      <c r="Y11" s="236"/>
      <c r="Z11" s="236"/>
      <c r="AA11" s="236"/>
      <c r="AB11" s="236"/>
      <c r="AC11" s="236"/>
      <c r="AD11" s="236"/>
      <c r="AE11" s="236"/>
      <c r="AF11" s="236"/>
      <c r="AG11" s="236"/>
      <c r="AH11" s="236"/>
      <c r="AI11" s="236"/>
      <c r="AJ11" s="236"/>
      <c r="AK11" s="236"/>
      <c r="AL11" s="236"/>
      <c r="AM11" s="236"/>
      <c r="AN11" s="236"/>
      <c r="AO11" s="236"/>
      <c r="AP11" s="236"/>
      <c r="AQ11" s="236"/>
      <c r="AR11" s="236"/>
      <c r="AS11" s="236"/>
      <c r="AT11" s="236"/>
      <c r="AU11" s="236"/>
      <c r="AV11" s="236"/>
      <c r="AW11" s="236"/>
      <c r="AX11" s="236"/>
      <c r="AY11" s="236"/>
      <c r="AZ11" s="236"/>
      <c r="BA11" s="236"/>
      <c r="BB11" s="236"/>
      <c r="BC11" s="236"/>
      <c r="BD11" s="236"/>
      <c r="BE11" s="236"/>
      <c r="BF11" s="236"/>
      <c r="BG11" s="236"/>
      <c r="BH11" s="236"/>
      <c r="BI11" s="236"/>
      <c r="BJ11" s="236"/>
      <c r="BK11" s="236"/>
      <c r="BL11" s="236"/>
      <c r="BM11" s="236"/>
      <c r="BN11" s="236"/>
      <c r="BO11" s="236"/>
      <c r="BP11" s="236"/>
      <c r="BQ11" s="236"/>
      <c r="BR11" s="236"/>
      <c r="BS11" s="236"/>
      <c r="BT11" s="236"/>
      <c r="BU11" s="236"/>
      <c r="BV11" s="236"/>
      <c r="BW11" s="236"/>
      <c r="BX11" s="236"/>
      <c r="BY11" s="262"/>
      <c r="BZ11" s="262"/>
    </row>
    <row r="12" spans="1:79" s="256" customFormat="1">
      <c r="A12" s="289" t="s">
        <v>106</v>
      </c>
      <c r="B12" s="293"/>
      <c r="C12" s="262"/>
      <c r="D12" s="262"/>
      <c r="E12" s="262"/>
      <c r="F12" s="262"/>
      <c r="G12" s="262"/>
      <c r="H12" s="262"/>
      <c r="I12" s="262"/>
      <c r="J12" s="262"/>
      <c r="K12" s="262"/>
      <c r="L12" s="262"/>
      <c r="M12" s="262"/>
      <c r="N12" s="262"/>
      <c r="O12" s="262"/>
      <c r="P12" s="262"/>
      <c r="Q12" s="262"/>
      <c r="R12" s="262"/>
      <c r="S12" s="262"/>
      <c r="T12" s="262">
        <v>32</v>
      </c>
      <c r="U12" s="262"/>
      <c r="V12" s="262"/>
      <c r="W12" s="262"/>
      <c r="X12" s="262"/>
      <c r="Y12" s="262"/>
      <c r="Z12" s="262"/>
      <c r="AA12" s="262"/>
      <c r="AB12" s="262"/>
      <c r="AC12" s="262"/>
      <c r="AD12" s="262"/>
      <c r="AE12" s="262"/>
      <c r="AF12" s="262"/>
      <c r="AG12" s="262"/>
      <c r="AH12" s="262"/>
      <c r="AI12" s="262"/>
      <c r="AJ12" s="262"/>
      <c r="AK12" s="262"/>
      <c r="AL12" s="262"/>
      <c r="AM12" s="262"/>
      <c r="AN12" s="262"/>
      <c r="AO12" s="262"/>
      <c r="AP12" s="262"/>
      <c r="AQ12" s="262"/>
      <c r="AR12" s="262"/>
      <c r="AS12" s="262"/>
      <c r="AT12" s="262"/>
      <c r="AU12" s="262"/>
      <c r="AV12" s="262"/>
      <c r="AW12" s="262"/>
      <c r="AX12" s="262"/>
      <c r="AY12" s="262"/>
      <c r="AZ12" s="262"/>
      <c r="BA12" s="262"/>
      <c r="BB12" s="262"/>
      <c r="BC12" s="262"/>
      <c r="BD12" s="262"/>
      <c r="BE12" s="262"/>
      <c r="BF12" s="262"/>
      <c r="BG12" s="262"/>
      <c r="BH12" s="262"/>
      <c r="BI12" s="262"/>
      <c r="BJ12" s="262"/>
      <c r="BK12" s="262"/>
      <c r="BL12" s="262"/>
      <c r="BM12" s="262"/>
      <c r="BN12" s="262"/>
      <c r="BO12" s="262"/>
      <c r="BP12" s="262"/>
      <c r="BQ12" s="262"/>
      <c r="BR12" s="262"/>
      <c r="BS12" s="262"/>
      <c r="BT12" s="262"/>
      <c r="BU12" s="262"/>
      <c r="BV12" s="262"/>
      <c r="BW12" s="262"/>
      <c r="BX12" s="262"/>
      <c r="BY12" s="262"/>
      <c r="BZ12" s="262"/>
    </row>
    <row r="13" spans="1:79" s="256" customFormat="1">
      <c r="A13" s="429" t="s">
        <v>61</v>
      </c>
      <c r="B13" s="428"/>
      <c r="C13" s="262"/>
      <c r="D13" s="262"/>
      <c r="E13" s="262"/>
      <c r="F13" s="262"/>
      <c r="G13" s="262"/>
      <c r="H13" s="262"/>
      <c r="I13" s="262"/>
      <c r="J13" s="262"/>
      <c r="K13" s="262"/>
      <c r="L13" s="262"/>
      <c r="M13" s="262"/>
      <c r="N13" s="262"/>
      <c r="O13" s="262"/>
      <c r="P13" s="262"/>
      <c r="Q13" s="262"/>
      <c r="R13" s="262"/>
      <c r="S13" s="262"/>
      <c r="T13" s="262"/>
      <c r="U13" s="262"/>
      <c r="V13" s="262"/>
      <c r="W13" s="262"/>
      <c r="X13" s="262"/>
      <c r="Y13" s="262"/>
      <c r="Z13" s="262"/>
      <c r="AA13" s="262"/>
      <c r="AB13" s="262"/>
      <c r="AC13" s="262"/>
      <c r="AD13" s="262"/>
      <c r="AE13" s="262"/>
      <c r="AF13" s="262"/>
      <c r="AG13" s="262"/>
      <c r="AH13" s="262"/>
      <c r="AI13" s="262"/>
      <c r="AJ13" s="262"/>
      <c r="AK13" s="262"/>
      <c r="AL13" s="262"/>
      <c r="AM13" s="262"/>
      <c r="AN13" s="262"/>
      <c r="AO13" s="262"/>
      <c r="AP13" s="262"/>
      <c r="AQ13" s="262"/>
      <c r="AR13" s="262"/>
      <c r="AS13" s="262"/>
      <c r="AT13" s="262"/>
      <c r="AU13" s="262"/>
      <c r="AV13" s="262"/>
      <c r="AW13" s="262"/>
      <c r="AX13" s="262"/>
      <c r="AY13" s="262"/>
      <c r="AZ13" s="262"/>
      <c r="BA13" s="262"/>
      <c r="BB13" s="262"/>
      <c r="BC13" s="262"/>
      <c r="BD13" s="262"/>
      <c r="BE13" s="262"/>
      <c r="BF13" s="262"/>
      <c r="BG13" s="262"/>
      <c r="BH13" s="262"/>
      <c r="BI13" s="262"/>
      <c r="BJ13" s="262"/>
      <c r="BK13" s="262"/>
      <c r="BL13" s="262"/>
      <c r="BM13" s="262"/>
      <c r="BN13" s="262"/>
      <c r="BO13" s="262"/>
      <c r="BP13" s="262"/>
      <c r="BQ13" s="262"/>
      <c r="BR13" s="262"/>
      <c r="BS13" s="262"/>
      <c r="BT13" s="262"/>
      <c r="BU13" s="262"/>
      <c r="BV13" s="262"/>
      <c r="BW13" s="262"/>
      <c r="BX13" s="262">
        <v>60</v>
      </c>
      <c r="BY13" s="262"/>
      <c r="BZ13" s="262"/>
    </row>
    <row r="14" spans="1:79" ht="15.75" hidden="1" customHeight="1">
      <c r="A14" s="408"/>
      <c r="B14" s="407"/>
      <c r="C14" s="236"/>
      <c r="D14" s="236"/>
      <c r="E14" s="236"/>
      <c r="F14" s="236"/>
      <c r="G14" s="236"/>
      <c r="H14" s="236"/>
      <c r="I14" s="236"/>
      <c r="J14" s="236"/>
      <c r="K14" s="236"/>
      <c r="L14" s="236"/>
      <c r="M14" s="236"/>
      <c r="N14" s="236"/>
      <c r="O14" s="236"/>
      <c r="P14" s="236"/>
      <c r="Q14" s="236"/>
      <c r="R14" s="236"/>
      <c r="S14" s="236"/>
      <c r="T14" s="236"/>
      <c r="U14" s="236"/>
      <c r="V14" s="236"/>
      <c r="W14" s="236"/>
      <c r="X14" s="236"/>
      <c r="Y14" s="236"/>
      <c r="Z14" s="236"/>
      <c r="AA14" s="236"/>
      <c r="AB14" s="236"/>
      <c r="AC14" s="236"/>
      <c r="AD14" s="236"/>
      <c r="AE14" s="236"/>
      <c r="AF14" s="236"/>
      <c r="AG14" s="236"/>
      <c r="AH14" s="236"/>
      <c r="AI14" s="236"/>
      <c r="AJ14" s="236"/>
      <c r="AK14" s="236"/>
      <c r="AL14" s="236"/>
      <c r="AM14" s="236"/>
      <c r="AN14" s="236"/>
      <c r="AO14" s="236"/>
      <c r="AP14" s="236"/>
      <c r="AQ14" s="236"/>
      <c r="AR14" s="236"/>
      <c r="AS14" s="236"/>
      <c r="AT14" s="236"/>
      <c r="AU14" s="236"/>
      <c r="AV14" s="236"/>
      <c r="AW14" s="236"/>
      <c r="AX14" s="236"/>
      <c r="AY14" s="236"/>
      <c r="AZ14" s="236"/>
      <c r="BA14" s="236"/>
      <c r="BB14" s="236"/>
      <c r="BC14" s="236"/>
      <c r="BD14" s="236"/>
      <c r="BE14" s="236"/>
      <c r="BF14" s="236"/>
      <c r="BG14" s="236"/>
      <c r="BH14" s="236"/>
      <c r="BI14" s="236"/>
      <c r="BJ14" s="236"/>
      <c r="BK14" s="236"/>
      <c r="BL14" s="236"/>
      <c r="BM14" s="236"/>
      <c r="BN14" s="236"/>
      <c r="BO14" s="236"/>
      <c r="BP14" s="236"/>
      <c r="BQ14" s="236"/>
      <c r="BR14" s="236"/>
      <c r="BS14" s="236"/>
      <c r="BT14" s="236"/>
      <c r="BU14" s="236"/>
      <c r="BV14" s="236"/>
      <c r="BW14" s="236"/>
      <c r="BX14" s="236"/>
      <c r="BY14" s="236"/>
    </row>
    <row r="15" spans="1:79" ht="15.75" hidden="1" customHeight="1">
      <c r="A15" s="408"/>
      <c r="B15" s="407"/>
      <c r="C15" s="236"/>
      <c r="D15" s="236"/>
      <c r="E15" s="236"/>
      <c r="F15" s="236"/>
      <c r="G15" s="236"/>
      <c r="H15" s="236"/>
      <c r="I15" s="236"/>
      <c r="J15" s="236"/>
      <c r="K15" s="236"/>
      <c r="L15" s="236"/>
      <c r="M15" s="236"/>
      <c r="N15" s="236"/>
      <c r="O15" s="236"/>
      <c r="P15" s="236"/>
      <c r="Q15" s="236"/>
      <c r="R15" s="236"/>
      <c r="S15" s="236"/>
      <c r="T15" s="236"/>
      <c r="U15" s="236"/>
      <c r="V15" s="236"/>
      <c r="W15" s="236"/>
      <c r="X15" s="236"/>
      <c r="Y15" s="236"/>
      <c r="Z15" s="236"/>
      <c r="AA15" s="236"/>
      <c r="AB15" s="236"/>
      <c r="AC15" s="236"/>
      <c r="AD15" s="236"/>
      <c r="AE15" s="236"/>
      <c r="AF15" s="236"/>
      <c r="AG15" s="236"/>
      <c r="AH15" s="236"/>
      <c r="AI15" s="236"/>
      <c r="AJ15" s="236"/>
      <c r="AK15" s="236"/>
      <c r="AL15" s="236"/>
      <c r="AM15" s="236"/>
      <c r="AN15" s="236"/>
      <c r="AO15" s="236"/>
      <c r="AP15" s="236"/>
      <c r="AQ15" s="236"/>
      <c r="AR15" s="236"/>
      <c r="AS15" s="236"/>
      <c r="AT15" s="236"/>
      <c r="AU15" s="236"/>
      <c r="AV15" s="236"/>
      <c r="AW15" s="236"/>
      <c r="AX15" s="236"/>
      <c r="AY15" s="236"/>
      <c r="AZ15" s="236"/>
      <c r="BA15" s="236"/>
      <c r="BB15" s="236"/>
      <c r="BC15" s="236"/>
      <c r="BD15" s="236"/>
      <c r="BE15" s="236"/>
      <c r="BF15" s="236"/>
      <c r="BG15" s="236"/>
      <c r="BH15" s="236"/>
      <c r="BI15" s="236"/>
      <c r="BJ15" s="236"/>
      <c r="BK15" s="236"/>
      <c r="BL15" s="236"/>
      <c r="BM15" s="236"/>
      <c r="BN15" s="236"/>
      <c r="BO15" s="236"/>
      <c r="BP15" s="236"/>
      <c r="BQ15" s="236"/>
      <c r="BR15" s="236"/>
      <c r="BS15" s="236"/>
      <c r="BT15" s="236"/>
      <c r="BU15" s="236"/>
      <c r="BV15" s="236"/>
      <c r="BW15" s="236"/>
      <c r="BX15" s="236"/>
      <c r="BY15" s="236"/>
    </row>
    <row r="16" spans="1:79" ht="15.75" customHeight="1">
      <c r="A16" s="290"/>
      <c r="B16" s="291"/>
      <c r="C16" s="236"/>
      <c r="D16" s="236"/>
      <c r="E16" s="236"/>
      <c r="F16" s="236"/>
      <c r="G16" s="236"/>
      <c r="H16" s="236"/>
      <c r="I16" s="236"/>
      <c r="J16" s="236"/>
      <c r="K16" s="236"/>
      <c r="L16" s="236"/>
      <c r="M16" s="236"/>
      <c r="N16" s="236"/>
      <c r="O16" s="236"/>
      <c r="P16" s="236"/>
      <c r="Q16" s="236"/>
      <c r="R16" s="236"/>
      <c r="S16" s="236"/>
      <c r="T16" s="236"/>
      <c r="U16" s="236"/>
      <c r="V16" s="236"/>
      <c r="W16" s="236"/>
      <c r="X16" s="236"/>
      <c r="Y16" s="236"/>
      <c r="Z16" s="236"/>
      <c r="AA16" s="236"/>
      <c r="AB16" s="236"/>
      <c r="AC16" s="236"/>
      <c r="AD16" s="236"/>
      <c r="AE16" s="236"/>
      <c r="AF16" s="236"/>
      <c r="AG16" s="236"/>
      <c r="AH16" s="236"/>
      <c r="AI16" s="236"/>
      <c r="AJ16" s="236"/>
      <c r="AK16" s="236"/>
      <c r="AL16" s="236"/>
      <c r="AM16" s="236"/>
      <c r="AN16" s="236"/>
      <c r="AO16" s="236"/>
      <c r="AP16" s="236"/>
      <c r="AQ16" s="236"/>
      <c r="AR16" s="236"/>
      <c r="AS16" s="236"/>
      <c r="AT16" s="236"/>
      <c r="AU16" s="236"/>
      <c r="AV16" s="236"/>
      <c r="AW16" s="236"/>
      <c r="AX16" s="236"/>
      <c r="AY16" s="236"/>
      <c r="AZ16" s="236"/>
      <c r="BA16" s="236"/>
      <c r="BB16" s="236"/>
      <c r="BC16" s="236"/>
      <c r="BD16" s="236"/>
      <c r="BE16" s="236"/>
      <c r="BF16" s="236"/>
      <c r="BG16" s="236"/>
      <c r="BH16" s="236"/>
      <c r="BI16" s="236"/>
      <c r="BJ16" s="236"/>
      <c r="BK16" s="236"/>
      <c r="BL16" s="236"/>
      <c r="BM16" s="236"/>
      <c r="BN16" s="236"/>
      <c r="BO16" s="236"/>
      <c r="BP16" s="236"/>
      <c r="BQ16" s="236"/>
      <c r="BR16" s="236"/>
      <c r="BS16" s="236"/>
      <c r="BT16" s="236"/>
      <c r="BU16" s="236"/>
      <c r="BV16" s="236"/>
      <c r="BW16" s="236"/>
      <c r="BX16" s="236"/>
      <c r="BY16" s="236"/>
    </row>
    <row r="17" spans="1:77" ht="15.75" hidden="1" customHeight="1">
      <c r="A17" s="408"/>
      <c r="B17" s="407"/>
      <c r="C17" s="236"/>
      <c r="D17" s="236">
        <f t="shared" ref="D17:AI17" si="0">SUM(D9:D15)</f>
        <v>0</v>
      </c>
      <c r="E17" s="236">
        <f t="shared" si="0"/>
        <v>0</v>
      </c>
      <c r="F17" s="236">
        <f t="shared" si="0"/>
        <v>0</v>
      </c>
      <c r="G17" s="236">
        <f t="shared" si="0"/>
        <v>0</v>
      </c>
      <c r="H17" s="236">
        <f t="shared" si="0"/>
        <v>0</v>
      </c>
      <c r="I17" s="236">
        <f t="shared" si="0"/>
        <v>0</v>
      </c>
      <c r="J17" s="236">
        <f t="shared" si="0"/>
        <v>0</v>
      </c>
      <c r="K17" s="236">
        <f t="shared" si="0"/>
        <v>0</v>
      </c>
      <c r="L17" s="236">
        <f t="shared" si="0"/>
        <v>2.9</v>
      </c>
      <c r="M17" s="236">
        <f t="shared" si="0"/>
        <v>10</v>
      </c>
      <c r="N17" s="236">
        <f t="shared" si="0"/>
        <v>4.4800000000000004</v>
      </c>
      <c r="O17" s="236">
        <f t="shared" si="0"/>
        <v>0</v>
      </c>
      <c r="P17" s="236">
        <f t="shared" si="0"/>
        <v>1</v>
      </c>
      <c r="Q17" s="236">
        <f t="shared" si="0"/>
        <v>1</v>
      </c>
      <c r="R17" s="236">
        <f t="shared" si="0"/>
        <v>0</v>
      </c>
      <c r="S17" s="236">
        <f t="shared" si="0"/>
        <v>0</v>
      </c>
      <c r="T17" s="236">
        <f t="shared" si="0"/>
        <v>32</v>
      </c>
      <c r="U17" s="236">
        <f t="shared" si="0"/>
        <v>0</v>
      </c>
      <c r="V17" s="236">
        <f t="shared" si="0"/>
        <v>0</v>
      </c>
      <c r="W17" s="236">
        <f t="shared" si="0"/>
        <v>0</v>
      </c>
      <c r="X17" s="236">
        <f t="shared" si="0"/>
        <v>0</v>
      </c>
      <c r="Y17" s="236">
        <f t="shared" si="0"/>
        <v>0</v>
      </c>
      <c r="Z17" s="236">
        <f t="shared" si="0"/>
        <v>0</v>
      </c>
      <c r="AA17" s="236">
        <f t="shared" si="0"/>
        <v>0</v>
      </c>
      <c r="AB17" s="236">
        <f t="shared" si="0"/>
        <v>0</v>
      </c>
      <c r="AC17" s="236">
        <f t="shared" si="0"/>
        <v>0</v>
      </c>
      <c r="AD17" s="236">
        <f t="shared" si="0"/>
        <v>0</v>
      </c>
      <c r="AE17" s="236">
        <f t="shared" si="0"/>
        <v>2</v>
      </c>
      <c r="AF17" s="236">
        <f t="shared" si="0"/>
        <v>0</v>
      </c>
      <c r="AG17" s="236">
        <f t="shared" si="0"/>
        <v>0</v>
      </c>
      <c r="AH17" s="236">
        <f t="shared" si="0"/>
        <v>0</v>
      </c>
      <c r="AI17" s="236">
        <f t="shared" si="0"/>
        <v>0</v>
      </c>
      <c r="AJ17" s="236">
        <f t="shared" ref="AJ17:BY17" si="1">SUM(AJ9:AJ15)</f>
        <v>0</v>
      </c>
      <c r="AK17" s="236">
        <f t="shared" si="1"/>
        <v>0</v>
      </c>
      <c r="AL17" s="236">
        <f t="shared" si="1"/>
        <v>0</v>
      </c>
      <c r="AM17" s="236">
        <f t="shared" si="1"/>
        <v>0</v>
      </c>
      <c r="AN17" s="236">
        <f t="shared" si="1"/>
        <v>4</v>
      </c>
      <c r="AO17" s="236">
        <f t="shared" si="1"/>
        <v>0</v>
      </c>
      <c r="AP17" s="236">
        <f t="shared" si="1"/>
        <v>0</v>
      </c>
      <c r="AQ17" s="236">
        <f t="shared" si="1"/>
        <v>0</v>
      </c>
      <c r="AR17" s="236">
        <f t="shared" si="1"/>
        <v>0</v>
      </c>
      <c r="AS17" s="236">
        <f t="shared" si="1"/>
        <v>0</v>
      </c>
      <c r="AT17" s="236">
        <f t="shared" si="1"/>
        <v>3</v>
      </c>
      <c r="AU17" s="236">
        <f t="shared" si="1"/>
        <v>0</v>
      </c>
      <c r="AV17" s="236">
        <f t="shared" si="1"/>
        <v>45</v>
      </c>
      <c r="AW17" s="236">
        <f t="shared" si="1"/>
        <v>0</v>
      </c>
      <c r="AX17" s="236">
        <f t="shared" si="1"/>
        <v>0</v>
      </c>
      <c r="AY17" s="236">
        <f t="shared" si="1"/>
        <v>0</v>
      </c>
      <c r="AZ17" s="236">
        <f t="shared" si="1"/>
        <v>0</v>
      </c>
      <c r="BA17" s="236">
        <f t="shared" si="1"/>
        <v>0</v>
      </c>
      <c r="BB17" s="236">
        <f t="shared" si="1"/>
        <v>0</v>
      </c>
      <c r="BC17" s="236">
        <f t="shared" si="1"/>
        <v>0</v>
      </c>
      <c r="BD17" s="236">
        <f t="shared" si="1"/>
        <v>50</v>
      </c>
      <c r="BE17" s="236">
        <f t="shared" si="1"/>
        <v>0</v>
      </c>
      <c r="BF17" s="236">
        <f t="shared" si="1"/>
        <v>0</v>
      </c>
      <c r="BG17" s="236">
        <f t="shared" si="1"/>
        <v>0</v>
      </c>
      <c r="BH17" s="236">
        <f t="shared" si="1"/>
        <v>0</v>
      </c>
      <c r="BI17" s="236">
        <f t="shared" si="1"/>
        <v>0</v>
      </c>
      <c r="BJ17" s="236">
        <f t="shared" si="1"/>
        <v>57</v>
      </c>
      <c r="BK17" s="236">
        <f t="shared" si="1"/>
        <v>7.6</v>
      </c>
      <c r="BL17" s="236">
        <f t="shared" si="1"/>
        <v>16</v>
      </c>
      <c r="BM17" s="236">
        <f t="shared" si="1"/>
        <v>0</v>
      </c>
      <c r="BN17" s="236">
        <f t="shared" si="1"/>
        <v>0</v>
      </c>
      <c r="BO17" s="236">
        <f t="shared" si="1"/>
        <v>0</v>
      </c>
      <c r="BP17" s="236">
        <f t="shared" si="1"/>
        <v>0</v>
      </c>
      <c r="BQ17" s="236">
        <f t="shared" si="1"/>
        <v>0</v>
      </c>
      <c r="BR17" s="236">
        <f t="shared" si="1"/>
        <v>0</v>
      </c>
      <c r="BS17" s="236">
        <f t="shared" si="1"/>
        <v>0</v>
      </c>
      <c r="BT17" s="236">
        <f t="shared" si="1"/>
        <v>0</v>
      </c>
      <c r="BU17" s="236">
        <f t="shared" si="1"/>
        <v>0</v>
      </c>
      <c r="BV17" s="236">
        <f t="shared" si="1"/>
        <v>0</v>
      </c>
      <c r="BW17" s="236">
        <f t="shared" si="1"/>
        <v>0</v>
      </c>
      <c r="BX17" s="236">
        <f t="shared" si="1"/>
        <v>60</v>
      </c>
      <c r="BY17" s="236">
        <f t="shared" si="1"/>
        <v>0</v>
      </c>
    </row>
    <row r="18" spans="1:77" ht="15.75" hidden="1" customHeight="1">
      <c r="A18" s="412" t="s">
        <v>74</v>
      </c>
      <c r="B18" s="413"/>
      <c r="C18" s="236">
        <f>C19</f>
        <v>32</v>
      </c>
      <c r="D18" s="236">
        <f t="shared" ref="D18:BO18" si="2">C18</f>
        <v>32</v>
      </c>
      <c r="E18" s="236">
        <f t="shared" si="2"/>
        <v>32</v>
      </c>
      <c r="F18" s="236">
        <f t="shared" si="2"/>
        <v>32</v>
      </c>
      <c r="G18" s="236">
        <f t="shared" si="2"/>
        <v>32</v>
      </c>
      <c r="H18" s="236">
        <f t="shared" si="2"/>
        <v>32</v>
      </c>
      <c r="I18" s="236">
        <f t="shared" si="2"/>
        <v>32</v>
      </c>
      <c r="J18" s="236">
        <f t="shared" si="2"/>
        <v>32</v>
      </c>
      <c r="K18" s="236">
        <f t="shared" si="2"/>
        <v>32</v>
      </c>
      <c r="L18" s="236">
        <f t="shared" si="2"/>
        <v>32</v>
      </c>
      <c r="M18" s="236">
        <f t="shared" si="2"/>
        <v>32</v>
      </c>
      <c r="N18" s="236">
        <f t="shared" si="2"/>
        <v>32</v>
      </c>
      <c r="O18" s="236">
        <f t="shared" si="2"/>
        <v>32</v>
      </c>
      <c r="P18" s="236">
        <f t="shared" si="2"/>
        <v>32</v>
      </c>
      <c r="Q18" s="236">
        <f t="shared" si="2"/>
        <v>32</v>
      </c>
      <c r="R18" s="236">
        <f t="shared" si="2"/>
        <v>32</v>
      </c>
      <c r="S18" s="236">
        <f t="shared" si="2"/>
        <v>32</v>
      </c>
      <c r="T18" s="236">
        <f t="shared" si="2"/>
        <v>32</v>
      </c>
      <c r="U18" s="236">
        <f t="shared" si="2"/>
        <v>32</v>
      </c>
      <c r="V18" s="236">
        <f t="shared" si="2"/>
        <v>32</v>
      </c>
      <c r="W18" s="236">
        <f t="shared" si="2"/>
        <v>32</v>
      </c>
      <c r="X18" s="236">
        <f t="shared" si="2"/>
        <v>32</v>
      </c>
      <c r="Y18" s="236">
        <f t="shared" si="2"/>
        <v>32</v>
      </c>
      <c r="Z18" s="236">
        <f t="shared" si="2"/>
        <v>32</v>
      </c>
      <c r="AA18" s="236">
        <f t="shared" si="2"/>
        <v>32</v>
      </c>
      <c r="AB18" s="236">
        <f t="shared" si="2"/>
        <v>32</v>
      </c>
      <c r="AC18" s="236">
        <f t="shared" si="2"/>
        <v>32</v>
      </c>
      <c r="AD18" s="236">
        <f t="shared" si="2"/>
        <v>32</v>
      </c>
      <c r="AE18" s="236">
        <f t="shared" si="2"/>
        <v>32</v>
      </c>
      <c r="AF18" s="236">
        <f t="shared" si="2"/>
        <v>32</v>
      </c>
      <c r="AG18" s="236">
        <f t="shared" si="2"/>
        <v>32</v>
      </c>
      <c r="AH18" s="236">
        <f t="shared" si="2"/>
        <v>32</v>
      </c>
      <c r="AI18" s="236">
        <f t="shared" si="2"/>
        <v>32</v>
      </c>
      <c r="AJ18" s="236">
        <f t="shared" si="2"/>
        <v>32</v>
      </c>
      <c r="AK18" s="236">
        <f t="shared" si="2"/>
        <v>32</v>
      </c>
      <c r="AL18" s="236">
        <f t="shared" si="2"/>
        <v>32</v>
      </c>
      <c r="AM18" s="236">
        <f t="shared" si="2"/>
        <v>32</v>
      </c>
      <c r="AN18" s="236">
        <f t="shared" si="2"/>
        <v>32</v>
      </c>
      <c r="AO18" s="236">
        <f t="shared" si="2"/>
        <v>32</v>
      </c>
      <c r="AP18" s="236">
        <f t="shared" si="2"/>
        <v>32</v>
      </c>
      <c r="AQ18" s="236">
        <f t="shared" si="2"/>
        <v>32</v>
      </c>
      <c r="AR18" s="236">
        <f t="shared" si="2"/>
        <v>32</v>
      </c>
      <c r="AS18" s="236">
        <f t="shared" si="2"/>
        <v>32</v>
      </c>
      <c r="AT18" s="236">
        <f t="shared" si="2"/>
        <v>32</v>
      </c>
      <c r="AU18" s="236">
        <f t="shared" si="2"/>
        <v>32</v>
      </c>
      <c r="AV18" s="236">
        <f t="shared" si="2"/>
        <v>32</v>
      </c>
      <c r="AW18" s="236">
        <f t="shared" si="2"/>
        <v>32</v>
      </c>
      <c r="AX18" s="236">
        <f t="shared" si="2"/>
        <v>32</v>
      </c>
      <c r="AY18" s="236">
        <f t="shared" si="2"/>
        <v>32</v>
      </c>
      <c r="AZ18" s="236">
        <f t="shared" si="2"/>
        <v>32</v>
      </c>
      <c r="BA18" s="236">
        <f t="shared" si="2"/>
        <v>32</v>
      </c>
      <c r="BB18" s="236">
        <f t="shared" si="2"/>
        <v>32</v>
      </c>
      <c r="BC18" s="236">
        <f t="shared" si="2"/>
        <v>32</v>
      </c>
      <c r="BD18" s="236">
        <f t="shared" si="2"/>
        <v>32</v>
      </c>
      <c r="BE18" s="236">
        <f t="shared" si="2"/>
        <v>32</v>
      </c>
      <c r="BF18" s="236">
        <f t="shared" si="2"/>
        <v>32</v>
      </c>
      <c r="BG18" s="236">
        <f t="shared" si="2"/>
        <v>32</v>
      </c>
      <c r="BH18" s="236">
        <f t="shared" si="2"/>
        <v>32</v>
      </c>
      <c r="BI18" s="236">
        <f t="shared" si="2"/>
        <v>32</v>
      </c>
      <c r="BJ18" s="236">
        <f t="shared" si="2"/>
        <v>32</v>
      </c>
      <c r="BK18" s="236">
        <f t="shared" si="2"/>
        <v>32</v>
      </c>
      <c r="BL18" s="236">
        <f t="shared" si="2"/>
        <v>32</v>
      </c>
      <c r="BM18" s="236">
        <f t="shared" si="2"/>
        <v>32</v>
      </c>
      <c r="BN18" s="236">
        <f t="shared" si="2"/>
        <v>32</v>
      </c>
      <c r="BO18" s="236">
        <f t="shared" si="2"/>
        <v>32</v>
      </c>
      <c r="BP18" s="236">
        <f t="shared" ref="BP18:BY18" si="3">BO18</f>
        <v>32</v>
      </c>
      <c r="BQ18" s="236">
        <f t="shared" si="3"/>
        <v>32</v>
      </c>
      <c r="BR18" s="236">
        <f t="shared" si="3"/>
        <v>32</v>
      </c>
      <c r="BS18" s="236">
        <f t="shared" si="3"/>
        <v>32</v>
      </c>
      <c r="BT18" s="236">
        <f t="shared" si="3"/>
        <v>32</v>
      </c>
      <c r="BU18" s="236">
        <f t="shared" si="3"/>
        <v>32</v>
      </c>
      <c r="BV18" s="236">
        <f t="shared" si="3"/>
        <v>32</v>
      </c>
      <c r="BW18" s="236">
        <f t="shared" si="3"/>
        <v>32</v>
      </c>
      <c r="BX18" s="236">
        <f t="shared" si="3"/>
        <v>32</v>
      </c>
      <c r="BY18" s="236">
        <f t="shared" si="3"/>
        <v>32</v>
      </c>
    </row>
    <row r="19" spans="1:77" ht="15.75" customHeight="1" thickBot="1">
      <c r="A19" s="414" t="s">
        <v>74</v>
      </c>
      <c r="B19" s="415"/>
      <c r="C19" s="255">
        <f>VLOOKUP(B4,Фактически_присутствующих,3,FALSE)</f>
        <v>32</v>
      </c>
      <c r="D19" s="236"/>
      <c r="E19" s="236"/>
      <c r="F19" s="236"/>
      <c r="G19" s="236"/>
      <c r="H19" s="236"/>
      <c r="I19" s="236"/>
      <c r="J19" s="236"/>
      <c r="K19" s="236"/>
      <c r="L19" s="236"/>
      <c r="M19" s="236"/>
      <c r="N19" s="236"/>
      <c r="O19" s="236"/>
      <c r="P19" s="236"/>
      <c r="Q19" s="236"/>
      <c r="R19" s="236"/>
      <c r="S19" s="236"/>
      <c r="T19" s="236"/>
      <c r="U19" s="236"/>
      <c r="V19" s="236"/>
      <c r="W19" s="236"/>
      <c r="X19" s="236"/>
      <c r="Y19" s="236"/>
      <c r="Z19" s="236"/>
      <c r="AA19" s="236"/>
      <c r="AB19" s="236"/>
      <c r="AC19" s="236"/>
      <c r="AD19" s="236"/>
      <c r="AE19" s="236"/>
      <c r="AF19" s="236"/>
      <c r="AG19" s="236"/>
      <c r="AH19" s="236"/>
      <c r="AI19" s="236"/>
      <c r="AJ19" s="236"/>
      <c r="AK19" s="236"/>
      <c r="AL19" s="236"/>
      <c r="AM19" s="236"/>
      <c r="AN19" s="236"/>
      <c r="AO19" s="236"/>
      <c r="AP19" s="236"/>
      <c r="AQ19" s="236"/>
      <c r="AR19" s="236"/>
      <c r="AS19" s="236"/>
      <c r="AT19" s="236"/>
      <c r="AU19" s="236"/>
      <c r="AV19" s="236"/>
      <c r="AW19" s="236"/>
      <c r="AX19" s="236"/>
      <c r="AY19" s="236"/>
      <c r="AZ19" s="236"/>
      <c r="BA19" s="236"/>
      <c r="BB19" s="236"/>
      <c r="BC19" s="236"/>
      <c r="BD19" s="236"/>
      <c r="BE19" s="236"/>
      <c r="BF19" s="236"/>
      <c r="BG19" s="236"/>
      <c r="BH19" s="236"/>
      <c r="BI19" s="236"/>
      <c r="BJ19" s="236"/>
      <c r="BK19" s="236"/>
      <c r="BL19" s="236"/>
      <c r="BM19" s="236"/>
      <c r="BN19" s="236"/>
      <c r="BO19" s="236"/>
      <c r="BP19" s="236"/>
      <c r="BQ19" s="236"/>
      <c r="BR19" s="236"/>
      <c r="BS19" s="236"/>
      <c r="BT19" s="236"/>
      <c r="BU19" s="236"/>
      <c r="BV19" s="236"/>
      <c r="BW19" s="236"/>
      <c r="BX19" s="236"/>
      <c r="BY19" s="236"/>
    </row>
    <row r="20" spans="1:77" ht="15.75" customHeight="1" thickTop="1">
      <c r="A20" s="414" t="s">
        <v>75</v>
      </c>
      <c r="B20" s="415"/>
      <c r="C20" s="237"/>
      <c r="D20" s="238">
        <f>D17*D18/1000</f>
        <v>0</v>
      </c>
      <c r="E20" s="238">
        <f>E17*E18</f>
        <v>0</v>
      </c>
      <c r="F20" s="239">
        <f>F17*F18</f>
        <v>0</v>
      </c>
      <c r="G20" s="240">
        <f>G17*G18</f>
        <v>0</v>
      </c>
      <c r="H20" s="240">
        <f>H17*H18/1000</f>
        <v>0</v>
      </c>
      <c r="I20" s="240">
        <f>I17*I18/1000</f>
        <v>0</v>
      </c>
      <c r="J20" s="240">
        <f>J17*J18/1000</f>
        <v>0</v>
      </c>
      <c r="K20" s="240">
        <f>K17*K18</f>
        <v>0</v>
      </c>
      <c r="L20" s="240">
        <f t="shared" ref="L20:BW20" si="4">L17*L18/1000</f>
        <v>9.2799999999999994E-2</v>
      </c>
      <c r="M20" s="240">
        <f t="shared" si="4"/>
        <v>0.32</v>
      </c>
      <c r="N20" s="240">
        <f t="shared" si="4"/>
        <v>0.14336000000000002</v>
      </c>
      <c r="O20" s="240">
        <f t="shared" si="4"/>
        <v>0</v>
      </c>
      <c r="P20" s="240">
        <f t="shared" si="4"/>
        <v>3.2000000000000001E-2</v>
      </c>
      <c r="Q20" s="240">
        <f>Q17*Q18</f>
        <v>32</v>
      </c>
      <c r="R20" s="240">
        <f t="shared" si="4"/>
        <v>0</v>
      </c>
      <c r="S20" s="240">
        <f t="shared" si="4"/>
        <v>0</v>
      </c>
      <c r="T20" s="240">
        <f t="shared" si="4"/>
        <v>1.024</v>
      </c>
      <c r="U20" s="240">
        <f t="shared" si="4"/>
        <v>0</v>
      </c>
      <c r="V20" s="240">
        <f t="shared" si="4"/>
        <v>0</v>
      </c>
      <c r="W20" s="240">
        <f t="shared" si="4"/>
        <v>0</v>
      </c>
      <c r="X20" s="240">
        <f t="shared" si="4"/>
        <v>0</v>
      </c>
      <c r="Y20" s="240">
        <f t="shared" si="4"/>
        <v>0</v>
      </c>
      <c r="Z20" s="240">
        <f t="shared" si="4"/>
        <v>0</v>
      </c>
      <c r="AA20" s="240">
        <f t="shared" si="4"/>
        <v>0</v>
      </c>
      <c r="AB20" s="240">
        <f t="shared" si="4"/>
        <v>0</v>
      </c>
      <c r="AC20" s="240">
        <f t="shared" si="4"/>
        <v>0</v>
      </c>
      <c r="AD20" s="240">
        <f t="shared" si="4"/>
        <v>0</v>
      </c>
      <c r="AE20" s="240">
        <f>AE17*AE18</f>
        <v>64</v>
      </c>
      <c r="AF20" s="240">
        <f t="shared" si="4"/>
        <v>0</v>
      </c>
      <c r="AG20" s="240">
        <f t="shared" si="4"/>
        <v>0</v>
      </c>
      <c r="AH20" s="240">
        <f t="shared" si="4"/>
        <v>0</v>
      </c>
      <c r="AI20" s="240">
        <f t="shared" si="4"/>
        <v>0</v>
      </c>
      <c r="AJ20" s="240">
        <f t="shared" si="4"/>
        <v>0</v>
      </c>
      <c r="AK20" s="240">
        <f t="shared" si="4"/>
        <v>0</v>
      </c>
      <c r="AL20" s="240">
        <f t="shared" si="4"/>
        <v>0</v>
      </c>
      <c r="AM20" s="240">
        <f t="shared" si="4"/>
        <v>0</v>
      </c>
      <c r="AN20" s="240">
        <f t="shared" si="4"/>
        <v>0.128</v>
      </c>
      <c r="AO20" s="240">
        <f t="shared" si="4"/>
        <v>0</v>
      </c>
      <c r="AP20" s="240">
        <f t="shared" si="4"/>
        <v>0</v>
      </c>
      <c r="AQ20" s="240">
        <f t="shared" si="4"/>
        <v>0</v>
      </c>
      <c r="AR20" s="240">
        <f t="shared" si="4"/>
        <v>0</v>
      </c>
      <c r="AS20" s="240">
        <f t="shared" si="4"/>
        <v>0</v>
      </c>
      <c r="AT20" s="240">
        <f t="shared" si="4"/>
        <v>9.6000000000000002E-2</v>
      </c>
      <c r="AU20" s="240">
        <f t="shared" si="4"/>
        <v>0</v>
      </c>
      <c r="AV20" s="240">
        <f t="shared" si="4"/>
        <v>1.44</v>
      </c>
      <c r="AW20" s="240">
        <f t="shared" si="4"/>
        <v>0</v>
      </c>
      <c r="AX20" s="240">
        <f t="shared" si="4"/>
        <v>0</v>
      </c>
      <c r="AY20" s="240">
        <f t="shared" si="4"/>
        <v>0</v>
      </c>
      <c r="AZ20" s="240">
        <f t="shared" si="4"/>
        <v>0</v>
      </c>
      <c r="BA20" s="240">
        <f t="shared" si="4"/>
        <v>0</v>
      </c>
      <c r="BB20" s="240">
        <f t="shared" si="4"/>
        <v>0</v>
      </c>
      <c r="BC20" s="240">
        <f t="shared" si="4"/>
        <v>0</v>
      </c>
      <c r="BD20" s="240">
        <f>BD17*BD18/1000</f>
        <v>1.6</v>
      </c>
      <c r="BE20" s="240">
        <f t="shared" si="4"/>
        <v>0</v>
      </c>
      <c r="BF20" s="240">
        <f t="shared" si="4"/>
        <v>0</v>
      </c>
      <c r="BG20" s="240">
        <f t="shared" si="4"/>
        <v>0</v>
      </c>
      <c r="BH20" s="240">
        <f t="shared" si="4"/>
        <v>0</v>
      </c>
      <c r="BI20" s="240">
        <f t="shared" si="4"/>
        <v>0</v>
      </c>
      <c r="BJ20" s="240">
        <f t="shared" si="4"/>
        <v>1.8240000000000001</v>
      </c>
      <c r="BK20" s="240">
        <f t="shared" si="4"/>
        <v>0.2432</v>
      </c>
      <c r="BL20" s="240">
        <f t="shared" si="4"/>
        <v>0.51200000000000001</v>
      </c>
      <c r="BM20" s="240">
        <f t="shared" si="4"/>
        <v>0</v>
      </c>
      <c r="BN20" s="240">
        <f t="shared" si="4"/>
        <v>0</v>
      </c>
      <c r="BO20" s="240">
        <f t="shared" si="4"/>
        <v>0</v>
      </c>
      <c r="BP20" s="240">
        <f t="shared" si="4"/>
        <v>0</v>
      </c>
      <c r="BQ20" s="240">
        <f t="shared" si="4"/>
        <v>0</v>
      </c>
      <c r="BR20" s="240">
        <f t="shared" si="4"/>
        <v>0</v>
      </c>
      <c r="BS20" s="240">
        <f t="shared" si="4"/>
        <v>0</v>
      </c>
      <c r="BT20" s="240">
        <f t="shared" si="4"/>
        <v>0</v>
      </c>
      <c r="BU20" s="240">
        <f t="shared" si="4"/>
        <v>0</v>
      </c>
      <c r="BV20" s="240">
        <f t="shared" si="4"/>
        <v>0</v>
      </c>
      <c r="BW20" s="240">
        <f t="shared" si="4"/>
        <v>0</v>
      </c>
      <c r="BX20" s="240">
        <f t="shared" ref="BX20:BY20" si="5">BX17*BX18/1000</f>
        <v>1.92</v>
      </c>
      <c r="BY20" s="240">
        <f t="shared" si="5"/>
        <v>0</v>
      </c>
    </row>
    <row r="21" spans="1:77" ht="15.75" customHeight="1">
      <c r="A21" s="414" t="s">
        <v>64</v>
      </c>
      <c r="B21" s="415"/>
      <c r="C21" s="237"/>
      <c r="D21" s="241">
        <f>ССЫЛКИ!B3</f>
        <v>85</v>
      </c>
      <c r="E21" s="241">
        <f>ССЫЛКИ!C3</f>
        <v>21</v>
      </c>
      <c r="F21" s="241">
        <f>ССЫЛКИ!D3</f>
        <v>21</v>
      </c>
      <c r="G21" s="241">
        <f>ССЫЛКИ!E3</f>
        <v>6</v>
      </c>
      <c r="H21" s="241">
        <f>ССЫЛКИ!F3</f>
        <v>400</v>
      </c>
      <c r="I21" s="241">
        <f>ССЫЛКИ!G3</f>
        <v>140</v>
      </c>
      <c r="J21" s="241">
        <f>ССЫЛКИ!H3</f>
        <v>85</v>
      </c>
      <c r="K21" s="241">
        <f>ССЫЛКИ!I3</f>
        <v>21</v>
      </c>
      <c r="L21" s="241">
        <f>ССЫЛКИ!J3</f>
        <v>140</v>
      </c>
      <c r="M21" s="241">
        <f>ССЫЛКИ!K3</f>
        <v>56</v>
      </c>
      <c r="N21" s="241">
        <f>ССЫЛКИ!L3</f>
        <v>10</v>
      </c>
      <c r="O21" s="241">
        <f>ССЫЛКИ!M3</f>
        <v>240</v>
      </c>
      <c r="P21" s="241">
        <f>ССЫЛКИ!N3</f>
        <v>700</v>
      </c>
      <c r="Q21" s="241">
        <f>ССЫЛКИ!O3</f>
        <v>8</v>
      </c>
      <c r="R21" s="241">
        <f>ССЫЛКИ!P3</f>
        <v>160</v>
      </c>
      <c r="S21" s="241">
        <f>ССЫЛКИ!Q3</f>
        <v>10</v>
      </c>
      <c r="T21" s="241">
        <f>ССЫЛКИ!R3</f>
        <v>150</v>
      </c>
      <c r="U21" s="241">
        <f>ССЫЛКИ!S3</f>
        <v>110</v>
      </c>
      <c r="V21" s="241">
        <f>ССЫЛКИ!T3</f>
        <v>130</v>
      </c>
      <c r="W21" s="241">
        <f>ССЫЛКИ!U3</f>
        <v>150</v>
      </c>
      <c r="X21" s="241">
        <f>ССЫЛКИ!V3</f>
        <v>150</v>
      </c>
      <c r="Y21" s="241">
        <f>ССЫЛКИ!W3</f>
        <v>40</v>
      </c>
      <c r="Z21" s="241">
        <f>ССЫЛКИ!X3</f>
        <v>150</v>
      </c>
      <c r="AA21" s="241">
        <f>ССЫЛКИ!Y3</f>
        <v>60</v>
      </c>
      <c r="AB21" s="241">
        <f>ССЫЛКИ!Z3</f>
        <v>70</v>
      </c>
      <c r="AC21" s="241">
        <f>ССЫЛКИ!AA3</f>
        <v>165</v>
      </c>
      <c r="AD21" s="241">
        <f>ССЫЛКИ!AB3</f>
        <v>21</v>
      </c>
      <c r="AE21" s="241">
        <f>ССЫЛКИ!AC3</f>
        <v>10.5</v>
      </c>
      <c r="AF21" s="241">
        <f>ССЫЛКИ!AD3</f>
        <v>55</v>
      </c>
      <c r="AG21" s="241">
        <f>ССЫЛКИ!AE3</f>
        <v>90</v>
      </c>
      <c r="AH21" s="241">
        <f>ССЫЛКИ!AF3</f>
        <v>45</v>
      </c>
      <c r="AI21" s="241">
        <f>ССЫЛКИ!AG3</f>
        <v>45</v>
      </c>
      <c r="AJ21" s="241">
        <f>ССЫЛКИ!AH3</f>
        <v>52</v>
      </c>
      <c r="AK21" s="241">
        <f>ССЫЛКИ!AI3</f>
        <v>50</v>
      </c>
      <c r="AL21" s="241">
        <f>ССЫЛКИ!AJ3</f>
        <v>55</v>
      </c>
      <c r="AM21" s="241">
        <f>ССЫЛКИ!AK3</f>
        <v>60</v>
      </c>
      <c r="AN21" s="241">
        <f>ССЫЛКИ!AL3</f>
        <v>60</v>
      </c>
      <c r="AO21" s="241">
        <f>ССЫЛКИ!AM3</f>
        <v>50</v>
      </c>
      <c r="AP21" s="241">
        <f>ССЫЛКИ!AN3</f>
        <v>110</v>
      </c>
      <c r="AQ21" s="241">
        <f>ССЫЛКИ!AO3</f>
        <v>270</v>
      </c>
      <c r="AR21" s="241">
        <f>ССЫЛКИ!AP3</f>
        <v>200</v>
      </c>
      <c r="AS21" s="241">
        <f>ССЫЛКИ!AQ3</f>
        <v>80</v>
      </c>
      <c r="AT21" s="241">
        <f>ССЫЛКИ!AR3</f>
        <v>600</v>
      </c>
      <c r="AU21" s="241">
        <f>ССЫЛКИ!AS3</f>
        <v>60</v>
      </c>
      <c r="AV21" s="241">
        <f>ССЫЛКИ!AT3</f>
        <v>75</v>
      </c>
      <c r="AW21" s="241">
        <f>ССЫЛКИ!AU3</f>
        <v>250</v>
      </c>
      <c r="AX21" s="241">
        <f>ССЫЛКИ!AV3</f>
        <v>274</v>
      </c>
      <c r="AY21" s="241">
        <f>ССЫЛКИ!AW3</f>
        <v>450</v>
      </c>
      <c r="AZ21" s="241">
        <f>ССЫЛКИ!AX3</f>
        <v>325</v>
      </c>
      <c r="BA21" s="241">
        <f>ССЫЛКИ!AY3</f>
        <v>180</v>
      </c>
      <c r="BB21" s="241">
        <f>ССЫЛКИ!AZ3</f>
        <v>320</v>
      </c>
      <c r="BC21" s="241">
        <f>ССЫЛКИ!BA3</f>
        <v>350</v>
      </c>
      <c r="BD21" s="241">
        <f>ССЫЛКИ!BB3</f>
        <v>300</v>
      </c>
      <c r="BE21" s="241">
        <f>ССЫЛКИ!BC3</f>
        <v>120</v>
      </c>
      <c r="BF21" s="241">
        <f>ССЫЛКИ!BD3</f>
        <v>220</v>
      </c>
      <c r="BG21" s="241">
        <f>ССЫЛКИ!BE3</f>
        <v>300</v>
      </c>
      <c r="BH21" s="241">
        <f>ССЫЛКИ!BF3</f>
        <v>21</v>
      </c>
      <c r="BI21" s="241">
        <f>ССЫЛКИ!BG3</f>
        <v>21</v>
      </c>
      <c r="BJ21" s="241">
        <f>ССЫЛКИ!BH3</f>
        <v>35</v>
      </c>
      <c r="BK21" s="241">
        <f>ССЫЛКИ!BI3</f>
        <v>22</v>
      </c>
      <c r="BL21" s="241">
        <f>ССЫЛКИ!BJ3</f>
        <v>32</v>
      </c>
      <c r="BM21" s="241">
        <f>ССЫЛКИ!BK3</f>
        <v>140</v>
      </c>
      <c r="BN21" s="241">
        <f>ССЫЛКИ!BL3</f>
        <v>140</v>
      </c>
      <c r="BO21" s="241">
        <f>ССЫЛКИ!BM3</f>
        <v>30</v>
      </c>
      <c r="BP21" s="241">
        <f>ССЫЛКИ!BN3</f>
        <v>4.2</v>
      </c>
      <c r="BQ21" s="241">
        <f>ССЫЛКИ!BO3</f>
        <v>160</v>
      </c>
      <c r="BR21" s="241">
        <f>ССЫЛКИ!BP3</f>
        <v>100</v>
      </c>
      <c r="BS21" s="241">
        <f>ССЫЛКИ!BQ3</f>
        <v>150</v>
      </c>
      <c r="BT21" s="241">
        <f>ССЫЛКИ!BR3</f>
        <v>160</v>
      </c>
      <c r="BU21" s="241">
        <f>ССЫЛКИ!BS3</f>
        <v>100</v>
      </c>
      <c r="BV21" s="241">
        <f>ССЫЛКИ!BT3</f>
        <v>90</v>
      </c>
      <c r="BW21" s="241">
        <f>ССЫЛКИ!BU3</f>
        <v>21</v>
      </c>
      <c r="BX21" s="241">
        <f>ССЫЛКИ!BV3</f>
        <v>40</v>
      </c>
      <c r="BY21" s="241">
        <f>ССЫЛКИ!BW3</f>
        <v>210</v>
      </c>
    </row>
    <row r="22" spans="1:77" ht="15.75" customHeight="1">
      <c r="A22" s="414" t="s">
        <v>76</v>
      </c>
      <c r="B22" s="415"/>
      <c r="C22" s="242">
        <f>SUM(D22:BZ22)</f>
        <v>1952</v>
      </c>
      <c r="D22" s="243">
        <f t="shared" ref="D22:BX22" si="6">D20*D21</f>
        <v>0</v>
      </c>
      <c r="E22" s="243">
        <f t="shared" si="6"/>
        <v>0</v>
      </c>
      <c r="F22" s="239">
        <f t="shared" si="6"/>
        <v>0</v>
      </c>
      <c r="G22" s="240">
        <f t="shared" si="6"/>
        <v>0</v>
      </c>
      <c r="H22" s="240">
        <f t="shared" si="6"/>
        <v>0</v>
      </c>
      <c r="I22" s="240">
        <f t="shared" si="6"/>
        <v>0</v>
      </c>
      <c r="J22" s="240">
        <f t="shared" si="6"/>
        <v>0</v>
      </c>
      <c r="K22" s="240">
        <f t="shared" si="6"/>
        <v>0</v>
      </c>
      <c r="L22" s="240">
        <f t="shared" si="6"/>
        <v>12.991999999999999</v>
      </c>
      <c r="M22" s="240">
        <f t="shared" si="6"/>
        <v>17.920000000000002</v>
      </c>
      <c r="N22" s="240">
        <f t="shared" si="6"/>
        <v>1.4336000000000002</v>
      </c>
      <c r="O22" s="240">
        <f t="shared" si="6"/>
        <v>0</v>
      </c>
      <c r="P22" s="240">
        <f t="shared" si="6"/>
        <v>22.400000000000002</v>
      </c>
      <c r="Q22" s="240">
        <f t="shared" si="6"/>
        <v>256</v>
      </c>
      <c r="R22" s="240">
        <f t="shared" si="6"/>
        <v>0</v>
      </c>
      <c r="S22" s="240">
        <f t="shared" si="6"/>
        <v>0</v>
      </c>
      <c r="T22" s="240">
        <f t="shared" si="6"/>
        <v>153.6</v>
      </c>
      <c r="U22" s="240">
        <f t="shared" si="6"/>
        <v>0</v>
      </c>
      <c r="V22" s="240">
        <f t="shared" si="6"/>
        <v>0</v>
      </c>
      <c r="W22" s="240">
        <f t="shared" si="6"/>
        <v>0</v>
      </c>
      <c r="X22" s="240">
        <f t="shared" si="6"/>
        <v>0</v>
      </c>
      <c r="Y22" s="240">
        <f t="shared" si="6"/>
        <v>0</v>
      </c>
      <c r="Z22" s="240">
        <f t="shared" si="6"/>
        <v>0</v>
      </c>
      <c r="AA22" s="240">
        <f t="shared" si="6"/>
        <v>0</v>
      </c>
      <c r="AB22" s="240">
        <f t="shared" si="6"/>
        <v>0</v>
      </c>
      <c r="AC22" s="240">
        <f t="shared" si="6"/>
        <v>0</v>
      </c>
      <c r="AD22" s="240">
        <f t="shared" si="6"/>
        <v>0</v>
      </c>
      <c r="AE22" s="240">
        <f t="shared" si="6"/>
        <v>672</v>
      </c>
      <c r="AF22" s="240">
        <f t="shared" si="6"/>
        <v>0</v>
      </c>
      <c r="AG22" s="240">
        <f t="shared" si="6"/>
        <v>0</v>
      </c>
      <c r="AH22" s="240">
        <f t="shared" si="6"/>
        <v>0</v>
      </c>
      <c r="AI22" s="240">
        <f t="shared" si="6"/>
        <v>0</v>
      </c>
      <c r="AJ22" s="240">
        <f t="shared" si="6"/>
        <v>0</v>
      </c>
      <c r="AK22" s="240">
        <f t="shared" si="6"/>
        <v>0</v>
      </c>
      <c r="AL22" s="240">
        <f t="shared" si="6"/>
        <v>0</v>
      </c>
      <c r="AM22" s="240">
        <f t="shared" si="6"/>
        <v>0</v>
      </c>
      <c r="AN22" s="240">
        <f t="shared" si="6"/>
        <v>7.68</v>
      </c>
      <c r="AO22" s="240">
        <f t="shared" si="6"/>
        <v>0</v>
      </c>
      <c r="AP22" s="240">
        <f t="shared" si="6"/>
        <v>0</v>
      </c>
      <c r="AQ22" s="240">
        <f t="shared" si="6"/>
        <v>0</v>
      </c>
      <c r="AR22" s="240">
        <f t="shared" si="6"/>
        <v>0</v>
      </c>
      <c r="AS22" s="240">
        <f t="shared" si="6"/>
        <v>0</v>
      </c>
      <c r="AT22" s="240">
        <f t="shared" si="6"/>
        <v>57.6</v>
      </c>
      <c r="AU22" s="240">
        <f t="shared" si="6"/>
        <v>0</v>
      </c>
      <c r="AV22" s="240">
        <f t="shared" si="6"/>
        <v>108</v>
      </c>
      <c r="AW22" s="240">
        <f t="shared" si="6"/>
        <v>0</v>
      </c>
      <c r="AX22" s="240">
        <f t="shared" si="6"/>
        <v>0</v>
      </c>
      <c r="AY22" s="240">
        <f t="shared" si="6"/>
        <v>0</v>
      </c>
      <c r="AZ22" s="240">
        <f t="shared" si="6"/>
        <v>0</v>
      </c>
      <c r="BA22" s="240">
        <f t="shared" si="6"/>
        <v>0</v>
      </c>
      <c r="BB22" s="240">
        <f t="shared" si="6"/>
        <v>0</v>
      </c>
      <c r="BC22" s="240">
        <f t="shared" si="6"/>
        <v>0</v>
      </c>
      <c r="BD22" s="240">
        <f t="shared" si="6"/>
        <v>480</v>
      </c>
      <c r="BE22" s="240">
        <f t="shared" si="6"/>
        <v>0</v>
      </c>
      <c r="BF22" s="240">
        <f t="shared" si="6"/>
        <v>0</v>
      </c>
      <c r="BG22" s="240">
        <f t="shared" si="6"/>
        <v>0</v>
      </c>
      <c r="BH22" s="240">
        <f t="shared" si="6"/>
        <v>0</v>
      </c>
      <c r="BI22" s="240">
        <f t="shared" si="6"/>
        <v>0</v>
      </c>
      <c r="BJ22" s="240">
        <f t="shared" si="6"/>
        <v>63.84</v>
      </c>
      <c r="BK22" s="240">
        <f t="shared" si="6"/>
        <v>5.3503999999999996</v>
      </c>
      <c r="BL22" s="240">
        <f t="shared" si="6"/>
        <v>16.384</v>
      </c>
      <c r="BM22" s="240">
        <f t="shared" si="6"/>
        <v>0</v>
      </c>
      <c r="BN22" s="240">
        <f t="shared" si="6"/>
        <v>0</v>
      </c>
      <c r="BO22" s="240">
        <f t="shared" si="6"/>
        <v>0</v>
      </c>
      <c r="BP22" s="240">
        <f t="shared" si="6"/>
        <v>0</v>
      </c>
      <c r="BQ22" s="240">
        <f t="shared" si="6"/>
        <v>0</v>
      </c>
      <c r="BR22" s="240">
        <f t="shared" si="6"/>
        <v>0</v>
      </c>
      <c r="BS22" s="240">
        <f t="shared" si="6"/>
        <v>0</v>
      </c>
      <c r="BT22" s="240">
        <f t="shared" si="6"/>
        <v>0</v>
      </c>
      <c r="BU22" s="240">
        <f t="shared" si="6"/>
        <v>0</v>
      </c>
      <c r="BV22" s="240">
        <f t="shared" si="6"/>
        <v>0</v>
      </c>
      <c r="BW22" s="240">
        <f t="shared" si="6"/>
        <v>0</v>
      </c>
      <c r="BX22" s="240">
        <f t="shared" si="6"/>
        <v>76.8</v>
      </c>
      <c r="BY22" s="240">
        <f t="shared" ref="BY22" si="7">BY20*BY21</f>
        <v>0</v>
      </c>
    </row>
    <row r="23" spans="1:77" ht="15.75" customHeight="1">
      <c r="A23" s="414" t="s">
        <v>77</v>
      </c>
      <c r="B23" s="415"/>
      <c r="C23" s="244">
        <f>C22/C19</f>
        <v>61</v>
      </c>
      <c r="D23" s="230"/>
      <c r="E23" s="230"/>
      <c r="F23" s="230"/>
      <c r="G23" s="230"/>
      <c r="H23" s="230"/>
      <c r="I23" s="230"/>
      <c r="J23" s="230"/>
      <c r="K23" s="230"/>
      <c r="L23" s="230"/>
      <c r="M23" s="230"/>
      <c r="N23" s="230"/>
      <c r="O23" s="230"/>
      <c r="P23" s="230"/>
      <c r="Q23" s="230"/>
      <c r="R23" s="230"/>
      <c r="S23" s="230"/>
      <c r="T23" s="230"/>
      <c r="U23" s="230"/>
      <c r="V23" s="230"/>
      <c r="W23" s="230"/>
      <c r="X23" s="230"/>
      <c r="Y23" s="230"/>
      <c r="Z23" s="230"/>
      <c r="AA23" s="230"/>
      <c r="AB23" s="230"/>
      <c r="AC23" s="230"/>
      <c r="AD23" s="230"/>
      <c r="AE23" s="230"/>
      <c r="AF23" s="230"/>
      <c r="AG23" s="230"/>
      <c r="AH23" s="230"/>
      <c r="AI23" s="230"/>
      <c r="AJ23" s="230"/>
      <c r="AK23" s="230"/>
      <c r="AL23" s="230"/>
      <c r="AM23" s="230"/>
      <c r="AN23" s="230"/>
      <c r="AO23" s="230"/>
      <c r="AP23" s="230"/>
      <c r="AQ23" s="230"/>
      <c r="AR23" s="230"/>
      <c r="AS23" s="230"/>
      <c r="AT23" s="230"/>
      <c r="AU23" s="230"/>
      <c r="AV23" s="230"/>
      <c r="AW23" s="230"/>
      <c r="AX23" s="230"/>
      <c r="AY23" s="230"/>
      <c r="AZ23" s="230"/>
      <c r="BA23" s="230"/>
      <c r="BB23" s="230"/>
      <c r="BC23" s="230"/>
      <c r="BD23" s="230"/>
      <c r="BE23" s="230"/>
      <c r="BF23" s="230"/>
      <c r="BG23" s="230"/>
      <c r="BH23" s="230"/>
      <c r="BI23" s="230"/>
      <c r="BJ23" s="230"/>
      <c r="BK23" s="230"/>
      <c r="BL23" s="230"/>
      <c r="BM23" s="230"/>
      <c r="BN23" s="230"/>
      <c r="BO23" s="230"/>
      <c r="BP23" s="230"/>
      <c r="BQ23" s="230"/>
      <c r="BR23" s="230"/>
      <c r="BS23" s="230"/>
      <c r="BT23" s="230"/>
      <c r="BU23" s="230"/>
      <c r="BV23" s="230"/>
      <c r="BW23" s="230"/>
      <c r="BX23" s="230"/>
    </row>
    <row r="24" spans="1:77" ht="13.9" hidden="1" customHeight="1">
      <c r="A24" s="1"/>
      <c r="B24" s="233" t="s">
        <v>399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</row>
    <row r="25" spans="1:77" ht="13.9" hidden="1" customHeight="1">
      <c r="A25" s="408"/>
      <c r="B25" s="407"/>
      <c r="C25" s="236"/>
      <c r="D25" s="236">
        <f t="shared" ref="D25:K25" si="8">SUM(D9:D15)</f>
        <v>0</v>
      </c>
      <c r="E25" s="236">
        <f t="shared" si="8"/>
        <v>0</v>
      </c>
      <c r="F25" s="236">
        <f t="shared" si="8"/>
        <v>0</v>
      </c>
      <c r="G25" s="236">
        <f t="shared" si="8"/>
        <v>0</v>
      </c>
      <c r="H25" s="236">
        <f t="shared" si="8"/>
        <v>0</v>
      </c>
      <c r="I25" s="236">
        <f t="shared" si="8"/>
        <v>0</v>
      </c>
      <c r="J25" s="236">
        <f t="shared" si="8"/>
        <v>0</v>
      </c>
      <c r="K25" s="236">
        <f t="shared" si="8"/>
        <v>0</v>
      </c>
      <c r="L25" s="236">
        <f>SUM(L9:L15)</f>
        <v>2.9</v>
      </c>
      <c r="M25" s="236">
        <f t="shared" ref="M25:BX25" si="9">SUM(M9:M15)</f>
        <v>10</v>
      </c>
      <c r="N25" s="236">
        <f t="shared" si="9"/>
        <v>4.4800000000000004</v>
      </c>
      <c r="O25" s="236">
        <f t="shared" si="9"/>
        <v>0</v>
      </c>
      <c r="P25" s="236">
        <f t="shared" si="9"/>
        <v>1</v>
      </c>
      <c r="Q25" s="236">
        <f t="shared" si="9"/>
        <v>1</v>
      </c>
      <c r="R25" s="236">
        <f t="shared" si="9"/>
        <v>0</v>
      </c>
      <c r="S25" s="236">
        <f t="shared" si="9"/>
        <v>0</v>
      </c>
      <c r="T25" s="236">
        <f t="shared" si="9"/>
        <v>32</v>
      </c>
      <c r="U25" s="236">
        <f t="shared" si="9"/>
        <v>0</v>
      </c>
      <c r="V25" s="236">
        <f t="shared" si="9"/>
        <v>0</v>
      </c>
      <c r="W25" s="236">
        <f t="shared" si="9"/>
        <v>0</v>
      </c>
      <c r="X25" s="236">
        <f t="shared" si="9"/>
        <v>0</v>
      </c>
      <c r="Y25" s="236">
        <f t="shared" si="9"/>
        <v>0</v>
      </c>
      <c r="Z25" s="236">
        <f t="shared" si="9"/>
        <v>0</v>
      </c>
      <c r="AA25" s="236">
        <f t="shared" si="9"/>
        <v>0</v>
      </c>
      <c r="AB25" s="236">
        <f t="shared" si="9"/>
        <v>0</v>
      </c>
      <c r="AC25" s="236">
        <f t="shared" si="9"/>
        <v>0</v>
      </c>
      <c r="AD25" s="236">
        <f t="shared" si="9"/>
        <v>0</v>
      </c>
      <c r="AE25" s="236">
        <f t="shared" si="9"/>
        <v>2</v>
      </c>
      <c r="AF25" s="236">
        <f t="shared" si="9"/>
        <v>0</v>
      </c>
      <c r="AG25" s="236">
        <f t="shared" si="9"/>
        <v>0</v>
      </c>
      <c r="AH25" s="236">
        <f t="shared" si="9"/>
        <v>0</v>
      </c>
      <c r="AI25" s="236">
        <f t="shared" si="9"/>
        <v>0</v>
      </c>
      <c r="AJ25" s="236">
        <f t="shared" si="9"/>
        <v>0</v>
      </c>
      <c r="AK25" s="236">
        <f t="shared" si="9"/>
        <v>0</v>
      </c>
      <c r="AL25" s="236">
        <f t="shared" si="9"/>
        <v>0</v>
      </c>
      <c r="AM25" s="236">
        <f t="shared" si="9"/>
        <v>0</v>
      </c>
      <c r="AN25" s="236">
        <f t="shared" si="9"/>
        <v>4</v>
      </c>
      <c r="AO25" s="236">
        <f t="shared" si="9"/>
        <v>0</v>
      </c>
      <c r="AP25" s="236">
        <f t="shared" si="9"/>
        <v>0</v>
      </c>
      <c r="AQ25" s="236">
        <f t="shared" si="9"/>
        <v>0</v>
      </c>
      <c r="AR25" s="236">
        <f t="shared" si="9"/>
        <v>0</v>
      </c>
      <c r="AS25" s="236">
        <f t="shared" si="9"/>
        <v>0</v>
      </c>
      <c r="AT25" s="236">
        <f t="shared" si="9"/>
        <v>3</v>
      </c>
      <c r="AU25" s="236">
        <f t="shared" si="9"/>
        <v>0</v>
      </c>
      <c r="AV25" s="236">
        <f t="shared" si="9"/>
        <v>45</v>
      </c>
      <c r="AW25" s="236">
        <f t="shared" si="9"/>
        <v>0</v>
      </c>
      <c r="AX25" s="236">
        <f t="shared" si="9"/>
        <v>0</v>
      </c>
      <c r="AY25" s="236">
        <f t="shared" si="9"/>
        <v>0</v>
      </c>
      <c r="AZ25" s="236">
        <f t="shared" si="9"/>
        <v>0</v>
      </c>
      <c r="BA25" s="236">
        <f t="shared" si="9"/>
        <v>0</v>
      </c>
      <c r="BB25" s="236">
        <f t="shared" si="9"/>
        <v>0</v>
      </c>
      <c r="BC25" s="236">
        <f t="shared" si="9"/>
        <v>0</v>
      </c>
      <c r="BD25" s="236">
        <f t="shared" si="9"/>
        <v>50</v>
      </c>
      <c r="BE25" s="236">
        <f t="shared" si="9"/>
        <v>0</v>
      </c>
      <c r="BF25" s="236">
        <f t="shared" si="9"/>
        <v>0</v>
      </c>
      <c r="BG25" s="236">
        <f t="shared" si="9"/>
        <v>0</v>
      </c>
      <c r="BH25" s="236">
        <f t="shared" si="9"/>
        <v>0</v>
      </c>
      <c r="BI25" s="236">
        <f t="shared" si="9"/>
        <v>0</v>
      </c>
      <c r="BJ25" s="236">
        <f t="shared" si="9"/>
        <v>57</v>
      </c>
      <c r="BK25" s="236">
        <f t="shared" si="9"/>
        <v>7.6</v>
      </c>
      <c r="BL25" s="236">
        <f t="shared" si="9"/>
        <v>16</v>
      </c>
      <c r="BM25" s="236">
        <f t="shared" si="9"/>
        <v>0</v>
      </c>
      <c r="BN25" s="236">
        <f t="shared" si="9"/>
        <v>0</v>
      </c>
      <c r="BO25" s="236">
        <f t="shared" si="9"/>
        <v>0</v>
      </c>
      <c r="BP25" s="236">
        <f t="shared" si="9"/>
        <v>0</v>
      </c>
      <c r="BQ25" s="236">
        <f t="shared" si="9"/>
        <v>0</v>
      </c>
      <c r="BR25" s="236">
        <f t="shared" si="9"/>
        <v>0</v>
      </c>
      <c r="BS25" s="236">
        <f t="shared" si="9"/>
        <v>0</v>
      </c>
      <c r="BT25" s="236">
        <f t="shared" si="9"/>
        <v>0</v>
      </c>
      <c r="BU25" s="236">
        <f t="shared" si="9"/>
        <v>0</v>
      </c>
      <c r="BV25" s="236">
        <f t="shared" si="9"/>
        <v>0</v>
      </c>
      <c r="BW25" s="236">
        <f t="shared" si="9"/>
        <v>0</v>
      </c>
      <c r="BX25" s="236">
        <f t="shared" si="9"/>
        <v>60</v>
      </c>
      <c r="BY25" s="236">
        <f t="shared" ref="BY25" si="10">SUM(BY9:BY15)</f>
        <v>0</v>
      </c>
    </row>
    <row r="26" spans="1:77" ht="13.9" hidden="1" customHeight="1">
      <c r="A26" s="412" t="s">
        <v>74</v>
      </c>
      <c r="B26" s="413"/>
      <c r="C26" s="236">
        <f>C27</f>
        <v>32</v>
      </c>
      <c r="D26" s="246">
        <f>C26</f>
        <v>32</v>
      </c>
      <c r="E26" s="246">
        <f t="shared" ref="E26:BP26" si="11">D26</f>
        <v>32</v>
      </c>
      <c r="F26" s="246">
        <f t="shared" si="11"/>
        <v>32</v>
      </c>
      <c r="G26" s="246">
        <f t="shared" si="11"/>
        <v>32</v>
      </c>
      <c r="H26" s="246">
        <f t="shared" si="11"/>
        <v>32</v>
      </c>
      <c r="I26" s="246">
        <f t="shared" si="11"/>
        <v>32</v>
      </c>
      <c r="J26" s="246">
        <f t="shared" si="11"/>
        <v>32</v>
      </c>
      <c r="K26" s="246">
        <f t="shared" si="11"/>
        <v>32</v>
      </c>
      <c r="L26" s="246">
        <f t="shared" si="11"/>
        <v>32</v>
      </c>
      <c r="M26" s="246">
        <f t="shared" si="11"/>
        <v>32</v>
      </c>
      <c r="N26" s="246">
        <f t="shared" si="11"/>
        <v>32</v>
      </c>
      <c r="O26" s="246">
        <f t="shared" si="11"/>
        <v>32</v>
      </c>
      <c r="P26" s="246">
        <f t="shared" si="11"/>
        <v>32</v>
      </c>
      <c r="Q26" s="246">
        <f t="shared" si="11"/>
        <v>32</v>
      </c>
      <c r="R26" s="246">
        <f t="shared" si="11"/>
        <v>32</v>
      </c>
      <c r="S26" s="246">
        <f t="shared" si="11"/>
        <v>32</v>
      </c>
      <c r="T26" s="246">
        <f t="shared" si="11"/>
        <v>32</v>
      </c>
      <c r="U26" s="246">
        <f t="shared" si="11"/>
        <v>32</v>
      </c>
      <c r="V26" s="246">
        <f t="shared" si="11"/>
        <v>32</v>
      </c>
      <c r="W26" s="246">
        <f t="shared" si="11"/>
        <v>32</v>
      </c>
      <c r="X26" s="246">
        <f t="shared" si="11"/>
        <v>32</v>
      </c>
      <c r="Y26" s="246">
        <f t="shared" si="11"/>
        <v>32</v>
      </c>
      <c r="Z26" s="246">
        <f t="shared" si="11"/>
        <v>32</v>
      </c>
      <c r="AA26" s="246">
        <f t="shared" si="11"/>
        <v>32</v>
      </c>
      <c r="AB26" s="246">
        <f t="shared" si="11"/>
        <v>32</v>
      </c>
      <c r="AC26" s="246">
        <f t="shared" si="11"/>
        <v>32</v>
      </c>
      <c r="AD26" s="246">
        <f t="shared" si="11"/>
        <v>32</v>
      </c>
      <c r="AE26" s="246">
        <f t="shared" si="11"/>
        <v>32</v>
      </c>
      <c r="AF26" s="246">
        <f t="shared" si="11"/>
        <v>32</v>
      </c>
      <c r="AG26" s="246">
        <f t="shared" si="11"/>
        <v>32</v>
      </c>
      <c r="AH26" s="246">
        <f t="shared" si="11"/>
        <v>32</v>
      </c>
      <c r="AI26" s="246">
        <f t="shared" si="11"/>
        <v>32</v>
      </c>
      <c r="AJ26" s="246">
        <f t="shared" si="11"/>
        <v>32</v>
      </c>
      <c r="AK26" s="246">
        <f t="shared" si="11"/>
        <v>32</v>
      </c>
      <c r="AL26" s="246">
        <f t="shared" si="11"/>
        <v>32</v>
      </c>
      <c r="AM26" s="246">
        <f t="shared" si="11"/>
        <v>32</v>
      </c>
      <c r="AN26" s="246">
        <f t="shared" si="11"/>
        <v>32</v>
      </c>
      <c r="AO26" s="246">
        <f t="shared" si="11"/>
        <v>32</v>
      </c>
      <c r="AP26" s="246">
        <f t="shared" si="11"/>
        <v>32</v>
      </c>
      <c r="AQ26" s="246">
        <f t="shared" si="11"/>
        <v>32</v>
      </c>
      <c r="AR26" s="246">
        <f t="shared" si="11"/>
        <v>32</v>
      </c>
      <c r="AS26" s="246">
        <f t="shared" si="11"/>
        <v>32</v>
      </c>
      <c r="AT26" s="246">
        <f t="shared" si="11"/>
        <v>32</v>
      </c>
      <c r="AU26" s="246">
        <f t="shared" si="11"/>
        <v>32</v>
      </c>
      <c r="AV26" s="246">
        <f t="shared" si="11"/>
        <v>32</v>
      </c>
      <c r="AW26" s="246">
        <f t="shared" si="11"/>
        <v>32</v>
      </c>
      <c r="AX26" s="246">
        <f t="shared" si="11"/>
        <v>32</v>
      </c>
      <c r="AY26" s="246">
        <f t="shared" si="11"/>
        <v>32</v>
      </c>
      <c r="AZ26" s="246">
        <f t="shared" si="11"/>
        <v>32</v>
      </c>
      <c r="BA26" s="246">
        <f t="shared" si="11"/>
        <v>32</v>
      </c>
      <c r="BB26" s="246">
        <f t="shared" si="11"/>
        <v>32</v>
      </c>
      <c r="BC26" s="246">
        <f t="shared" si="11"/>
        <v>32</v>
      </c>
      <c r="BD26" s="246">
        <f t="shared" si="11"/>
        <v>32</v>
      </c>
      <c r="BE26" s="246">
        <f t="shared" si="11"/>
        <v>32</v>
      </c>
      <c r="BF26" s="246">
        <f t="shared" si="11"/>
        <v>32</v>
      </c>
      <c r="BG26" s="246">
        <f t="shared" si="11"/>
        <v>32</v>
      </c>
      <c r="BH26" s="246">
        <f t="shared" si="11"/>
        <v>32</v>
      </c>
      <c r="BI26" s="246">
        <f t="shared" si="11"/>
        <v>32</v>
      </c>
      <c r="BJ26" s="246">
        <f t="shared" si="11"/>
        <v>32</v>
      </c>
      <c r="BK26" s="246">
        <f t="shared" si="11"/>
        <v>32</v>
      </c>
      <c r="BL26" s="246">
        <f t="shared" si="11"/>
        <v>32</v>
      </c>
      <c r="BM26" s="246">
        <f t="shared" si="11"/>
        <v>32</v>
      </c>
      <c r="BN26" s="246">
        <f t="shared" si="11"/>
        <v>32</v>
      </c>
      <c r="BO26" s="246">
        <f t="shared" si="11"/>
        <v>32</v>
      </c>
      <c r="BP26" s="246">
        <f t="shared" si="11"/>
        <v>32</v>
      </c>
      <c r="BQ26" s="246">
        <f t="shared" ref="BQ26:BY26" si="12">BP26</f>
        <v>32</v>
      </c>
      <c r="BR26" s="246">
        <f t="shared" si="12"/>
        <v>32</v>
      </c>
      <c r="BS26" s="246">
        <f t="shared" si="12"/>
        <v>32</v>
      </c>
      <c r="BT26" s="246">
        <f t="shared" si="12"/>
        <v>32</v>
      </c>
      <c r="BU26" s="246">
        <f t="shared" si="12"/>
        <v>32</v>
      </c>
      <c r="BV26" s="246">
        <f t="shared" si="12"/>
        <v>32</v>
      </c>
      <c r="BW26" s="246">
        <f t="shared" si="12"/>
        <v>32</v>
      </c>
      <c r="BX26" s="246">
        <f t="shared" si="12"/>
        <v>32</v>
      </c>
      <c r="BY26" s="246">
        <f t="shared" si="12"/>
        <v>32</v>
      </c>
    </row>
    <row r="27" spans="1:77" ht="21" hidden="1" customHeight="1" thickBot="1">
      <c r="A27" s="410" t="s">
        <v>138</v>
      </c>
      <c r="B27" s="411"/>
      <c r="C27" s="99">
        <f>VLOOKUP(B4,Общее_количество_учащихся,3,FALSE)</f>
        <v>32</v>
      </c>
      <c r="D27" s="247"/>
      <c r="E27" s="247"/>
      <c r="F27" s="247"/>
      <c r="G27" s="247"/>
      <c r="H27" s="247"/>
      <c r="I27" s="247"/>
      <c r="J27" s="247"/>
      <c r="K27" s="247"/>
      <c r="L27" s="247"/>
      <c r="M27" s="247"/>
      <c r="N27" s="247"/>
      <c r="O27" s="247"/>
      <c r="P27" s="247"/>
      <c r="Q27" s="247"/>
      <c r="R27" s="247"/>
      <c r="S27" s="247"/>
      <c r="T27" s="247"/>
      <c r="U27" s="247"/>
      <c r="V27" s="247"/>
      <c r="W27" s="247"/>
      <c r="X27" s="247"/>
      <c r="Y27" s="247"/>
      <c r="Z27" s="247"/>
      <c r="AA27" s="247"/>
      <c r="AB27" s="247"/>
      <c r="AC27" s="247"/>
      <c r="AD27" s="247"/>
      <c r="AE27" s="247"/>
      <c r="AF27" s="247"/>
      <c r="AG27" s="247"/>
      <c r="AH27" s="247"/>
      <c r="AI27" s="247"/>
      <c r="AJ27" s="247"/>
      <c r="AK27" s="247"/>
      <c r="AL27" s="247"/>
      <c r="AM27" s="247"/>
      <c r="AN27" s="247"/>
      <c r="AO27" s="247"/>
      <c r="AP27" s="247"/>
      <c r="AQ27" s="247"/>
      <c r="AR27" s="247"/>
      <c r="AS27" s="247"/>
      <c r="AT27" s="247"/>
      <c r="AU27" s="247"/>
      <c r="AV27" s="247"/>
      <c r="AW27" s="247"/>
      <c r="AX27" s="247"/>
      <c r="AY27" s="247"/>
      <c r="AZ27" s="247"/>
      <c r="BA27" s="247"/>
      <c r="BB27" s="247"/>
      <c r="BC27" s="247"/>
      <c r="BD27" s="247"/>
      <c r="BE27" s="247"/>
      <c r="BF27" s="247"/>
      <c r="BG27" s="247"/>
      <c r="BH27" s="247"/>
      <c r="BI27" s="247"/>
      <c r="BJ27" s="247"/>
      <c r="BK27" s="247"/>
      <c r="BL27" s="247"/>
      <c r="BM27" s="247"/>
      <c r="BN27" s="247"/>
      <c r="BO27" s="247"/>
      <c r="BP27" s="247"/>
      <c r="BQ27" s="247"/>
      <c r="BR27" s="247"/>
      <c r="BS27" s="247"/>
      <c r="BT27" s="247"/>
      <c r="BU27" s="247"/>
      <c r="BV27" s="247"/>
      <c r="BW27" s="247"/>
      <c r="BX27" s="247"/>
      <c r="BY27" s="247"/>
    </row>
    <row r="28" spans="1:77" ht="14.45" hidden="1" customHeight="1">
      <c r="A28" s="414" t="s">
        <v>75</v>
      </c>
      <c r="B28" s="415"/>
      <c r="C28" s="237"/>
      <c r="D28" s="248">
        <f>D25*D26/1000</f>
        <v>0</v>
      </c>
      <c r="E28" s="248">
        <f>E25*E26</f>
        <v>0</v>
      </c>
      <c r="F28" s="248">
        <f>F25*F26</f>
        <v>0</v>
      </c>
      <c r="G28" s="248">
        <f>G25*G26</f>
        <v>0</v>
      </c>
      <c r="H28" s="248">
        <f t="shared" ref="H28:BS28" si="13">H25*H26/1000</f>
        <v>0</v>
      </c>
      <c r="I28" s="248">
        <f t="shared" si="13"/>
        <v>0</v>
      </c>
      <c r="J28" s="249">
        <f t="shared" si="13"/>
        <v>0</v>
      </c>
      <c r="K28" s="249">
        <f>K25*K26</f>
        <v>0</v>
      </c>
      <c r="L28" s="249">
        <f>L25*L26/1000</f>
        <v>9.2799999999999994E-2</v>
      </c>
      <c r="M28" s="249">
        <f t="shared" si="13"/>
        <v>0.32</v>
      </c>
      <c r="N28" s="249">
        <f t="shared" si="13"/>
        <v>0.14336000000000002</v>
      </c>
      <c r="O28" s="249">
        <f t="shared" si="13"/>
        <v>0</v>
      </c>
      <c r="P28" s="249">
        <f t="shared" si="13"/>
        <v>3.2000000000000001E-2</v>
      </c>
      <c r="Q28" s="249">
        <f>Q25*Q26</f>
        <v>32</v>
      </c>
      <c r="R28" s="249">
        <f t="shared" si="13"/>
        <v>0</v>
      </c>
      <c r="S28" s="249">
        <f>S25*S26</f>
        <v>0</v>
      </c>
      <c r="T28" s="249">
        <f t="shared" si="13"/>
        <v>1.024</v>
      </c>
      <c r="U28" s="249">
        <f t="shared" si="13"/>
        <v>0</v>
      </c>
      <c r="V28" s="249">
        <f t="shared" si="13"/>
        <v>0</v>
      </c>
      <c r="W28" s="249">
        <f t="shared" si="13"/>
        <v>0</v>
      </c>
      <c r="X28" s="249">
        <f t="shared" si="13"/>
        <v>0</v>
      </c>
      <c r="Y28" s="249">
        <f t="shared" si="13"/>
        <v>0</v>
      </c>
      <c r="Z28" s="249">
        <f t="shared" si="13"/>
        <v>0</v>
      </c>
      <c r="AA28" s="249">
        <f t="shared" si="13"/>
        <v>0</v>
      </c>
      <c r="AB28" s="249">
        <f t="shared" si="13"/>
        <v>0</v>
      </c>
      <c r="AC28" s="249">
        <f t="shared" si="13"/>
        <v>0</v>
      </c>
      <c r="AD28" s="249">
        <f t="shared" si="13"/>
        <v>0</v>
      </c>
      <c r="AE28" s="249">
        <f>AE25*AE26</f>
        <v>64</v>
      </c>
      <c r="AF28" s="249">
        <f t="shared" si="13"/>
        <v>0</v>
      </c>
      <c r="AG28" s="249">
        <f t="shared" si="13"/>
        <v>0</v>
      </c>
      <c r="AH28" s="249">
        <f t="shared" si="13"/>
        <v>0</v>
      </c>
      <c r="AI28" s="249">
        <f t="shared" si="13"/>
        <v>0</v>
      </c>
      <c r="AJ28" s="249">
        <f t="shared" si="13"/>
        <v>0</v>
      </c>
      <c r="AK28" s="249">
        <f t="shared" si="13"/>
        <v>0</v>
      </c>
      <c r="AL28" s="249">
        <f t="shared" si="13"/>
        <v>0</v>
      </c>
      <c r="AM28" s="249">
        <f t="shared" si="13"/>
        <v>0</v>
      </c>
      <c r="AN28" s="249">
        <f t="shared" si="13"/>
        <v>0.128</v>
      </c>
      <c r="AO28" s="249">
        <f t="shared" si="13"/>
        <v>0</v>
      </c>
      <c r="AP28" s="249">
        <f t="shared" si="13"/>
        <v>0</v>
      </c>
      <c r="AQ28" s="249">
        <f t="shared" si="13"/>
        <v>0</v>
      </c>
      <c r="AR28" s="249">
        <f t="shared" si="13"/>
        <v>0</v>
      </c>
      <c r="AS28" s="249">
        <f t="shared" si="13"/>
        <v>0</v>
      </c>
      <c r="AT28" s="249">
        <f t="shared" si="13"/>
        <v>9.6000000000000002E-2</v>
      </c>
      <c r="AU28" s="249">
        <f t="shared" si="13"/>
        <v>0</v>
      </c>
      <c r="AV28" s="249">
        <f t="shared" si="13"/>
        <v>1.44</v>
      </c>
      <c r="AW28" s="249">
        <f t="shared" si="13"/>
        <v>0</v>
      </c>
      <c r="AX28" s="249">
        <f t="shared" si="13"/>
        <v>0</v>
      </c>
      <c r="AY28" s="249">
        <f t="shared" si="13"/>
        <v>0</v>
      </c>
      <c r="AZ28" s="249">
        <f t="shared" si="13"/>
        <v>0</v>
      </c>
      <c r="BA28" s="249">
        <f t="shared" si="13"/>
        <v>0</v>
      </c>
      <c r="BB28" s="249">
        <f t="shared" si="13"/>
        <v>0</v>
      </c>
      <c r="BC28" s="249">
        <f t="shared" si="13"/>
        <v>0</v>
      </c>
      <c r="BD28" s="249">
        <f t="shared" si="13"/>
        <v>1.6</v>
      </c>
      <c r="BE28" s="249">
        <f t="shared" si="13"/>
        <v>0</v>
      </c>
      <c r="BF28" s="249">
        <f t="shared" si="13"/>
        <v>0</v>
      </c>
      <c r="BG28" s="249">
        <f t="shared" si="13"/>
        <v>0</v>
      </c>
      <c r="BH28" s="249">
        <f>BH25*BH26</f>
        <v>0</v>
      </c>
      <c r="BI28" s="249">
        <f t="shared" si="13"/>
        <v>0</v>
      </c>
      <c r="BJ28" s="249">
        <f t="shared" si="13"/>
        <v>1.8240000000000001</v>
      </c>
      <c r="BK28" s="249">
        <f t="shared" si="13"/>
        <v>0.2432</v>
      </c>
      <c r="BL28" s="249">
        <f t="shared" si="13"/>
        <v>0.51200000000000001</v>
      </c>
      <c r="BM28" s="249">
        <f t="shared" si="13"/>
        <v>0</v>
      </c>
      <c r="BN28" s="249">
        <f t="shared" si="13"/>
        <v>0</v>
      </c>
      <c r="BO28" s="249">
        <f t="shared" si="13"/>
        <v>0</v>
      </c>
      <c r="BP28" s="249">
        <f t="shared" si="13"/>
        <v>0</v>
      </c>
      <c r="BQ28" s="249">
        <f t="shared" si="13"/>
        <v>0</v>
      </c>
      <c r="BR28" s="249">
        <f t="shared" si="13"/>
        <v>0</v>
      </c>
      <c r="BS28" s="249">
        <f t="shared" si="13"/>
        <v>0</v>
      </c>
      <c r="BT28" s="249">
        <f t="shared" ref="BT28:BY28" si="14">BT25*BT26/1000</f>
        <v>0</v>
      </c>
      <c r="BU28" s="249">
        <f t="shared" si="14"/>
        <v>0</v>
      </c>
      <c r="BV28" s="249">
        <f t="shared" si="14"/>
        <v>0</v>
      </c>
      <c r="BW28" s="249">
        <f t="shared" si="14"/>
        <v>0</v>
      </c>
      <c r="BX28" s="249">
        <f t="shared" si="14"/>
        <v>1.92</v>
      </c>
      <c r="BY28" s="249">
        <f t="shared" si="14"/>
        <v>0</v>
      </c>
    </row>
    <row r="29" spans="1:77" ht="13.9" hidden="1" customHeight="1">
      <c r="A29" s="414" t="s">
        <v>64</v>
      </c>
      <c r="B29" s="415"/>
      <c r="C29" s="237"/>
      <c r="D29" s="241">
        <f>ССЫЛКИ!B3</f>
        <v>85</v>
      </c>
      <c r="E29" s="241">
        <f>ССЫЛКИ!C3</f>
        <v>21</v>
      </c>
      <c r="F29" s="241">
        <f>ССЫЛКИ!D3</f>
        <v>21</v>
      </c>
      <c r="G29" s="241">
        <f>ССЫЛКИ!E3</f>
        <v>6</v>
      </c>
      <c r="H29" s="241">
        <f>ССЫЛКИ!F3</f>
        <v>400</v>
      </c>
      <c r="I29" s="241">
        <f>ССЫЛКИ!G3</f>
        <v>140</v>
      </c>
      <c r="J29" s="241">
        <f>ССЫЛКИ!H3</f>
        <v>85</v>
      </c>
      <c r="K29" s="241">
        <f>ССЫЛКИ!I3</f>
        <v>21</v>
      </c>
      <c r="L29" s="241">
        <f>ССЫЛКИ!J3</f>
        <v>140</v>
      </c>
      <c r="M29" s="241">
        <f>ССЫЛКИ!K3</f>
        <v>56</v>
      </c>
      <c r="N29" s="241">
        <f>ССЫЛКИ!L3</f>
        <v>10</v>
      </c>
      <c r="O29" s="241">
        <f>ССЫЛКИ!M3</f>
        <v>240</v>
      </c>
      <c r="P29" s="241">
        <f>ССЫЛКИ!N3</f>
        <v>700</v>
      </c>
      <c r="Q29" s="241">
        <f>ССЫЛКИ!O3</f>
        <v>8</v>
      </c>
      <c r="R29" s="241">
        <f>ССЫЛКИ!P3</f>
        <v>160</v>
      </c>
      <c r="S29" s="241">
        <f>ССЫЛКИ!Q3</f>
        <v>10</v>
      </c>
      <c r="T29" s="241">
        <f>ССЫЛКИ!R3</f>
        <v>150</v>
      </c>
      <c r="U29" s="241">
        <f>ССЫЛКИ!S3</f>
        <v>110</v>
      </c>
      <c r="V29" s="241">
        <f>ССЫЛКИ!T3</f>
        <v>130</v>
      </c>
      <c r="W29" s="241">
        <f>ССЫЛКИ!U3</f>
        <v>150</v>
      </c>
      <c r="X29" s="241">
        <f>ССЫЛКИ!V3</f>
        <v>150</v>
      </c>
      <c r="Y29" s="241">
        <f>ССЫЛКИ!W3</f>
        <v>40</v>
      </c>
      <c r="Z29" s="241">
        <f>ССЫЛКИ!X3</f>
        <v>150</v>
      </c>
      <c r="AA29" s="241">
        <f>ССЫЛКИ!Y3</f>
        <v>60</v>
      </c>
      <c r="AB29" s="241">
        <f>ССЫЛКИ!Z3</f>
        <v>70</v>
      </c>
      <c r="AC29" s="241">
        <f>ССЫЛКИ!AA3</f>
        <v>165</v>
      </c>
      <c r="AD29" s="241">
        <f>ССЫЛКИ!AB3</f>
        <v>21</v>
      </c>
      <c r="AE29" s="241">
        <f>ССЫЛКИ!AC3</f>
        <v>10.5</v>
      </c>
      <c r="AF29" s="241">
        <f>ССЫЛКИ!AD3</f>
        <v>55</v>
      </c>
      <c r="AG29" s="241">
        <f>ССЫЛКИ!AE3</f>
        <v>90</v>
      </c>
      <c r="AH29" s="241">
        <f>ССЫЛКИ!AF3</f>
        <v>45</v>
      </c>
      <c r="AI29" s="241">
        <f>ССЫЛКИ!AG3</f>
        <v>45</v>
      </c>
      <c r="AJ29" s="241">
        <f>ССЫЛКИ!AH3</f>
        <v>52</v>
      </c>
      <c r="AK29" s="241">
        <f>ССЫЛКИ!AI3</f>
        <v>50</v>
      </c>
      <c r="AL29" s="241">
        <f>ССЫЛКИ!AJ3</f>
        <v>55</v>
      </c>
      <c r="AM29" s="241">
        <f>ССЫЛКИ!AK3</f>
        <v>60</v>
      </c>
      <c r="AN29" s="241">
        <f>ССЫЛКИ!AL3</f>
        <v>60</v>
      </c>
      <c r="AO29" s="241">
        <f>ССЫЛКИ!AM3</f>
        <v>50</v>
      </c>
      <c r="AP29" s="241">
        <f>ССЫЛКИ!AN3</f>
        <v>110</v>
      </c>
      <c r="AQ29" s="241">
        <f>ССЫЛКИ!AO3</f>
        <v>270</v>
      </c>
      <c r="AR29" s="241">
        <f>ССЫЛКИ!AP3</f>
        <v>200</v>
      </c>
      <c r="AS29" s="241">
        <f>ССЫЛКИ!AQ3</f>
        <v>80</v>
      </c>
      <c r="AT29" s="241">
        <f>ССЫЛКИ!AR3</f>
        <v>600</v>
      </c>
      <c r="AU29" s="241">
        <f>ССЫЛКИ!AS3</f>
        <v>60</v>
      </c>
      <c r="AV29" s="241">
        <f>ССЫЛКИ!AT3</f>
        <v>75</v>
      </c>
      <c r="AW29" s="241">
        <f>ССЫЛКИ!AU3</f>
        <v>250</v>
      </c>
      <c r="AX29" s="241">
        <f>ССЫЛКИ!AV3</f>
        <v>274</v>
      </c>
      <c r="AY29" s="241">
        <f>ССЫЛКИ!AW3</f>
        <v>450</v>
      </c>
      <c r="AZ29" s="241">
        <f>ССЫЛКИ!AX3</f>
        <v>325</v>
      </c>
      <c r="BA29" s="241">
        <f>ССЫЛКИ!AY3</f>
        <v>180</v>
      </c>
      <c r="BB29" s="241">
        <f>ССЫЛКИ!AZ3</f>
        <v>320</v>
      </c>
      <c r="BC29" s="241">
        <f>ССЫЛКИ!BA3</f>
        <v>350</v>
      </c>
      <c r="BD29" s="241">
        <f>ССЫЛКИ!BB3</f>
        <v>300</v>
      </c>
      <c r="BE29" s="241">
        <f>ССЫЛКИ!BC3</f>
        <v>120</v>
      </c>
      <c r="BF29" s="241">
        <f>ССЫЛКИ!BD3</f>
        <v>220</v>
      </c>
      <c r="BG29" s="241">
        <f>ССЫЛКИ!BE3</f>
        <v>300</v>
      </c>
      <c r="BH29" s="241">
        <f>ССЫЛКИ!BF3</f>
        <v>21</v>
      </c>
      <c r="BI29" s="241">
        <f>ССЫЛКИ!BG3</f>
        <v>21</v>
      </c>
      <c r="BJ29" s="241">
        <f>ССЫЛКИ!BH3</f>
        <v>35</v>
      </c>
      <c r="BK29" s="241">
        <f>ССЫЛКИ!BI3</f>
        <v>22</v>
      </c>
      <c r="BL29" s="241">
        <f>ССЫЛКИ!BJ3</f>
        <v>32</v>
      </c>
      <c r="BM29" s="241">
        <f>ССЫЛКИ!BK3</f>
        <v>140</v>
      </c>
      <c r="BN29" s="241">
        <f>ССЫЛКИ!BL3</f>
        <v>140</v>
      </c>
      <c r="BO29" s="241">
        <f>ССЫЛКИ!BM3</f>
        <v>30</v>
      </c>
      <c r="BP29" s="241">
        <f>ССЫЛКИ!BN3</f>
        <v>4.2</v>
      </c>
      <c r="BQ29" s="241">
        <f>ССЫЛКИ!BO3</f>
        <v>160</v>
      </c>
      <c r="BR29" s="241">
        <f>ССЫЛКИ!BP3</f>
        <v>100</v>
      </c>
      <c r="BS29" s="241">
        <f>ССЫЛКИ!BQ3</f>
        <v>150</v>
      </c>
      <c r="BT29" s="241">
        <f>ССЫЛКИ!BR3</f>
        <v>160</v>
      </c>
      <c r="BU29" s="241">
        <f>ССЫЛКИ!BS3</f>
        <v>100</v>
      </c>
      <c r="BV29" s="241">
        <f>ССЫЛКИ!BT3</f>
        <v>90</v>
      </c>
      <c r="BW29" s="241">
        <f>ССЫЛКИ!BU3</f>
        <v>21</v>
      </c>
      <c r="BX29" s="241">
        <f>ССЫЛКИ!BV3</f>
        <v>40</v>
      </c>
      <c r="BY29" s="241">
        <f>ССЫЛКИ!BW3</f>
        <v>210</v>
      </c>
    </row>
    <row r="30" spans="1:77" ht="13.9" hidden="1" customHeight="1">
      <c r="A30" s="414" t="s">
        <v>76</v>
      </c>
      <c r="B30" s="415"/>
      <c r="C30" s="250">
        <f>SUM(D30:BZ30)</f>
        <v>1952</v>
      </c>
      <c r="D30" s="243">
        <f>D28*D29</f>
        <v>0</v>
      </c>
      <c r="E30" s="243">
        <f t="shared" ref="E30:BP30" si="15">E28*E29</f>
        <v>0</v>
      </c>
      <c r="F30" s="239">
        <f>F28*F29</f>
        <v>0</v>
      </c>
      <c r="G30" s="239">
        <f t="shared" si="15"/>
        <v>0</v>
      </c>
      <c r="H30" s="239">
        <f t="shared" si="15"/>
        <v>0</v>
      </c>
      <c r="I30" s="239">
        <f t="shared" si="15"/>
        <v>0</v>
      </c>
      <c r="J30" s="239">
        <f t="shared" si="15"/>
        <v>0</v>
      </c>
      <c r="K30" s="252">
        <f t="shared" si="15"/>
        <v>0</v>
      </c>
      <c r="L30" s="252">
        <f t="shared" si="15"/>
        <v>12.991999999999999</v>
      </c>
      <c r="M30" s="252">
        <f t="shared" si="15"/>
        <v>17.920000000000002</v>
      </c>
      <c r="N30" s="252">
        <f t="shared" si="15"/>
        <v>1.4336000000000002</v>
      </c>
      <c r="O30" s="252">
        <f t="shared" si="15"/>
        <v>0</v>
      </c>
      <c r="P30" s="252">
        <f t="shared" si="15"/>
        <v>22.400000000000002</v>
      </c>
      <c r="Q30" s="252">
        <f t="shared" si="15"/>
        <v>256</v>
      </c>
      <c r="R30" s="252">
        <f t="shared" si="15"/>
        <v>0</v>
      </c>
      <c r="S30" s="252">
        <f t="shared" si="15"/>
        <v>0</v>
      </c>
      <c r="T30" s="252">
        <f t="shared" si="15"/>
        <v>153.6</v>
      </c>
      <c r="U30" s="252">
        <f t="shared" si="15"/>
        <v>0</v>
      </c>
      <c r="V30" s="252">
        <f t="shared" si="15"/>
        <v>0</v>
      </c>
      <c r="W30" s="252">
        <f t="shared" si="15"/>
        <v>0</v>
      </c>
      <c r="X30" s="252">
        <f t="shared" si="15"/>
        <v>0</v>
      </c>
      <c r="Y30" s="252">
        <f t="shared" si="15"/>
        <v>0</v>
      </c>
      <c r="Z30" s="252">
        <f t="shared" si="15"/>
        <v>0</v>
      </c>
      <c r="AA30" s="252">
        <f t="shared" si="15"/>
        <v>0</v>
      </c>
      <c r="AB30" s="252">
        <f t="shared" si="15"/>
        <v>0</v>
      </c>
      <c r="AC30" s="252">
        <f t="shared" si="15"/>
        <v>0</v>
      </c>
      <c r="AD30" s="252">
        <f t="shared" si="15"/>
        <v>0</v>
      </c>
      <c r="AE30" s="252">
        <f t="shared" si="15"/>
        <v>672</v>
      </c>
      <c r="AF30" s="252">
        <f t="shared" si="15"/>
        <v>0</v>
      </c>
      <c r="AG30" s="252">
        <f t="shared" si="15"/>
        <v>0</v>
      </c>
      <c r="AH30" s="252">
        <f t="shared" si="15"/>
        <v>0</v>
      </c>
      <c r="AI30" s="252">
        <f t="shared" si="15"/>
        <v>0</v>
      </c>
      <c r="AJ30" s="252">
        <f t="shared" si="15"/>
        <v>0</v>
      </c>
      <c r="AK30" s="252">
        <f t="shared" si="15"/>
        <v>0</v>
      </c>
      <c r="AL30" s="252">
        <f t="shared" si="15"/>
        <v>0</v>
      </c>
      <c r="AM30" s="252">
        <f t="shared" si="15"/>
        <v>0</v>
      </c>
      <c r="AN30" s="252">
        <f t="shared" si="15"/>
        <v>7.68</v>
      </c>
      <c r="AO30" s="252">
        <f t="shared" si="15"/>
        <v>0</v>
      </c>
      <c r="AP30" s="252">
        <f t="shared" si="15"/>
        <v>0</v>
      </c>
      <c r="AQ30" s="252">
        <f t="shared" si="15"/>
        <v>0</v>
      </c>
      <c r="AR30" s="252">
        <f t="shared" si="15"/>
        <v>0</v>
      </c>
      <c r="AS30" s="252">
        <f t="shared" si="15"/>
        <v>0</v>
      </c>
      <c r="AT30" s="252">
        <f t="shared" si="15"/>
        <v>57.6</v>
      </c>
      <c r="AU30" s="252">
        <f t="shared" si="15"/>
        <v>0</v>
      </c>
      <c r="AV30" s="252">
        <f t="shared" si="15"/>
        <v>108</v>
      </c>
      <c r="AW30" s="252">
        <f t="shared" si="15"/>
        <v>0</v>
      </c>
      <c r="AX30" s="252">
        <f t="shared" si="15"/>
        <v>0</v>
      </c>
      <c r="AY30" s="252">
        <f t="shared" si="15"/>
        <v>0</v>
      </c>
      <c r="AZ30" s="252">
        <f t="shared" si="15"/>
        <v>0</v>
      </c>
      <c r="BA30" s="252">
        <f t="shared" si="15"/>
        <v>0</v>
      </c>
      <c r="BB30" s="252">
        <f t="shared" si="15"/>
        <v>0</v>
      </c>
      <c r="BC30" s="252">
        <f t="shared" si="15"/>
        <v>0</v>
      </c>
      <c r="BD30" s="252">
        <f t="shared" si="15"/>
        <v>480</v>
      </c>
      <c r="BE30" s="252">
        <f t="shared" si="15"/>
        <v>0</v>
      </c>
      <c r="BF30" s="252">
        <f t="shared" si="15"/>
        <v>0</v>
      </c>
      <c r="BG30" s="252">
        <f t="shared" si="15"/>
        <v>0</v>
      </c>
      <c r="BH30" s="252">
        <f t="shared" si="15"/>
        <v>0</v>
      </c>
      <c r="BI30" s="252">
        <f t="shared" si="15"/>
        <v>0</v>
      </c>
      <c r="BJ30" s="252">
        <f t="shared" si="15"/>
        <v>63.84</v>
      </c>
      <c r="BK30" s="252">
        <f t="shared" si="15"/>
        <v>5.3503999999999996</v>
      </c>
      <c r="BL30" s="252">
        <f t="shared" si="15"/>
        <v>16.384</v>
      </c>
      <c r="BM30" s="252">
        <f t="shared" si="15"/>
        <v>0</v>
      </c>
      <c r="BN30" s="252">
        <f t="shared" si="15"/>
        <v>0</v>
      </c>
      <c r="BO30" s="252">
        <f t="shared" si="15"/>
        <v>0</v>
      </c>
      <c r="BP30" s="252">
        <f t="shared" si="15"/>
        <v>0</v>
      </c>
      <c r="BQ30" s="252">
        <f t="shared" ref="BQ30:BW30" si="16">BQ28*BQ29</f>
        <v>0</v>
      </c>
      <c r="BR30" s="252">
        <f t="shared" si="16"/>
        <v>0</v>
      </c>
      <c r="BS30" s="252">
        <f t="shared" si="16"/>
        <v>0</v>
      </c>
      <c r="BT30" s="252">
        <f t="shared" si="16"/>
        <v>0</v>
      </c>
      <c r="BU30" s="252">
        <f t="shared" si="16"/>
        <v>0</v>
      </c>
      <c r="BV30" s="252">
        <f>BV28*BV29</f>
        <v>0</v>
      </c>
      <c r="BW30" s="252">
        <f t="shared" si="16"/>
        <v>0</v>
      </c>
      <c r="BX30" s="252">
        <f>BX28*BX29</f>
        <v>76.8</v>
      </c>
      <c r="BY30" s="252">
        <f>BY28*BY29</f>
        <v>0</v>
      </c>
    </row>
    <row r="31" spans="1:77" ht="13.9" hidden="1" customHeight="1">
      <c r="A31" s="414" t="s">
        <v>77</v>
      </c>
      <c r="B31" s="416"/>
      <c r="C31" s="251">
        <f>C30/C27</f>
        <v>61</v>
      </c>
      <c r="D31" s="230"/>
      <c r="E31" s="230"/>
      <c r="F31" s="230"/>
      <c r="G31" s="230"/>
      <c r="H31" s="230"/>
      <c r="I31" s="230"/>
      <c r="J31" s="230"/>
      <c r="K31" s="230"/>
      <c r="L31" s="230"/>
      <c r="M31" s="230"/>
      <c r="N31" s="230"/>
      <c r="O31" s="230"/>
      <c r="P31" s="230"/>
      <c r="Q31" s="230"/>
      <c r="R31" s="230"/>
      <c r="S31" s="230"/>
      <c r="T31" s="230"/>
      <c r="U31" s="230"/>
      <c r="V31" s="230"/>
      <c r="W31" s="230"/>
      <c r="X31" s="230"/>
      <c r="Y31" s="230"/>
      <c r="Z31" s="230"/>
      <c r="AA31" s="230"/>
      <c r="AB31" s="230"/>
      <c r="AC31" s="230"/>
      <c r="AD31" s="230"/>
      <c r="AE31" s="230"/>
      <c r="AF31" s="230"/>
      <c r="AG31" s="230"/>
      <c r="AH31" s="230"/>
      <c r="AI31" s="230"/>
      <c r="AJ31" s="230"/>
      <c r="AK31" s="230"/>
      <c r="AL31" s="230"/>
      <c r="AM31" s="230"/>
      <c r="AN31" s="230"/>
      <c r="AO31" s="230"/>
      <c r="AP31" s="230"/>
      <c r="AQ31" s="230"/>
      <c r="AR31" s="230"/>
      <c r="AS31" s="230"/>
      <c r="AT31" s="230"/>
      <c r="AU31" s="230"/>
      <c r="AV31" s="230"/>
      <c r="AW31" s="230"/>
      <c r="AX31" s="230"/>
      <c r="AY31" s="230"/>
      <c r="AZ31" s="230"/>
      <c r="BA31" s="230"/>
      <c r="BB31" s="230"/>
      <c r="BC31" s="230"/>
      <c r="BD31" s="230"/>
      <c r="BE31" s="230"/>
      <c r="BF31" s="230"/>
      <c r="BG31" s="230"/>
      <c r="BH31" s="230"/>
      <c r="BI31" s="230"/>
      <c r="BJ31" s="230"/>
      <c r="BK31" s="230"/>
      <c r="BL31" s="230"/>
      <c r="BM31" s="230"/>
      <c r="BN31" s="230"/>
      <c r="BO31" s="230"/>
      <c r="BP31" s="230"/>
      <c r="BQ31" s="230"/>
      <c r="BR31" s="230"/>
      <c r="BS31" s="230"/>
      <c r="BT31" s="230"/>
      <c r="BU31" s="230"/>
      <c r="BV31" s="230"/>
      <c r="BW31" s="230"/>
      <c r="BX31" s="230"/>
    </row>
    <row r="32" spans="1:77" ht="15.75" hidden="1" customHeight="1">
      <c r="A32" s="1">
        <f ca="1">SUMPRODUCT(SIGN(CELL("width",OFFSET(D22,,N(INDEX(COLUMN(D22:BZ22)-COLUMN(D22),))))),D22:BZ22)</f>
        <v>1952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</row>
    <row r="33" spans="1:76" ht="15.75" customHeight="1">
      <c r="A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</row>
    <row r="34" spans="1:76" ht="15.75" customHeight="1">
      <c r="A34" s="1"/>
      <c r="B34" s="29" t="s">
        <v>78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</row>
    <row r="35" spans="1:76" ht="15.75" customHeight="1">
      <c r="A35" s="1"/>
      <c r="B35" s="1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</row>
    <row r="36" spans="1:76" ht="15.75" customHeight="1">
      <c r="B36" s="29" t="s">
        <v>79</v>
      </c>
    </row>
    <row r="37" spans="1:76" ht="15.75" customHeight="1"/>
    <row r="38" spans="1:76" ht="15.75" customHeight="1"/>
    <row r="39" spans="1:76" ht="15.75" customHeight="1"/>
    <row r="40" spans="1:76" ht="15.75" customHeight="1"/>
    <row r="41" spans="1:76" ht="15.75" customHeight="1"/>
    <row r="42" spans="1:76" ht="15.75" customHeight="1"/>
    <row r="43" spans="1:76" ht="15.75" customHeight="1"/>
    <row r="44" spans="1:76" ht="15.75" customHeight="1"/>
    <row r="45" spans="1:76" ht="15.75" customHeight="1"/>
    <row r="46" spans="1:76" ht="15.75" customHeight="1"/>
    <row r="47" spans="1:76" ht="15.75" customHeight="1"/>
    <row r="48" spans="1:76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</sheetData>
  <mergeCells count="26">
    <mergeCell ref="A1:BK1"/>
    <mergeCell ref="A2:BK2"/>
    <mergeCell ref="B3:BK3"/>
    <mergeCell ref="C4:BX4"/>
    <mergeCell ref="L5:AB5"/>
    <mergeCell ref="A14:B14"/>
    <mergeCell ref="A15:B15"/>
    <mergeCell ref="A10:B10"/>
    <mergeCell ref="A31:B31"/>
    <mergeCell ref="A9:B9"/>
    <mergeCell ref="A7:B8"/>
    <mergeCell ref="D7:BX7"/>
    <mergeCell ref="A28:B28"/>
    <mergeCell ref="A29:B29"/>
    <mergeCell ref="A30:B30"/>
    <mergeCell ref="A25:B25"/>
    <mergeCell ref="A26:B26"/>
    <mergeCell ref="A27:B27"/>
    <mergeCell ref="A22:B22"/>
    <mergeCell ref="A23:B23"/>
    <mergeCell ref="A17:B17"/>
    <mergeCell ref="A18:B18"/>
    <mergeCell ref="A19:B19"/>
    <mergeCell ref="A20:B20"/>
    <mergeCell ref="A21:B21"/>
    <mergeCell ref="A13:B13"/>
  </mergeCells>
  <pageMargins left="0.11811023622047245" right="0.11811023622047245" top="0.74803149606299213" bottom="0.74803149606299213" header="0" footer="0"/>
  <pageSetup paperSize="9" scale="67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pageSetUpPr fitToPage="1"/>
  </sheetPr>
  <dimension ref="A1:CA983"/>
  <sheetViews>
    <sheetView zoomScale="80" zoomScaleNormal="80" workbookViewId="0">
      <selection activeCell="C6" sqref="A6:XFD22"/>
    </sheetView>
  </sheetViews>
  <sheetFormatPr defaultColWidth="12.625" defaultRowHeight="15" customHeight="1"/>
  <cols>
    <col min="1" max="1" width="3.25" style="285" customWidth="1"/>
    <col min="2" max="2" width="26.625" style="285" customWidth="1"/>
    <col min="3" max="3" width="10.125" style="285" customWidth="1"/>
    <col min="4" max="7" width="4.25" style="285" hidden="1" customWidth="1"/>
    <col min="8" max="9" width="4.5" style="285" hidden="1" customWidth="1"/>
    <col min="10" max="10" width="4.25" style="285" hidden="1" customWidth="1"/>
    <col min="11" max="11" width="8.5" style="285" bestFit="1" customWidth="1"/>
    <col min="12" max="12" width="8.375" style="285" bestFit="1" customWidth="1"/>
    <col min="13" max="14" width="7.375" style="285" bestFit="1" customWidth="1"/>
    <col min="15" max="15" width="8.375" style="285" bestFit="1" customWidth="1"/>
    <col min="16" max="16" width="4.5" style="285" hidden="1" customWidth="1"/>
    <col min="17" max="17" width="7.75" style="285" bestFit="1" customWidth="1"/>
    <col min="18" max="18" width="4.5" style="285" hidden="1" customWidth="1"/>
    <col min="19" max="19" width="4.25" style="285" hidden="1" customWidth="1"/>
    <col min="20" max="24" width="8.375" style="285" bestFit="1" customWidth="1"/>
    <col min="25" max="25" width="6.75" style="285" hidden="1" customWidth="1"/>
    <col min="26" max="27" width="4.25" style="285" hidden="1" customWidth="1"/>
    <col min="28" max="28" width="8.625" style="285" bestFit="1" customWidth="1"/>
    <col min="29" max="29" width="7.75" style="285" hidden="1" customWidth="1"/>
    <col min="30" max="31" width="4.5" style="285" hidden="1" customWidth="1"/>
    <col min="32" max="39" width="4.25" style="285" hidden="1" customWidth="1"/>
    <col min="40" max="40" width="8.125" style="285" customWidth="1"/>
    <col min="41" max="41" width="7.375" style="285" bestFit="1" customWidth="1"/>
    <col min="42" max="44" width="4.5" style="285" hidden="1" customWidth="1"/>
    <col min="45" max="45" width="4.25" style="285" hidden="1" customWidth="1"/>
    <col min="46" max="46" width="8.375" style="285" bestFit="1" customWidth="1"/>
    <col min="47" max="47" width="4.25" style="285" hidden="1" customWidth="1"/>
    <col min="48" max="48" width="7.375" style="285" bestFit="1" customWidth="1"/>
    <col min="49" max="49" width="4.5" style="285" hidden="1" customWidth="1"/>
    <col min="50" max="50" width="7.625" style="285" hidden="1" customWidth="1"/>
    <col min="51" max="52" width="4.5" style="285" hidden="1" customWidth="1"/>
    <col min="53" max="53" width="8.375" style="285" bestFit="1" customWidth="1"/>
    <col min="54" max="55" width="8.375" style="285" hidden="1" customWidth="1"/>
    <col min="56" max="56" width="8.375" style="285" customWidth="1"/>
    <col min="57" max="58" width="8.375" style="285" hidden="1" customWidth="1"/>
    <col min="59" max="59" width="8.375" style="285" bestFit="1" customWidth="1"/>
    <col min="60" max="60" width="7.375" style="285" hidden="1" customWidth="1"/>
    <col min="61" max="61" width="7.375" style="285" bestFit="1" customWidth="1"/>
    <col min="62" max="62" width="7.75" style="285" bestFit="1" customWidth="1"/>
    <col min="63" max="64" width="7.125" style="285" customWidth="1"/>
    <col min="65" max="66" width="4.25" style="285" hidden="1" customWidth="1"/>
    <col min="67" max="67" width="7.125" style="285" customWidth="1"/>
    <col min="68" max="73" width="4.5" style="285" hidden="1" customWidth="1"/>
    <col min="74" max="74" width="9" style="285" customWidth="1"/>
    <col min="75" max="75" width="4.25" style="285" hidden="1" customWidth="1"/>
    <col min="76" max="76" width="7.625" style="285" bestFit="1" customWidth="1"/>
    <col min="77" max="77" width="3.875" style="285" hidden="1" customWidth="1"/>
    <col min="78" max="78" width="4.25" style="285" hidden="1" customWidth="1"/>
    <col min="79" max="79" width="7.625" style="285" customWidth="1"/>
    <col min="80" max="16384" width="12.625" style="285"/>
  </cols>
  <sheetData>
    <row r="1" spans="1:79" ht="18.75">
      <c r="A1" s="423" t="str">
        <f>'Автомат. ввод'!N10</f>
        <v>МКОУ " Новокрестьяновская  СОШ"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423"/>
      <c r="S1" s="423"/>
      <c r="T1" s="423"/>
      <c r="U1" s="423"/>
      <c r="V1" s="423"/>
      <c r="W1" s="423"/>
      <c r="X1" s="423"/>
      <c r="Y1" s="423"/>
      <c r="Z1" s="423"/>
      <c r="AA1" s="423"/>
      <c r="AB1" s="423"/>
      <c r="AC1" s="423"/>
      <c r="AD1" s="423"/>
      <c r="AE1" s="423"/>
      <c r="AF1" s="423"/>
      <c r="AG1" s="423"/>
      <c r="AH1" s="423"/>
      <c r="AI1" s="423"/>
      <c r="AJ1" s="423"/>
      <c r="AK1" s="423"/>
      <c r="AL1" s="423"/>
      <c r="AM1" s="423"/>
      <c r="AN1" s="423"/>
      <c r="AO1" s="423"/>
      <c r="AP1" s="423"/>
      <c r="AQ1" s="423"/>
      <c r="AR1" s="423"/>
      <c r="AS1" s="423"/>
      <c r="AT1" s="423"/>
      <c r="AU1" s="423"/>
      <c r="AV1" s="423"/>
      <c r="AW1" s="423"/>
      <c r="AX1" s="423"/>
      <c r="AY1" s="423"/>
      <c r="AZ1" s="423"/>
      <c r="BA1" s="423"/>
      <c r="BB1" s="423"/>
      <c r="BC1" s="423"/>
      <c r="BD1" s="423"/>
      <c r="BE1" s="423"/>
      <c r="BF1" s="423"/>
      <c r="BG1" s="423"/>
      <c r="BH1" s="423"/>
      <c r="BI1" s="423"/>
      <c r="BJ1" s="423"/>
      <c r="BK1" s="423"/>
    </row>
    <row r="2" spans="1:79" ht="15.75">
      <c r="A2" s="424" t="s">
        <v>65</v>
      </c>
      <c r="B2" s="424"/>
      <c r="C2" s="424"/>
      <c r="D2" s="424"/>
      <c r="E2" s="424"/>
      <c r="F2" s="424"/>
      <c r="G2" s="424"/>
      <c r="H2" s="424"/>
      <c r="I2" s="424"/>
      <c r="J2" s="424"/>
      <c r="K2" s="424"/>
      <c r="L2" s="424"/>
      <c r="M2" s="424"/>
      <c r="N2" s="424"/>
      <c r="O2" s="424"/>
      <c r="P2" s="424"/>
      <c r="Q2" s="424"/>
      <c r="R2" s="424"/>
      <c r="S2" s="424"/>
      <c r="T2" s="424"/>
      <c r="U2" s="424"/>
      <c r="V2" s="424"/>
      <c r="W2" s="424"/>
      <c r="X2" s="424"/>
      <c r="Y2" s="424"/>
      <c r="Z2" s="424"/>
      <c r="AA2" s="424"/>
      <c r="AB2" s="424"/>
      <c r="AC2" s="424"/>
      <c r="AD2" s="424"/>
      <c r="AE2" s="424"/>
      <c r="AF2" s="424"/>
      <c r="AG2" s="424"/>
      <c r="AH2" s="424"/>
      <c r="AI2" s="424"/>
      <c r="AJ2" s="424"/>
      <c r="AK2" s="424"/>
      <c r="AL2" s="424"/>
      <c r="AM2" s="424"/>
      <c r="AN2" s="424"/>
      <c r="AO2" s="424"/>
      <c r="AP2" s="424"/>
      <c r="AQ2" s="424"/>
      <c r="AR2" s="424"/>
      <c r="AS2" s="424"/>
      <c r="AT2" s="424"/>
      <c r="AU2" s="424"/>
      <c r="AV2" s="424"/>
      <c r="AW2" s="424"/>
      <c r="AX2" s="424"/>
      <c r="AY2" s="424"/>
      <c r="AZ2" s="424"/>
      <c r="BA2" s="424"/>
      <c r="BB2" s="424"/>
      <c r="BC2" s="424"/>
      <c r="BD2" s="424"/>
      <c r="BE2" s="424"/>
      <c r="BF2" s="424"/>
      <c r="BG2" s="424"/>
      <c r="BH2" s="424"/>
      <c r="BI2" s="424"/>
      <c r="BJ2" s="424"/>
      <c r="BK2" s="424"/>
      <c r="BQ2" s="36"/>
      <c r="BR2" s="36"/>
      <c r="BS2" s="36"/>
      <c r="BT2" s="36"/>
      <c r="BU2" s="36"/>
      <c r="BV2" s="36"/>
      <c r="BW2" s="36"/>
    </row>
    <row r="3" spans="1:79" ht="15.75">
      <c r="B3" s="424" t="s">
        <v>66</v>
      </c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424"/>
      <c r="S3" s="424"/>
      <c r="T3" s="424"/>
      <c r="U3" s="424"/>
      <c r="V3" s="424"/>
      <c r="W3" s="424"/>
      <c r="X3" s="424"/>
      <c r="Y3" s="424"/>
      <c r="Z3" s="424"/>
      <c r="AA3" s="424"/>
      <c r="AB3" s="424"/>
      <c r="AC3" s="424"/>
      <c r="AD3" s="424"/>
      <c r="AE3" s="424"/>
      <c r="AF3" s="424"/>
      <c r="AG3" s="424"/>
      <c r="AH3" s="424"/>
      <c r="AI3" s="424"/>
      <c r="AJ3" s="424"/>
      <c r="AK3" s="424"/>
      <c r="AL3" s="424"/>
      <c r="AM3" s="424"/>
      <c r="AN3" s="424"/>
      <c r="AO3" s="424"/>
      <c r="AP3" s="424"/>
      <c r="AQ3" s="424"/>
      <c r="AR3" s="424"/>
      <c r="AS3" s="424"/>
      <c r="AT3" s="424"/>
      <c r="AU3" s="424"/>
      <c r="AV3" s="424"/>
      <c r="AW3" s="424"/>
      <c r="AX3" s="424"/>
      <c r="AY3" s="424"/>
      <c r="AZ3" s="424"/>
      <c r="BA3" s="424"/>
      <c r="BB3" s="424"/>
      <c r="BC3" s="424"/>
      <c r="BD3" s="424"/>
      <c r="BE3" s="424"/>
      <c r="BF3" s="424"/>
      <c r="BG3" s="424"/>
      <c r="BH3" s="424"/>
      <c r="BI3" s="424"/>
      <c r="BJ3" s="424"/>
      <c r="BK3" s="424"/>
      <c r="BQ3" s="36"/>
      <c r="BR3" s="36"/>
      <c r="BS3" s="36"/>
      <c r="BT3" s="36"/>
      <c r="BU3" s="36"/>
      <c r="BV3" s="36"/>
      <c r="BW3" s="36"/>
    </row>
    <row r="4" spans="1:79" ht="15.75">
      <c r="B4" s="37">
        <v>12</v>
      </c>
      <c r="C4" s="425" t="str">
        <f>ССЫЛКИ!A5</f>
        <v>Март 2021 г.</v>
      </c>
      <c r="D4" s="425"/>
      <c r="E4" s="425"/>
      <c r="F4" s="425"/>
      <c r="G4" s="425"/>
      <c r="H4" s="425"/>
      <c r="I4" s="425"/>
      <c r="J4" s="425"/>
      <c r="K4" s="425"/>
      <c r="L4" s="425"/>
      <c r="M4" s="425"/>
      <c r="N4" s="425"/>
      <c r="O4" s="425"/>
      <c r="P4" s="425"/>
      <c r="Q4" s="425"/>
      <c r="R4" s="425"/>
      <c r="S4" s="425"/>
      <c r="T4" s="425"/>
      <c r="U4" s="425"/>
      <c r="V4" s="425"/>
      <c r="W4" s="425"/>
      <c r="X4" s="425"/>
      <c r="Y4" s="425"/>
      <c r="Z4" s="425"/>
      <c r="AA4" s="425"/>
      <c r="AB4" s="425"/>
      <c r="AC4" s="425"/>
      <c r="AD4" s="425"/>
      <c r="AE4" s="425"/>
      <c r="AF4" s="425"/>
      <c r="AG4" s="425"/>
      <c r="AH4" s="425"/>
      <c r="AI4" s="425"/>
      <c r="AJ4" s="425"/>
      <c r="AK4" s="425"/>
      <c r="AL4" s="425"/>
      <c r="AM4" s="425"/>
      <c r="AN4" s="425"/>
      <c r="AO4" s="425"/>
      <c r="AP4" s="425"/>
      <c r="AQ4" s="425"/>
      <c r="AR4" s="425"/>
      <c r="AS4" s="425"/>
      <c r="AT4" s="425"/>
      <c r="AU4" s="425"/>
      <c r="AV4" s="425"/>
      <c r="AW4" s="425"/>
      <c r="AX4" s="425"/>
      <c r="AY4" s="425"/>
      <c r="AZ4" s="425"/>
      <c r="BA4" s="425"/>
      <c r="BB4" s="425"/>
      <c r="BC4" s="425"/>
      <c r="BD4" s="425"/>
      <c r="BE4" s="425"/>
      <c r="BF4" s="425"/>
      <c r="BG4" s="425"/>
      <c r="BH4" s="425"/>
      <c r="BI4" s="425"/>
      <c r="BJ4" s="425"/>
      <c r="BK4" s="425"/>
      <c r="BL4" s="425"/>
      <c r="BM4" s="425"/>
      <c r="BN4" s="425"/>
      <c r="BO4" s="425"/>
      <c r="BP4" s="425"/>
      <c r="BQ4" s="425"/>
      <c r="BR4" s="425"/>
      <c r="BS4" s="425"/>
      <c r="BT4" s="425"/>
      <c r="BU4" s="425"/>
      <c r="BV4" s="425"/>
      <c r="BW4" s="425"/>
      <c r="BX4" s="425"/>
    </row>
    <row r="5" spans="1:79" ht="23.25">
      <c r="B5" s="294"/>
      <c r="C5" s="36"/>
      <c r="D5" s="36"/>
      <c r="E5" s="36"/>
      <c r="F5" s="36"/>
      <c r="G5" s="36"/>
      <c r="H5" s="36"/>
      <c r="I5" s="36"/>
      <c r="J5" s="36"/>
      <c r="K5" s="38"/>
      <c r="L5" s="36"/>
      <c r="M5" s="439" t="str">
        <f>VLOOKUP(B4,Общее_количество_учащихся,2,FALSE)</f>
        <v>Пятница</v>
      </c>
      <c r="N5" s="439"/>
      <c r="O5" s="439"/>
      <c r="P5" s="439"/>
      <c r="Q5" s="439"/>
      <c r="R5" s="439"/>
      <c r="S5" s="439"/>
      <c r="T5" s="36"/>
      <c r="U5" s="36"/>
      <c r="V5" s="36"/>
      <c r="W5" s="36"/>
      <c r="X5" s="36"/>
      <c r="Y5" s="36"/>
      <c r="Z5" s="36"/>
      <c r="AA5" s="36"/>
      <c r="AB5" s="36"/>
      <c r="AD5" s="287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15.75" customHeight="1"/>
    <row r="7" spans="1:79" ht="15.75" hidden="1" customHeight="1">
      <c r="B7" s="29"/>
    </row>
    <row r="8" spans="1:79" ht="15.75" hidden="1" customHeight="1"/>
    <row r="9" spans="1:79" ht="15.75" hidden="1" customHeight="1"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</row>
    <row r="10" spans="1:79" ht="15.75" hidden="1"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</row>
    <row r="11" spans="1:79" hidden="1">
      <c r="A11" s="386"/>
      <c r="B11" s="387"/>
      <c r="C11" s="15"/>
      <c r="D11" s="15" t="e">
        <f>SUM(#REF!)</f>
        <v>#REF!</v>
      </c>
      <c r="E11" s="15" t="e">
        <f>SUM(#REF!)</f>
        <v>#REF!</v>
      </c>
      <c r="F11" s="15" t="e">
        <f>SUM(#REF!)</f>
        <v>#REF!</v>
      </c>
      <c r="G11" s="15" t="e">
        <f>SUM(#REF!)</f>
        <v>#REF!</v>
      </c>
      <c r="H11" s="15" t="e">
        <f>SUM(#REF!)</f>
        <v>#REF!</v>
      </c>
      <c r="I11" s="15" t="e">
        <f>SUM(#REF!)</f>
        <v>#REF!</v>
      </c>
      <c r="J11" s="15" t="e">
        <f>SUM(#REF!)</f>
        <v>#REF!</v>
      </c>
      <c r="K11" s="15" t="e">
        <f>SUM(#REF!)</f>
        <v>#REF!</v>
      </c>
      <c r="L11" s="15" t="e">
        <f>SUM(#REF!)</f>
        <v>#REF!</v>
      </c>
      <c r="M11" s="15" t="e">
        <f>SUM(#REF!)</f>
        <v>#REF!</v>
      </c>
      <c r="N11" s="15" t="e">
        <f>SUM(#REF!)</f>
        <v>#REF!</v>
      </c>
      <c r="O11" s="15" t="e">
        <f>SUM(#REF!)</f>
        <v>#REF!</v>
      </c>
      <c r="P11" s="15" t="e">
        <f>SUM(#REF!)</f>
        <v>#REF!</v>
      </c>
      <c r="Q11" s="15" t="e">
        <f>SUM(#REF!)</f>
        <v>#REF!</v>
      </c>
      <c r="R11" s="15" t="e">
        <f>SUM(#REF!)</f>
        <v>#REF!</v>
      </c>
      <c r="S11" s="15" t="e">
        <f>SUM(#REF!)</f>
        <v>#REF!</v>
      </c>
      <c r="T11" s="15" t="e">
        <f>SUM(#REF!)</f>
        <v>#REF!</v>
      </c>
      <c r="U11" s="15" t="e">
        <f>SUM(#REF!)</f>
        <v>#REF!</v>
      </c>
      <c r="V11" s="15" t="e">
        <f>SUM(#REF!)</f>
        <v>#REF!</v>
      </c>
      <c r="W11" s="15" t="e">
        <f>SUM(#REF!)</f>
        <v>#REF!</v>
      </c>
      <c r="X11" s="15" t="e">
        <f>SUM(#REF!)</f>
        <v>#REF!</v>
      </c>
      <c r="Y11" s="15" t="e">
        <f>SUM(#REF!)</f>
        <v>#REF!</v>
      </c>
      <c r="Z11" s="15" t="e">
        <f>SUM(#REF!)</f>
        <v>#REF!</v>
      </c>
      <c r="AA11" s="15" t="e">
        <f>SUM(#REF!)</f>
        <v>#REF!</v>
      </c>
      <c r="AB11" s="15" t="e">
        <f>SUM(#REF!)</f>
        <v>#REF!</v>
      </c>
      <c r="AC11" s="15" t="e">
        <f>SUM(#REF!)</f>
        <v>#REF!</v>
      </c>
      <c r="AD11" s="15" t="e">
        <f>SUM(#REF!)</f>
        <v>#REF!</v>
      </c>
      <c r="AE11" s="15" t="e">
        <f>SUM(#REF!)</f>
        <v>#REF!</v>
      </c>
      <c r="AF11" s="15" t="e">
        <f>SUM(#REF!)</f>
        <v>#REF!</v>
      </c>
      <c r="AG11" s="15" t="e">
        <f>SUM(#REF!)</f>
        <v>#REF!</v>
      </c>
      <c r="AH11" s="15" t="e">
        <f>SUM(#REF!)</f>
        <v>#REF!</v>
      </c>
      <c r="AI11" s="15" t="e">
        <f>SUM(#REF!)</f>
        <v>#REF!</v>
      </c>
      <c r="AJ11" s="15" t="e">
        <f>SUM(#REF!)</f>
        <v>#REF!</v>
      </c>
      <c r="AK11" s="15" t="e">
        <f>SUM(#REF!)</f>
        <v>#REF!</v>
      </c>
      <c r="AL11" s="15" t="e">
        <f>SUM(#REF!)</f>
        <v>#REF!</v>
      </c>
      <c r="AM11" s="15" t="e">
        <f>SUM(#REF!)</f>
        <v>#REF!</v>
      </c>
      <c r="AN11" s="15" t="e">
        <f>SUM(#REF!)</f>
        <v>#REF!</v>
      </c>
      <c r="AO11" s="15" t="e">
        <f>SUM(#REF!)</f>
        <v>#REF!</v>
      </c>
      <c r="AP11" s="15" t="e">
        <f>SUM(#REF!)</f>
        <v>#REF!</v>
      </c>
      <c r="AQ11" s="15" t="e">
        <f>SUM(#REF!)</f>
        <v>#REF!</v>
      </c>
      <c r="AR11" s="15" t="e">
        <f>SUM(#REF!)</f>
        <v>#REF!</v>
      </c>
      <c r="AS11" s="15" t="e">
        <f>SUM(#REF!)</f>
        <v>#REF!</v>
      </c>
      <c r="AT11" s="15" t="e">
        <f>SUM(#REF!)</f>
        <v>#REF!</v>
      </c>
      <c r="AU11" s="15" t="e">
        <f>SUM(#REF!)</f>
        <v>#REF!</v>
      </c>
      <c r="AV11" s="15" t="e">
        <f>SUM(#REF!)</f>
        <v>#REF!</v>
      </c>
      <c r="AW11" s="15" t="e">
        <f>SUM(#REF!)</f>
        <v>#REF!</v>
      </c>
      <c r="AX11" s="15" t="e">
        <f>SUM(#REF!)</f>
        <v>#REF!</v>
      </c>
      <c r="AY11" s="15" t="e">
        <f>SUM(#REF!)</f>
        <v>#REF!</v>
      </c>
      <c r="AZ11" s="15" t="e">
        <f>SUM(#REF!)</f>
        <v>#REF!</v>
      </c>
      <c r="BA11" s="15" t="e">
        <f>SUM(#REF!)</f>
        <v>#REF!</v>
      </c>
      <c r="BB11" s="15" t="e">
        <f>SUM(#REF!)</f>
        <v>#REF!</v>
      </c>
      <c r="BC11" s="15" t="e">
        <f>SUM(#REF!)</f>
        <v>#REF!</v>
      </c>
      <c r="BD11" s="15" t="e">
        <f>SUM(#REF!)</f>
        <v>#REF!</v>
      </c>
      <c r="BE11" s="15" t="e">
        <f>SUM(#REF!)</f>
        <v>#REF!</v>
      </c>
      <c r="BF11" s="15" t="e">
        <f>SUM(#REF!)</f>
        <v>#REF!</v>
      </c>
      <c r="BG11" s="15" t="e">
        <f>SUM(#REF!)</f>
        <v>#REF!</v>
      </c>
      <c r="BH11" s="15" t="e">
        <f>SUM(#REF!)</f>
        <v>#REF!</v>
      </c>
      <c r="BI11" s="15" t="e">
        <f>SUM(#REF!)</f>
        <v>#REF!</v>
      </c>
      <c r="BJ11" s="15" t="e">
        <f>SUM(#REF!)</f>
        <v>#REF!</v>
      </c>
      <c r="BK11" s="15" t="e">
        <f>SUM(#REF!)</f>
        <v>#REF!</v>
      </c>
      <c r="BL11" s="15" t="e">
        <f>SUM(#REF!)</f>
        <v>#REF!</v>
      </c>
      <c r="BM11" s="15" t="e">
        <f>SUM(#REF!)</f>
        <v>#REF!</v>
      </c>
      <c r="BN11" s="15" t="e">
        <f>SUM(#REF!)</f>
        <v>#REF!</v>
      </c>
      <c r="BO11" s="15" t="e">
        <f>SUM(#REF!)</f>
        <v>#REF!</v>
      </c>
      <c r="BP11" s="15" t="e">
        <f>SUM(#REF!)</f>
        <v>#REF!</v>
      </c>
      <c r="BQ11" s="15" t="e">
        <f>SUM(#REF!)</f>
        <v>#REF!</v>
      </c>
      <c r="BR11" s="15" t="e">
        <f>SUM(#REF!)</f>
        <v>#REF!</v>
      </c>
      <c r="BS11" s="15" t="e">
        <f>SUM(#REF!)</f>
        <v>#REF!</v>
      </c>
      <c r="BT11" s="15" t="e">
        <f>SUM(#REF!)</f>
        <v>#REF!</v>
      </c>
      <c r="BU11" s="15" t="e">
        <f>SUM(#REF!)</f>
        <v>#REF!</v>
      </c>
      <c r="BV11" s="15" t="e">
        <f>SUM(#REF!)</f>
        <v>#REF!</v>
      </c>
      <c r="BW11" s="15" t="e">
        <f>SUM(#REF!)</f>
        <v>#REF!</v>
      </c>
      <c r="BX11" s="15" t="e">
        <f>SUM(#REF!)</f>
        <v>#REF!</v>
      </c>
      <c r="BY11" s="16" t="e">
        <f>SUM(#REF!)</f>
        <v>#REF!</v>
      </c>
      <c r="BZ11" s="16" t="e">
        <f>SUM(#REF!)</f>
        <v>#REF!</v>
      </c>
      <c r="CA11" s="1"/>
    </row>
    <row r="12" spans="1:79" hidden="1">
      <c r="A12" s="388" t="s">
        <v>74</v>
      </c>
      <c r="B12" s="389"/>
      <c r="C12" s="15">
        <f>C13</f>
        <v>0</v>
      </c>
      <c r="D12" s="97">
        <f>C12</f>
        <v>0</v>
      </c>
      <c r="E12" s="97">
        <f t="shared" ref="E12:BP12" si="0">D12</f>
        <v>0</v>
      </c>
      <c r="F12" s="97">
        <f t="shared" si="0"/>
        <v>0</v>
      </c>
      <c r="G12" s="97">
        <f t="shared" si="0"/>
        <v>0</v>
      </c>
      <c r="H12" s="97">
        <f t="shared" si="0"/>
        <v>0</v>
      </c>
      <c r="I12" s="97">
        <f t="shared" si="0"/>
        <v>0</v>
      </c>
      <c r="J12" s="97">
        <f t="shared" si="0"/>
        <v>0</v>
      </c>
      <c r="K12" s="97">
        <f t="shared" si="0"/>
        <v>0</v>
      </c>
      <c r="L12" s="97">
        <f t="shared" si="0"/>
        <v>0</v>
      </c>
      <c r="M12" s="97">
        <f t="shared" si="0"/>
        <v>0</v>
      </c>
      <c r="N12" s="97">
        <f t="shared" si="0"/>
        <v>0</v>
      </c>
      <c r="O12" s="97">
        <f t="shared" si="0"/>
        <v>0</v>
      </c>
      <c r="P12" s="97">
        <f t="shared" si="0"/>
        <v>0</v>
      </c>
      <c r="Q12" s="97">
        <f t="shared" si="0"/>
        <v>0</v>
      </c>
      <c r="R12" s="97">
        <f t="shared" si="0"/>
        <v>0</v>
      </c>
      <c r="S12" s="97">
        <f t="shared" si="0"/>
        <v>0</v>
      </c>
      <c r="T12" s="97">
        <f t="shared" si="0"/>
        <v>0</v>
      </c>
      <c r="U12" s="97">
        <f t="shared" si="0"/>
        <v>0</v>
      </c>
      <c r="V12" s="97">
        <f t="shared" si="0"/>
        <v>0</v>
      </c>
      <c r="W12" s="97">
        <f t="shared" si="0"/>
        <v>0</v>
      </c>
      <c r="X12" s="97">
        <f t="shared" si="0"/>
        <v>0</v>
      </c>
      <c r="Y12" s="97">
        <f t="shared" si="0"/>
        <v>0</v>
      </c>
      <c r="Z12" s="97">
        <f t="shared" si="0"/>
        <v>0</v>
      </c>
      <c r="AA12" s="97">
        <f t="shared" si="0"/>
        <v>0</v>
      </c>
      <c r="AB12" s="97">
        <f t="shared" si="0"/>
        <v>0</v>
      </c>
      <c r="AC12" s="97">
        <f t="shared" si="0"/>
        <v>0</v>
      </c>
      <c r="AD12" s="97">
        <f t="shared" si="0"/>
        <v>0</v>
      </c>
      <c r="AE12" s="97">
        <f t="shared" si="0"/>
        <v>0</v>
      </c>
      <c r="AF12" s="97">
        <f t="shared" si="0"/>
        <v>0</v>
      </c>
      <c r="AG12" s="97">
        <f t="shared" si="0"/>
        <v>0</v>
      </c>
      <c r="AH12" s="97">
        <f t="shared" si="0"/>
        <v>0</v>
      </c>
      <c r="AI12" s="97">
        <f t="shared" si="0"/>
        <v>0</v>
      </c>
      <c r="AJ12" s="97">
        <f t="shared" si="0"/>
        <v>0</v>
      </c>
      <c r="AK12" s="97">
        <f t="shared" si="0"/>
        <v>0</v>
      </c>
      <c r="AL12" s="97">
        <f t="shared" si="0"/>
        <v>0</v>
      </c>
      <c r="AM12" s="97">
        <f t="shared" si="0"/>
        <v>0</v>
      </c>
      <c r="AN12" s="97">
        <f t="shared" si="0"/>
        <v>0</v>
      </c>
      <c r="AO12" s="97">
        <f t="shared" si="0"/>
        <v>0</v>
      </c>
      <c r="AP12" s="97">
        <f t="shared" si="0"/>
        <v>0</v>
      </c>
      <c r="AQ12" s="97">
        <f t="shared" si="0"/>
        <v>0</v>
      </c>
      <c r="AR12" s="97">
        <f t="shared" si="0"/>
        <v>0</v>
      </c>
      <c r="AS12" s="97">
        <f t="shared" si="0"/>
        <v>0</v>
      </c>
      <c r="AT12" s="97">
        <f t="shared" si="0"/>
        <v>0</v>
      </c>
      <c r="AU12" s="97">
        <f t="shared" si="0"/>
        <v>0</v>
      </c>
      <c r="AV12" s="97">
        <f t="shared" si="0"/>
        <v>0</v>
      </c>
      <c r="AW12" s="97">
        <f t="shared" si="0"/>
        <v>0</v>
      </c>
      <c r="AX12" s="97">
        <f t="shared" si="0"/>
        <v>0</v>
      </c>
      <c r="AY12" s="97">
        <f t="shared" si="0"/>
        <v>0</v>
      </c>
      <c r="AZ12" s="97">
        <f t="shared" si="0"/>
        <v>0</v>
      </c>
      <c r="BA12" s="97">
        <f t="shared" si="0"/>
        <v>0</v>
      </c>
      <c r="BB12" s="97">
        <f t="shared" si="0"/>
        <v>0</v>
      </c>
      <c r="BC12" s="97">
        <f t="shared" si="0"/>
        <v>0</v>
      </c>
      <c r="BD12" s="97">
        <f t="shared" si="0"/>
        <v>0</v>
      </c>
      <c r="BE12" s="97">
        <f t="shared" si="0"/>
        <v>0</v>
      </c>
      <c r="BF12" s="97">
        <f t="shared" si="0"/>
        <v>0</v>
      </c>
      <c r="BG12" s="97">
        <f t="shared" si="0"/>
        <v>0</v>
      </c>
      <c r="BH12" s="97">
        <f t="shared" si="0"/>
        <v>0</v>
      </c>
      <c r="BI12" s="97">
        <f t="shared" si="0"/>
        <v>0</v>
      </c>
      <c r="BJ12" s="97">
        <f t="shared" si="0"/>
        <v>0</v>
      </c>
      <c r="BK12" s="97">
        <f t="shared" si="0"/>
        <v>0</v>
      </c>
      <c r="BL12" s="97">
        <f t="shared" si="0"/>
        <v>0</v>
      </c>
      <c r="BM12" s="97">
        <f t="shared" si="0"/>
        <v>0</v>
      </c>
      <c r="BN12" s="97">
        <f t="shared" si="0"/>
        <v>0</v>
      </c>
      <c r="BO12" s="97">
        <f t="shared" si="0"/>
        <v>0</v>
      </c>
      <c r="BP12" s="97">
        <f t="shared" si="0"/>
        <v>0</v>
      </c>
      <c r="BQ12" s="97">
        <f t="shared" ref="BQ12:BZ12" si="1">BP12</f>
        <v>0</v>
      </c>
      <c r="BR12" s="97">
        <f t="shared" si="1"/>
        <v>0</v>
      </c>
      <c r="BS12" s="97">
        <f t="shared" si="1"/>
        <v>0</v>
      </c>
      <c r="BT12" s="97">
        <f t="shared" si="1"/>
        <v>0</v>
      </c>
      <c r="BU12" s="97">
        <f t="shared" si="1"/>
        <v>0</v>
      </c>
      <c r="BV12" s="97">
        <f t="shared" si="1"/>
        <v>0</v>
      </c>
      <c r="BW12" s="97">
        <f t="shared" si="1"/>
        <v>0</v>
      </c>
      <c r="BX12" s="97">
        <f t="shared" si="1"/>
        <v>0</v>
      </c>
      <c r="BY12" s="18">
        <f t="shared" si="1"/>
        <v>0</v>
      </c>
      <c r="BZ12" s="18">
        <f t="shared" si="1"/>
        <v>0</v>
      </c>
      <c r="CA12" s="1"/>
    </row>
    <row r="13" spans="1:79" ht="21" hidden="1" thickBot="1">
      <c r="A13" s="410" t="s">
        <v>138</v>
      </c>
      <c r="B13" s="411"/>
      <c r="C13" s="99">
        <f>VLOOKUP(B4,завтрак_общ,3,FALSE)</f>
        <v>0</v>
      </c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  <c r="AT13" s="114"/>
      <c r="AU13" s="114"/>
      <c r="AV13" s="114"/>
      <c r="AW13" s="114"/>
      <c r="AX13" s="114"/>
      <c r="AY13" s="114"/>
      <c r="AZ13" s="114"/>
      <c r="BA13" s="114"/>
      <c r="BB13" s="114"/>
      <c r="BC13" s="114"/>
      <c r="BD13" s="114"/>
      <c r="BE13" s="114"/>
      <c r="BF13" s="114"/>
      <c r="BG13" s="114"/>
      <c r="BH13" s="114"/>
      <c r="BI13" s="114"/>
      <c r="BJ13" s="114"/>
      <c r="BK13" s="114"/>
      <c r="BL13" s="114"/>
      <c r="BM13" s="114"/>
      <c r="BN13" s="114"/>
      <c r="BO13" s="114"/>
      <c r="BP13" s="114"/>
      <c r="BQ13" s="114"/>
      <c r="BR13" s="114"/>
      <c r="BS13" s="114"/>
      <c r="BT13" s="114"/>
      <c r="BU13" s="114"/>
      <c r="BV13" s="114"/>
      <c r="BW13" s="114"/>
      <c r="BX13" s="114"/>
      <c r="BY13" s="113"/>
      <c r="BZ13" s="16"/>
      <c r="CA13" s="1"/>
    </row>
    <row r="14" spans="1:79" hidden="1">
      <c r="A14" s="384" t="s">
        <v>75</v>
      </c>
      <c r="B14" s="385"/>
      <c r="C14" s="20"/>
      <c r="D14" s="98" t="e">
        <f>D11*D12/1000</f>
        <v>#REF!</v>
      </c>
      <c r="E14" s="98" t="e">
        <f t="shared" ref="E14:BP14" si="2">E11*E12/1000</f>
        <v>#REF!</v>
      </c>
      <c r="F14" s="98" t="e">
        <f t="shared" si="2"/>
        <v>#REF!</v>
      </c>
      <c r="G14" s="98" t="e">
        <f t="shared" si="2"/>
        <v>#REF!</v>
      </c>
      <c r="H14" s="98" t="e">
        <f t="shared" si="2"/>
        <v>#REF!</v>
      </c>
      <c r="I14" s="98" t="e">
        <f t="shared" si="2"/>
        <v>#REF!</v>
      </c>
      <c r="J14" s="98" t="e">
        <f t="shared" si="2"/>
        <v>#REF!</v>
      </c>
      <c r="K14" s="111" t="e">
        <f>K11*K12</f>
        <v>#REF!</v>
      </c>
      <c r="L14" s="111" t="e">
        <f t="shared" si="2"/>
        <v>#REF!</v>
      </c>
      <c r="M14" s="111" t="e">
        <f t="shared" si="2"/>
        <v>#REF!</v>
      </c>
      <c r="N14" s="111" t="e">
        <f t="shared" si="2"/>
        <v>#REF!</v>
      </c>
      <c r="O14" s="111" t="e">
        <f t="shared" si="2"/>
        <v>#REF!</v>
      </c>
      <c r="P14" s="111" t="e">
        <f t="shared" si="2"/>
        <v>#REF!</v>
      </c>
      <c r="Q14" s="111" t="e">
        <f>Q11*Q12</f>
        <v>#REF!</v>
      </c>
      <c r="R14" s="111" t="e">
        <f t="shared" si="2"/>
        <v>#REF!</v>
      </c>
      <c r="S14" s="111" t="e">
        <f>S11*S12</f>
        <v>#REF!</v>
      </c>
      <c r="T14" s="111" t="e">
        <f t="shared" si="2"/>
        <v>#REF!</v>
      </c>
      <c r="U14" s="111" t="e">
        <f t="shared" si="2"/>
        <v>#REF!</v>
      </c>
      <c r="V14" s="111" t="e">
        <f t="shared" si="2"/>
        <v>#REF!</v>
      </c>
      <c r="W14" s="111" t="e">
        <f t="shared" si="2"/>
        <v>#REF!</v>
      </c>
      <c r="X14" s="111" t="e">
        <f t="shared" si="2"/>
        <v>#REF!</v>
      </c>
      <c r="Y14" s="111" t="e">
        <f t="shared" si="2"/>
        <v>#REF!</v>
      </c>
      <c r="Z14" s="111" t="e">
        <f t="shared" si="2"/>
        <v>#REF!</v>
      </c>
      <c r="AA14" s="111" t="e">
        <f t="shared" si="2"/>
        <v>#REF!</v>
      </c>
      <c r="AB14" s="111" t="e">
        <f t="shared" si="2"/>
        <v>#REF!</v>
      </c>
      <c r="AC14" s="111" t="e">
        <f t="shared" si="2"/>
        <v>#REF!</v>
      </c>
      <c r="AD14" s="111" t="e">
        <f t="shared" si="2"/>
        <v>#REF!</v>
      </c>
      <c r="AE14" s="111" t="e">
        <f t="shared" si="2"/>
        <v>#REF!</v>
      </c>
      <c r="AF14" s="111" t="e">
        <f t="shared" si="2"/>
        <v>#REF!</v>
      </c>
      <c r="AG14" s="111" t="e">
        <f t="shared" si="2"/>
        <v>#REF!</v>
      </c>
      <c r="AH14" s="111" t="e">
        <f t="shared" si="2"/>
        <v>#REF!</v>
      </c>
      <c r="AI14" s="111" t="e">
        <f t="shared" si="2"/>
        <v>#REF!</v>
      </c>
      <c r="AJ14" s="111" t="e">
        <f t="shared" si="2"/>
        <v>#REF!</v>
      </c>
      <c r="AK14" s="111" t="e">
        <f t="shared" si="2"/>
        <v>#REF!</v>
      </c>
      <c r="AL14" s="111" t="e">
        <f t="shared" si="2"/>
        <v>#REF!</v>
      </c>
      <c r="AM14" s="111" t="e">
        <f t="shared" si="2"/>
        <v>#REF!</v>
      </c>
      <c r="AN14" s="111" t="e">
        <f t="shared" si="2"/>
        <v>#REF!</v>
      </c>
      <c r="AO14" s="111" t="e">
        <f t="shared" si="2"/>
        <v>#REF!</v>
      </c>
      <c r="AP14" s="111" t="e">
        <f t="shared" si="2"/>
        <v>#REF!</v>
      </c>
      <c r="AQ14" s="111" t="e">
        <f t="shared" si="2"/>
        <v>#REF!</v>
      </c>
      <c r="AR14" s="111" t="e">
        <f t="shared" si="2"/>
        <v>#REF!</v>
      </c>
      <c r="AS14" s="111" t="e">
        <f t="shared" si="2"/>
        <v>#REF!</v>
      </c>
      <c r="AT14" s="111" t="e">
        <f t="shared" si="2"/>
        <v>#REF!</v>
      </c>
      <c r="AU14" s="111" t="e">
        <f t="shared" si="2"/>
        <v>#REF!</v>
      </c>
      <c r="AV14" s="111" t="e">
        <f t="shared" si="2"/>
        <v>#REF!</v>
      </c>
      <c r="AW14" s="111" t="e">
        <f t="shared" si="2"/>
        <v>#REF!</v>
      </c>
      <c r="AX14" s="111" t="e">
        <f t="shared" si="2"/>
        <v>#REF!</v>
      </c>
      <c r="AY14" s="111" t="e">
        <f t="shared" si="2"/>
        <v>#REF!</v>
      </c>
      <c r="AZ14" s="111" t="e">
        <f t="shared" si="2"/>
        <v>#REF!</v>
      </c>
      <c r="BA14" s="111" t="e">
        <f t="shared" si="2"/>
        <v>#REF!</v>
      </c>
      <c r="BB14" s="111" t="e">
        <f t="shared" si="2"/>
        <v>#REF!</v>
      </c>
      <c r="BC14" s="111" t="e">
        <f t="shared" si="2"/>
        <v>#REF!</v>
      </c>
      <c r="BD14" s="111" t="e">
        <f t="shared" si="2"/>
        <v>#REF!</v>
      </c>
      <c r="BE14" s="111" t="e">
        <f t="shared" si="2"/>
        <v>#REF!</v>
      </c>
      <c r="BF14" s="111" t="e">
        <f t="shared" si="2"/>
        <v>#REF!</v>
      </c>
      <c r="BG14" s="111" t="e">
        <f t="shared" si="2"/>
        <v>#REF!</v>
      </c>
      <c r="BH14" s="111" t="e">
        <f>BH11*BH12</f>
        <v>#REF!</v>
      </c>
      <c r="BI14" s="111" t="e">
        <f t="shared" si="2"/>
        <v>#REF!</v>
      </c>
      <c r="BJ14" s="111" t="e">
        <f t="shared" si="2"/>
        <v>#REF!</v>
      </c>
      <c r="BK14" s="111" t="e">
        <f t="shared" si="2"/>
        <v>#REF!</v>
      </c>
      <c r="BL14" s="111" t="e">
        <f t="shared" si="2"/>
        <v>#REF!</v>
      </c>
      <c r="BM14" s="111" t="e">
        <f t="shared" si="2"/>
        <v>#REF!</v>
      </c>
      <c r="BN14" s="111" t="e">
        <f t="shared" si="2"/>
        <v>#REF!</v>
      </c>
      <c r="BO14" s="111" t="e">
        <f t="shared" si="2"/>
        <v>#REF!</v>
      </c>
      <c r="BP14" s="111" t="e">
        <f t="shared" si="2"/>
        <v>#REF!</v>
      </c>
      <c r="BQ14" s="111" t="e">
        <f t="shared" ref="BQ14:BY14" si="3">BQ11*BQ12/1000</f>
        <v>#REF!</v>
      </c>
      <c r="BR14" s="111" t="e">
        <f t="shared" si="3"/>
        <v>#REF!</v>
      </c>
      <c r="BS14" s="111" t="e">
        <f t="shared" si="3"/>
        <v>#REF!</v>
      </c>
      <c r="BT14" s="111" t="e">
        <f t="shared" si="3"/>
        <v>#REF!</v>
      </c>
      <c r="BU14" s="111" t="e">
        <f t="shared" si="3"/>
        <v>#REF!</v>
      </c>
      <c r="BV14" s="111" t="e">
        <f t="shared" si="3"/>
        <v>#REF!</v>
      </c>
      <c r="BW14" s="111" t="e">
        <f t="shared" si="3"/>
        <v>#REF!</v>
      </c>
      <c r="BX14" s="111" t="e">
        <f t="shared" si="3"/>
        <v>#REF!</v>
      </c>
      <c r="BY14" s="111" t="e">
        <f t="shared" si="3"/>
        <v>#REF!</v>
      </c>
      <c r="BZ14" s="111" t="e">
        <f>BZ11*BZ12</f>
        <v>#REF!</v>
      </c>
      <c r="CA14" s="1"/>
    </row>
    <row r="15" spans="1:79" hidden="1">
      <c r="A15" s="384" t="s">
        <v>64</v>
      </c>
      <c r="B15" s="385"/>
      <c r="C15" s="20"/>
      <c r="D15" s="24">
        <f>ССЫЛКИ!B3</f>
        <v>85</v>
      </c>
      <c r="E15" s="24">
        <f>ССЫЛКИ!C3</f>
        <v>21</v>
      </c>
      <c r="F15" s="24">
        <f>ССЫЛКИ!D3</f>
        <v>21</v>
      </c>
      <c r="G15" s="24">
        <f>ССЫЛКИ!E3</f>
        <v>6</v>
      </c>
      <c r="H15" s="24">
        <f>ССЫЛКИ!F3</f>
        <v>400</v>
      </c>
      <c r="I15" s="24">
        <f>ССЫЛКИ!G3</f>
        <v>140</v>
      </c>
      <c r="J15" s="24">
        <f>ССЫЛКИ!H3</f>
        <v>85</v>
      </c>
      <c r="K15" s="24">
        <f>ССЫЛКИ!I3</f>
        <v>21</v>
      </c>
      <c r="L15" s="24">
        <f>ССЫЛКИ!J3</f>
        <v>140</v>
      </c>
      <c r="M15" s="24">
        <f>ССЫЛКИ!K3</f>
        <v>56</v>
      </c>
      <c r="N15" s="24">
        <f>ССЫЛКИ!L3</f>
        <v>10</v>
      </c>
      <c r="O15" s="24">
        <f>ССЫЛКИ!M3</f>
        <v>240</v>
      </c>
      <c r="P15" s="24">
        <f>ССЫЛКИ!N3</f>
        <v>700</v>
      </c>
      <c r="Q15" s="24">
        <f>ССЫЛКИ!O3</f>
        <v>8</v>
      </c>
      <c r="R15" s="24">
        <f>ССЫЛКИ!P3</f>
        <v>160</v>
      </c>
      <c r="S15" s="24">
        <f>ССЫЛКИ!Q3</f>
        <v>10</v>
      </c>
      <c r="T15" s="24">
        <f>ССЫЛКИ!R3</f>
        <v>150</v>
      </c>
      <c r="U15" s="24">
        <f>ССЫЛКИ!S3</f>
        <v>110</v>
      </c>
      <c r="V15" s="24">
        <f>ССЫЛКИ!T3</f>
        <v>130</v>
      </c>
      <c r="W15" s="24">
        <f>ССЫЛКИ!U3</f>
        <v>150</v>
      </c>
      <c r="X15" s="24">
        <f>ССЫЛКИ!V3</f>
        <v>150</v>
      </c>
      <c r="Y15" s="24">
        <f>ССЫЛКИ!W3</f>
        <v>40</v>
      </c>
      <c r="Z15" s="24">
        <f>ССЫЛКИ!X3</f>
        <v>150</v>
      </c>
      <c r="AA15" s="24">
        <f>ССЫЛКИ!Y3</f>
        <v>60</v>
      </c>
      <c r="AB15" s="24">
        <f>ССЫЛКИ!Z3</f>
        <v>70</v>
      </c>
      <c r="AC15" s="24">
        <f>ССЫЛКИ!AA3</f>
        <v>165</v>
      </c>
      <c r="AD15" s="24">
        <f>ССЫЛКИ!AB3</f>
        <v>21</v>
      </c>
      <c r="AE15" s="24">
        <f>ССЫЛКИ!AC3</f>
        <v>10.5</v>
      </c>
      <c r="AF15" s="24">
        <f>ССЫЛКИ!AD3</f>
        <v>55</v>
      </c>
      <c r="AG15" s="24">
        <f>ССЫЛКИ!AE3</f>
        <v>90</v>
      </c>
      <c r="AH15" s="24">
        <f>ССЫЛКИ!AF3</f>
        <v>45</v>
      </c>
      <c r="AI15" s="24">
        <f>ССЫЛКИ!AG3</f>
        <v>45</v>
      </c>
      <c r="AJ15" s="24">
        <f>ССЫЛКИ!AH3</f>
        <v>52</v>
      </c>
      <c r="AK15" s="24">
        <f>ССЫЛКИ!AI3</f>
        <v>50</v>
      </c>
      <c r="AL15" s="24">
        <f>ССЫЛКИ!AJ3</f>
        <v>55</v>
      </c>
      <c r="AM15" s="24">
        <f>ССЫЛКИ!AK3</f>
        <v>60</v>
      </c>
      <c r="AN15" s="24">
        <f>ССЫЛКИ!AL3</f>
        <v>60</v>
      </c>
      <c r="AO15" s="24">
        <f>ССЫЛКИ!AM3</f>
        <v>50</v>
      </c>
      <c r="AP15" s="24">
        <f>ССЫЛКИ!AN3</f>
        <v>110</v>
      </c>
      <c r="AQ15" s="24">
        <f>ССЫЛКИ!AO3</f>
        <v>270</v>
      </c>
      <c r="AR15" s="24">
        <f>ССЫЛКИ!AP3</f>
        <v>200</v>
      </c>
      <c r="AS15" s="24">
        <f>ССЫЛКИ!AQ3</f>
        <v>80</v>
      </c>
      <c r="AT15" s="24">
        <f>ССЫЛКИ!AR3</f>
        <v>600</v>
      </c>
      <c r="AU15" s="24">
        <f>ССЫЛКИ!AS3</f>
        <v>60</v>
      </c>
      <c r="AV15" s="24">
        <f>ССЫЛКИ!AT3</f>
        <v>75</v>
      </c>
      <c r="AW15" s="24">
        <f>ССЫЛКИ!AU3</f>
        <v>250</v>
      </c>
      <c r="AX15" s="24">
        <f>ССЫЛКИ!AV3</f>
        <v>274</v>
      </c>
      <c r="AY15" s="24">
        <f>ССЫЛКИ!AW3</f>
        <v>450</v>
      </c>
      <c r="AZ15" s="24">
        <f>ССЫЛКИ!AX3</f>
        <v>325</v>
      </c>
      <c r="BA15" s="24">
        <f>ССЫЛКИ!AY3</f>
        <v>180</v>
      </c>
      <c r="BB15" s="24">
        <f>ССЫЛКИ!AZ3</f>
        <v>320</v>
      </c>
      <c r="BC15" s="24">
        <f>ССЫЛКИ!BA3</f>
        <v>350</v>
      </c>
      <c r="BD15" s="24">
        <f>ССЫЛКИ!BB3</f>
        <v>300</v>
      </c>
      <c r="BE15" s="24">
        <f>ССЫЛКИ!BC3</f>
        <v>120</v>
      </c>
      <c r="BF15" s="24">
        <f>ССЫЛКИ!BD3</f>
        <v>220</v>
      </c>
      <c r="BG15" s="24">
        <f>ССЫЛКИ!BE3</f>
        <v>300</v>
      </c>
      <c r="BH15" s="24">
        <f>ССЫЛКИ!BF3</f>
        <v>21</v>
      </c>
      <c r="BI15" s="24">
        <f>ССЫЛКИ!BG3</f>
        <v>21</v>
      </c>
      <c r="BJ15" s="24">
        <f>ССЫЛКИ!BH3</f>
        <v>35</v>
      </c>
      <c r="BK15" s="24">
        <f>ССЫЛКИ!BI3</f>
        <v>22</v>
      </c>
      <c r="BL15" s="24">
        <f>ССЫЛКИ!BJ3</f>
        <v>32</v>
      </c>
      <c r="BM15" s="24">
        <f>ССЫЛКИ!BK3</f>
        <v>140</v>
      </c>
      <c r="BN15" s="24">
        <f>ССЫЛКИ!BL3</f>
        <v>140</v>
      </c>
      <c r="BO15" s="24">
        <f>ССЫЛКИ!BM3</f>
        <v>30</v>
      </c>
      <c r="BP15" s="24">
        <f>ССЫЛКИ!BN3</f>
        <v>4.2</v>
      </c>
      <c r="BQ15" s="24">
        <f>ССЫЛКИ!BO3</f>
        <v>160</v>
      </c>
      <c r="BR15" s="24">
        <f>ССЫЛКИ!BP3</f>
        <v>100</v>
      </c>
      <c r="BS15" s="24">
        <f>ССЫЛКИ!BQ3</f>
        <v>150</v>
      </c>
      <c r="BT15" s="24">
        <f>ССЫЛКИ!BR3</f>
        <v>160</v>
      </c>
      <c r="BU15" s="24">
        <f>ССЫЛКИ!BS3</f>
        <v>100</v>
      </c>
      <c r="BV15" s="24">
        <f>ССЫЛКИ!BT3</f>
        <v>90</v>
      </c>
      <c r="BW15" s="24">
        <f>ССЫЛКИ!BU3</f>
        <v>21</v>
      </c>
      <c r="BX15" s="24">
        <f>ССЫЛКИ!BV3</f>
        <v>40</v>
      </c>
      <c r="BY15" s="24">
        <f>ССЫЛКИ!BW3</f>
        <v>210</v>
      </c>
      <c r="BZ15" s="24">
        <f>ССЫЛКИ!BX3</f>
        <v>8</v>
      </c>
      <c r="CA15" s="1"/>
    </row>
    <row r="16" spans="1:79" hidden="1">
      <c r="A16" s="384" t="s">
        <v>76</v>
      </c>
      <c r="B16" s="385"/>
      <c r="C16" s="95" t="e">
        <f>SUM(D16:BZ16)</f>
        <v>#REF!</v>
      </c>
      <c r="D16" s="26" t="e">
        <f>D14*D15</f>
        <v>#REF!</v>
      </c>
      <c r="E16" s="26" t="e">
        <f t="shared" ref="E16:BP16" si="4">E14*E15</f>
        <v>#REF!</v>
      </c>
      <c r="F16" s="26" t="e">
        <f t="shared" si="4"/>
        <v>#REF!</v>
      </c>
      <c r="G16" s="26" t="e">
        <f t="shared" si="4"/>
        <v>#REF!</v>
      </c>
      <c r="H16" s="26" t="e">
        <f t="shared" si="4"/>
        <v>#REF!</v>
      </c>
      <c r="I16" s="26" t="e">
        <f t="shared" si="4"/>
        <v>#REF!</v>
      </c>
      <c r="J16" s="26" t="e">
        <f t="shared" si="4"/>
        <v>#REF!</v>
      </c>
      <c r="K16" s="112" t="e">
        <f t="shared" si="4"/>
        <v>#REF!</v>
      </c>
      <c r="L16" s="112" t="e">
        <f t="shared" si="4"/>
        <v>#REF!</v>
      </c>
      <c r="M16" s="112" t="e">
        <f t="shared" si="4"/>
        <v>#REF!</v>
      </c>
      <c r="N16" s="112" t="e">
        <f t="shared" si="4"/>
        <v>#REF!</v>
      </c>
      <c r="O16" s="112" t="e">
        <f t="shared" si="4"/>
        <v>#REF!</v>
      </c>
      <c r="P16" s="112" t="e">
        <f t="shared" si="4"/>
        <v>#REF!</v>
      </c>
      <c r="Q16" s="112" t="e">
        <f t="shared" si="4"/>
        <v>#REF!</v>
      </c>
      <c r="R16" s="112" t="e">
        <f t="shared" si="4"/>
        <v>#REF!</v>
      </c>
      <c r="S16" s="112" t="e">
        <f t="shared" si="4"/>
        <v>#REF!</v>
      </c>
      <c r="T16" s="112" t="e">
        <f t="shared" si="4"/>
        <v>#REF!</v>
      </c>
      <c r="U16" s="112" t="e">
        <f t="shared" si="4"/>
        <v>#REF!</v>
      </c>
      <c r="V16" s="112" t="e">
        <f t="shared" si="4"/>
        <v>#REF!</v>
      </c>
      <c r="W16" s="112" t="e">
        <f t="shared" si="4"/>
        <v>#REF!</v>
      </c>
      <c r="X16" s="112" t="e">
        <f t="shared" si="4"/>
        <v>#REF!</v>
      </c>
      <c r="Y16" s="112" t="e">
        <f t="shared" si="4"/>
        <v>#REF!</v>
      </c>
      <c r="Z16" s="112" t="e">
        <f t="shared" si="4"/>
        <v>#REF!</v>
      </c>
      <c r="AA16" s="112" t="e">
        <f t="shared" si="4"/>
        <v>#REF!</v>
      </c>
      <c r="AB16" s="112" t="e">
        <f t="shared" si="4"/>
        <v>#REF!</v>
      </c>
      <c r="AC16" s="112" t="e">
        <f t="shared" si="4"/>
        <v>#REF!</v>
      </c>
      <c r="AD16" s="112" t="e">
        <f t="shared" si="4"/>
        <v>#REF!</v>
      </c>
      <c r="AE16" s="112" t="e">
        <f t="shared" si="4"/>
        <v>#REF!</v>
      </c>
      <c r="AF16" s="112" t="e">
        <f t="shared" si="4"/>
        <v>#REF!</v>
      </c>
      <c r="AG16" s="112" t="e">
        <f t="shared" si="4"/>
        <v>#REF!</v>
      </c>
      <c r="AH16" s="112" t="e">
        <f t="shared" si="4"/>
        <v>#REF!</v>
      </c>
      <c r="AI16" s="112" t="e">
        <f t="shared" si="4"/>
        <v>#REF!</v>
      </c>
      <c r="AJ16" s="112" t="e">
        <f t="shared" si="4"/>
        <v>#REF!</v>
      </c>
      <c r="AK16" s="112" t="e">
        <f t="shared" si="4"/>
        <v>#REF!</v>
      </c>
      <c r="AL16" s="112" t="e">
        <f t="shared" si="4"/>
        <v>#REF!</v>
      </c>
      <c r="AM16" s="112" t="e">
        <f t="shared" si="4"/>
        <v>#REF!</v>
      </c>
      <c r="AN16" s="112" t="e">
        <f t="shared" si="4"/>
        <v>#REF!</v>
      </c>
      <c r="AO16" s="112" t="e">
        <f t="shared" si="4"/>
        <v>#REF!</v>
      </c>
      <c r="AP16" s="112" t="e">
        <f t="shared" si="4"/>
        <v>#REF!</v>
      </c>
      <c r="AQ16" s="112" t="e">
        <f t="shared" si="4"/>
        <v>#REF!</v>
      </c>
      <c r="AR16" s="112" t="e">
        <f t="shared" si="4"/>
        <v>#REF!</v>
      </c>
      <c r="AS16" s="112" t="e">
        <f t="shared" si="4"/>
        <v>#REF!</v>
      </c>
      <c r="AT16" s="112" t="e">
        <f t="shared" si="4"/>
        <v>#REF!</v>
      </c>
      <c r="AU16" s="112" t="e">
        <f t="shared" si="4"/>
        <v>#REF!</v>
      </c>
      <c r="AV16" s="112" t="e">
        <f t="shared" si="4"/>
        <v>#REF!</v>
      </c>
      <c r="AW16" s="112" t="e">
        <f t="shared" si="4"/>
        <v>#REF!</v>
      </c>
      <c r="AX16" s="112" t="e">
        <f t="shared" si="4"/>
        <v>#REF!</v>
      </c>
      <c r="AY16" s="112" t="e">
        <f t="shared" si="4"/>
        <v>#REF!</v>
      </c>
      <c r="AZ16" s="112" t="e">
        <f t="shared" si="4"/>
        <v>#REF!</v>
      </c>
      <c r="BA16" s="112" t="e">
        <f t="shared" si="4"/>
        <v>#REF!</v>
      </c>
      <c r="BB16" s="112" t="e">
        <f t="shared" si="4"/>
        <v>#REF!</v>
      </c>
      <c r="BC16" s="112" t="e">
        <f t="shared" si="4"/>
        <v>#REF!</v>
      </c>
      <c r="BD16" s="112" t="e">
        <f t="shared" si="4"/>
        <v>#REF!</v>
      </c>
      <c r="BE16" s="112" t="e">
        <f t="shared" si="4"/>
        <v>#REF!</v>
      </c>
      <c r="BF16" s="112" t="e">
        <f t="shared" si="4"/>
        <v>#REF!</v>
      </c>
      <c r="BG16" s="112" t="e">
        <f t="shared" si="4"/>
        <v>#REF!</v>
      </c>
      <c r="BH16" s="112" t="e">
        <f t="shared" si="4"/>
        <v>#REF!</v>
      </c>
      <c r="BI16" s="112" t="e">
        <f t="shared" si="4"/>
        <v>#REF!</v>
      </c>
      <c r="BJ16" s="112" t="e">
        <f t="shared" si="4"/>
        <v>#REF!</v>
      </c>
      <c r="BK16" s="112" t="e">
        <f t="shared" si="4"/>
        <v>#REF!</v>
      </c>
      <c r="BL16" s="112" t="e">
        <f t="shared" si="4"/>
        <v>#REF!</v>
      </c>
      <c r="BM16" s="112" t="e">
        <f t="shared" si="4"/>
        <v>#REF!</v>
      </c>
      <c r="BN16" s="112" t="e">
        <f t="shared" si="4"/>
        <v>#REF!</v>
      </c>
      <c r="BO16" s="112" t="e">
        <f t="shared" si="4"/>
        <v>#REF!</v>
      </c>
      <c r="BP16" s="112" t="e">
        <f t="shared" si="4"/>
        <v>#REF!</v>
      </c>
      <c r="BQ16" s="112" t="e">
        <f t="shared" ref="BQ16:BW16" si="5">BQ14*BQ15</f>
        <v>#REF!</v>
      </c>
      <c r="BR16" s="112" t="e">
        <f t="shared" si="5"/>
        <v>#REF!</v>
      </c>
      <c r="BS16" s="112" t="e">
        <f t="shared" si="5"/>
        <v>#REF!</v>
      </c>
      <c r="BT16" s="112" t="e">
        <f t="shared" si="5"/>
        <v>#REF!</v>
      </c>
      <c r="BU16" s="112" t="e">
        <f t="shared" si="5"/>
        <v>#REF!</v>
      </c>
      <c r="BV16" s="112" t="e">
        <f>BV14*BV15</f>
        <v>#REF!</v>
      </c>
      <c r="BW16" s="112" t="e">
        <f t="shared" si="5"/>
        <v>#REF!</v>
      </c>
      <c r="BX16" s="112" t="e">
        <f>BX14*BX15</f>
        <v>#REF!</v>
      </c>
      <c r="BY16" s="112" t="e">
        <f>BY14*BY15</f>
        <v>#REF!</v>
      </c>
      <c r="BZ16" s="112" t="e">
        <f>BZ14*BZ15</f>
        <v>#REF!</v>
      </c>
      <c r="CA16" s="1"/>
    </row>
    <row r="17" spans="1:79" hidden="1">
      <c r="A17" s="384" t="s">
        <v>77</v>
      </c>
      <c r="B17" s="409"/>
      <c r="C17" s="96" t="e">
        <f>C16/C13</f>
        <v>#REF!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</row>
    <row r="18" spans="1:79" ht="14.25" hidden="1"/>
    <row r="19" spans="1:79" ht="15.75" customHeight="1">
      <c r="A19" s="230"/>
      <c r="B19" s="276" t="s">
        <v>399</v>
      </c>
      <c r="C19" s="231"/>
      <c r="D19" s="231" t="e">
        <f>IF(D16=D33,"x")</f>
        <v>#REF!</v>
      </c>
      <c r="E19" s="231" t="e">
        <f t="shared" ref="E19:J19" si="6">IF(E16=E33,"x")</f>
        <v>#REF!</v>
      </c>
      <c r="F19" s="231" t="e">
        <f t="shared" si="6"/>
        <v>#REF!</v>
      </c>
      <c r="G19" s="231" t="e">
        <f t="shared" si="6"/>
        <v>#REF!</v>
      </c>
      <c r="H19" s="231" t="e">
        <f t="shared" si="6"/>
        <v>#REF!</v>
      </c>
      <c r="I19" s="231" t="e">
        <f t="shared" si="6"/>
        <v>#REF!</v>
      </c>
      <c r="J19" s="231" t="e">
        <f t="shared" si="6"/>
        <v>#REF!</v>
      </c>
      <c r="K19" s="231"/>
      <c r="L19" s="231"/>
      <c r="M19" s="231"/>
      <c r="N19" s="231"/>
      <c r="O19" s="231"/>
      <c r="P19" s="231"/>
      <c r="Q19" s="231"/>
      <c r="R19" s="231"/>
      <c r="S19" s="231"/>
      <c r="T19" s="231"/>
      <c r="U19" s="231"/>
      <c r="V19" s="231"/>
      <c r="W19" s="231"/>
      <c r="X19" s="231"/>
      <c r="Y19" s="231"/>
      <c r="Z19" s="231"/>
      <c r="AA19" s="231"/>
      <c r="AB19" s="231"/>
      <c r="AC19" s="231"/>
      <c r="AD19" s="231"/>
      <c r="AE19" s="231"/>
      <c r="AF19" s="231"/>
      <c r="AG19" s="231"/>
      <c r="AH19" s="231"/>
      <c r="AI19" s="231"/>
      <c r="AJ19" s="231"/>
      <c r="AK19" s="231"/>
      <c r="AL19" s="231"/>
      <c r="AM19" s="231"/>
      <c r="AN19" s="231"/>
      <c r="AO19" s="231"/>
      <c r="AP19" s="231"/>
      <c r="AQ19" s="231"/>
      <c r="AR19" s="231"/>
      <c r="AS19" s="231"/>
      <c r="AT19" s="231"/>
      <c r="AU19" s="231"/>
      <c r="AV19" s="231"/>
      <c r="AW19" s="231"/>
      <c r="AX19" s="231"/>
      <c r="AY19" s="231"/>
      <c r="AZ19" s="231"/>
      <c r="BA19" s="231"/>
      <c r="BB19" s="231"/>
      <c r="BC19" s="231"/>
      <c r="BD19" s="231"/>
      <c r="BE19" s="231"/>
      <c r="BF19" s="231"/>
      <c r="BG19" s="231"/>
      <c r="BH19" s="231"/>
      <c r="BI19" s="231"/>
      <c r="BJ19" s="231"/>
      <c r="BK19" s="231"/>
      <c r="BL19" s="231"/>
      <c r="BM19" s="231"/>
      <c r="BN19" s="231"/>
      <c r="BO19" s="231"/>
      <c r="BP19" s="231"/>
      <c r="BQ19" s="231"/>
      <c r="BR19" s="231"/>
      <c r="BS19" s="231"/>
      <c r="BT19" s="231"/>
      <c r="BU19" s="231"/>
      <c r="BV19" s="231"/>
      <c r="BW19" s="231"/>
      <c r="BX19" s="231"/>
      <c r="BY19" s="230"/>
      <c r="BZ19" s="230"/>
    </row>
    <row r="20" spans="1:79" ht="15.75" customHeight="1">
      <c r="A20" s="401" t="s">
        <v>68</v>
      </c>
      <c r="B20" s="402"/>
      <c r="C20" s="234"/>
      <c r="D20" s="405" t="s">
        <v>69</v>
      </c>
      <c r="E20" s="406"/>
      <c r="F20" s="406"/>
      <c r="G20" s="406"/>
      <c r="H20" s="406"/>
      <c r="I20" s="406"/>
      <c r="J20" s="406"/>
      <c r="K20" s="406"/>
      <c r="L20" s="406"/>
      <c r="M20" s="406"/>
      <c r="N20" s="406"/>
      <c r="O20" s="406"/>
      <c r="P20" s="406"/>
      <c r="Q20" s="406"/>
      <c r="R20" s="406"/>
      <c r="S20" s="406"/>
      <c r="T20" s="406"/>
      <c r="U20" s="406"/>
      <c r="V20" s="406"/>
      <c r="W20" s="406"/>
      <c r="X20" s="406"/>
      <c r="Y20" s="406"/>
      <c r="Z20" s="406"/>
      <c r="AA20" s="406"/>
      <c r="AB20" s="406"/>
      <c r="AC20" s="406"/>
      <c r="AD20" s="406"/>
      <c r="AE20" s="406"/>
      <c r="AF20" s="406"/>
      <c r="AG20" s="406"/>
      <c r="AH20" s="406"/>
      <c r="AI20" s="406"/>
      <c r="AJ20" s="406"/>
      <c r="AK20" s="406"/>
      <c r="AL20" s="406"/>
      <c r="AM20" s="406"/>
      <c r="AN20" s="406"/>
      <c r="AO20" s="406"/>
      <c r="AP20" s="406"/>
      <c r="AQ20" s="406"/>
      <c r="AR20" s="406"/>
      <c r="AS20" s="406"/>
      <c r="AT20" s="406"/>
      <c r="AU20" s="406"/>
      <c r="AV20" s="406"/>
      <c r="AW20" s="406"/>
      <c r="AX20" s="406"/>
      <c r="AY20" s="406"/>
      <c r="AZ20" s="406"/>
      <c r="BA20" s="406"/>
      <c r="BB20" s="406"/>
      <c r="BC20" s="406"/>
      <c r="BD20" s="406"/>
      <c r="BE20" s="406"/>
      <c r="BF20" s="406"/>
      <c r="BG20" s="406"/>
      <c r="BH20" s="406"/>
      <c r="BI20" s="406"/>
      <c r="BJ20" s="406"/>
      <c r="BK20" s="406"/>
      <c r="BL20" s="406"/>
      <c r="BM20" s="406"/>
      <c r="BN20" s="406"/>
      <c r="BO20" s="406"/>
      <c r="BP20" s="406"/>
      <c r="BQ20" s="406"/>
      <c r="BR20" s="406"/>
      <c r="BS20" s="406"/>
      <c r="BT20" s="406"/>
      <c r="BU20" s="406"/>
      <c r="BV20" s="406"/>
      <c r="BW20" s="406"/>
      <c r="BX20" s="406"/>
      <c r="BY20" s="1"/>
    </row>
    <row r="21" spans="1:79" ht="160.15" customHeight="1">
      <c r="A21" s="403"/>
      <c r="B21" s="404"/>
      <c r="C21" s="234"/>
      <c r="D21" s="235" t="str">
        <f>ССЫЛКИ!B2</f>
        <v>Вермишель</v>
      </c>
      <c r="E21" s="235" t="str">
        <f>ССЫЛКИ!C2</f>
        <v>Люля полуфаб-т (шт)</v>
      </c>
      <c r="F21" s="235" t="str">
        <f>ССЫЛКИ!D2</f>
        <v>Котлета говяжья полуф-т (шт)</v>
      </c>
      <c r="G21" s="235" t="str">
        <f>ССЫЛКИ!E2</f>
        <v>Какао (Фунтик) (шт)</v>
      </c>
      <c r="H21" s="235" t="str">
        <f>ССЫЛКИ!F2</f>
        <v>Какао порошок</v>
      </c>
      <c r="I21" s="235" t="str">
        <f>ССЫЛКИ!G2</f>
        <v>Кисель фруктовый</v>
      </c>
      <c r="J21" s="235" t="str">
        <f>ССЫЛКИ!H2</f>
        <v>Макароны</v>
      </c>
      <c r="K21" s="235" t="str">
        <f>ССЫЛКИ!I2</f>
        <v>Тефтели полуф-т (шт)</v>
      </c>
      <c r="L21" s="235" t="str">
        <f>ССЫЛКИ!J2</f>
        <v>Масло растительное</v>
      </c>
      <c r="M21" s="235" t="str">
        <f>ССЫЛКИ!K2</f>
        <v>Сахар</v>
      </c>
      <c r="N21" s="235" t="str">
        <f>ССЫЛКИ!L2</f>
        <v>Соль иодир.</v>
      </c>
      <c r="O21" s="235" t="str">
        <f>ССЫЛКИ!M2</f>
        <v>Сухофрукты</v>
      </c>
      <c r="P21" s="235" t="str">
        <f>ССЫЛКИ!N2</f>
        <v>Чай</v>
      </c>
      <c r="Q21" s="235" t="str">
        <f>ССЫЛКИ!O2</f>
        <v>Яйцо куриное (штук)</v>
      </c>
      <c r="R21" s="235" t="str">
        <f>ССЫЛКИ!P2</f>
        <v>Вафли</v>
      </c>
      <c r="S21" s="235" t="str">
        <f>ССЫЛКИ!Q2</f>
        <v>Кексы бездрожжевые (шт)</v>
      </c>
      <c r="T21" s="235" t="str">
        <f>ССЫЛКИ!R2</f>
        <v>Печенье</v>
      </c>
      <c r="U21" s="235" t="str">
        <f>ССЫЛКИ!S2</f>
        <v>Пряники</v>
      </c>
      <c r="V21" s="235" t="str">
        <f>ССЫЛКИ!T2</f>
        <v>Горошек зеленый 0,7 кг.</v>
      </c>
      <c r="W21" s="235" t="str">
        <f>ССЫЛКИ!U2</f>
        <v>Кукуруза консервы</v>
      </c>
      <c r="X21" s="235" t="str">
        <f>ССЫЛКИ!V2</f>
        <v>Огурцы маринованые</v>
      </c>
      <c r="Y21" s="235" t="str">
        <f>ССЫЛКИ!W2</f>
        <v>Мука высшего сорт</v>
      </c>
      <c r="Z21" s="235" t="str">
        <f>ССЫЛКИ!X2</f>
        <v>Повидло</v>
      </c>
      <c r="AA21" s="235" t="str">
        <f>ССЫЛКИ!Y2</f>
        <v>Сок фруктовый светлый</v>
      </c>
      <c r="AB21" s="235" t="str">
        <f>ССЫЛКИ!Z2</f>
        <v>Сок фруктовый с мякотью</v>
      </c>
      <c r="AC21" s="235" t="str">
        <f>ССЫЛКИ!AA2</f>
        <v>Томатная паста</v>
      </c>
      <c r="AD21" s="235" t="str">
        <f>ССЫЛКИ!AB2</f>
        <v>Котлета рыбная полуф-т (шт)</v>
      </c>
      <c r="AE21" s="235" t="str">
        <f>ССЫЛКИ!AC2</f>
        <v>Фрикадельки рыбные  полуф-т (шт)</v>
      </c>
      <c r="AF21" s="235" t="str">
        <f>ССЫЛКИ!AD2</f>
        <v>Крупа гороховая</v>
      </c>
      <c r="AG21" s="235" t="str">
        <f>ССЫЛКИ!AE2</f>
        <v>Крупа гречневая</v>
      </c>
      <c r="AH21" s="235" t="str">
        <f>ССЫЛКИ!AF2</f>
        <v>Крупа кукурузная</v>
      </c>
      <c r="AI21" s="235" t="str">
        <f>ССЫЛКИ!AG2</f>
        <v>Крупа манная</v>
      </c>
      <c r="AJ21" s="235" t="str">
        <f>ССЫЛКИ!AH2</f>
        <v>Крупа овсяная</v>
      </c>
      <c r="AK21" s="235" t="str">
        <f>ССЫЛКИ!AI2</f>
        <v>Крупа перловая</v>
      </c>
      <c r="AL21" s="235" t="str">
        <f>ССЫЛКИ!AJ2</f>
        <v>Крупа пшеничная</v>
      </c>
      <c r="AM21" s="235" t="str">
        <f>ССЫЛКИ!AK2</f>
        <v>Крупа пшено шлифованное</v>
      </c>
      <c r="AN21" s="235" t="str">
        <f>ССЫЛКИ!AL2</f>
        <v>Крупа рисовая</v>
      </c>
      <c r="AO21" s="235" t="str">
        <f>ССЫЛКИ!AM2</f>
        <v>Крупа ячневая</v>
      </c>
      <c r="AP21" s="235" t="str">
        <f>ССЫЛКИ!AN2</f>
        <v>Чечевица</v>
      </c>
      <c r="AQ21" s="235" t="str">
        <f>ССЫЛКИ!AO2</f>
        <v>Курага сушеная</v>
      </c>
      <c r="AR21" s="235" t="str">
        <f>ССЫЛКИ!AP2</f>
        <v>Йогурт</v>
      </c>
      <c r="AS21" s="235" t="str">
        <f>ССЫЛКИ!AQ2</f>
        <v>Кефир</v>
      </c>
      <c r="AT21" s="235" t="str">
        <f>ССЫЛКИ!AR2</f>
        <v>Масло сливочное</v>
      </c>
      <c r="AU21" s="235" t="str">
        <f>ССЫЛКИ!AS2</f>
        <v>Молоко разливное</v>
      </c>
      <c r="AV21" s="235" t="str">
        <f>ССЫЛКИ!AT2</f>
        <v>Молоко вупаковке пастер</v>
      </c>
      <c r="AW21" s="235" t="str">
        <f>ССЫЛКИ!AU2</f>
        <v>Сгущенное молоко</v>
      </c>
      <c r="AX21" s="235" t="str">
        <f>ССЫЛКИ!AV2</f>
        <v>Сметана</v>
      </c>
      <c r="AY21" s="235" t="str">
        <f>ССЫЛКИ!AW2</f>
        <v>Сыр Российский</v>
      </c>
      <c r="AZ21" s="235" t="str">
        <f>ССЫЛКИ!AX2</f>
        <v>Творог</v>
      </c>
      <c r="BA21" s="235" t="str">
        <f>ССЫЛКИ!AY2</f>
        <v>Куры охлажденные</v>
      </c>
      <c r="BB21" s="235" t="str">
        <f>ССЫЛКИ!AZ2</f>
        <v>Мясо говядины в/с</v>
      </c>
      <c r="BC21" s="235" t="str">
        <f>ССЫЛКИ!BA2</f>
        <v>Фарш говяжий</v>
      </c>
      <c r="BD21" s="235" t="str">
        <f>ССЫЛКИ!BB2</f>
        <v>Сосиски</v>
      </c>
      <c r="BE21" s="235" t="str">
        <f>ССЫЛКИ!BC2</f>
        <v>Рыба свежая</v>
      </c>
      <c r="BF21" s="235" t="str">
        <f>ССЫЛКИ!BD2</f>
        <v>Рыба мороженая</v>
      </c>
      <c r="BG21" s="235" t="str">
        <f>ССЫЛКИ!BE2</f>
        <v xml:space="preserve">Зелень разная </v>
      </c>
      <c r="BH21" s="235" t="str">
        <f>ССЫЛКИ!BF2</f>
        <v>Котлета куриная полуфаб-т (шт)</v>
      </c>
      <c r="BI21" s="235" t="str">
        <f>ССЫЛКИ!BG2</f>
        <v>Капуста</v>
      </c>
      <c r="BJ21" s="235" t="str">
        <f>ССЫЛКИ!BH2</f>
        <v>Картофель</v>
      </c>
      <c r="BK21" s="235" t="str">
        <f>ССЫЛКИ!BI2</f>
        <v>Лук репчатый</v>
      </c>
      <c r="BL21" s="235" t="str">
        <f>ССЫЛКИ!BJ2</f>
        <v>Морковь</v>
      </c>
      <c r="BM21" s="235" t="str">
        <f>ССЫЛКИ!BK2</f>
        <v>Огурцы свежие</v>
      </c>
      <c r="BN21" s="235" t="str">
        <f>ССЫЛКИ!BL2</f>
        <v>Помидоры свежие</v>
      </c>
      <c r="BO21" s="235" t="str">
        <f>ССЫЛКИ!BM2</f>
        <v>Свекла столовая</v>
      </c>
      <c r="BP21" s="235" t="str">
        <f>ССЫЛКИ!BN2</f>
        <v>Вареники полуфаб-т (шт)</v>
      </c>
      <c r="BQ21" s="235" t="str">
        <f>ССЫЛКИ!BO2</f>
        <v>Апельсины</v>
      </c>
      <c r="BR21" s="235" t="str">
        <f>ССЫЛКИ!BP2</f>
        <v>Бананы</v>
      </c>
      <c r="BS21" s="235" t="str">
        <f>ССЫЛКИ!BQ2</f>
        <v>Груши</v>
      </c>
      <c r="BT21" s="235" t="str">
        <f>ССЫЛКИ!BR2</f>
        <v>Лимон (кг.)</v>
      </c>
      <c r="BU21" s="235" t="str">
        <f>ССЫЛКИ!BS2</f>
        <v>Мандарины</v>
      </c>
      <c r="BV21" s="235" t="str">
        <f>ССЫЛКИ!BT2</f>
        <v>Яблоки</v>
      </c>
      <c r="BW21" s="235" t="str">
        <f>ССЫЛКИ!BU2</f>
        <v>Сырник полуф-т (шт)</v>
      </c>
      <c r="BX21" s="235" t="str">
        <f>ССЫЛКИ!BV2</f>
        <v>Хлеб</v>
      </c>
      <c r="BY21" s="235" t="str">
        <f>ССЫЛКИ!BW2</f>
        <v>Изюм</v>
      </c>
      <c r="BZ21" s="235" t="str">
        <f>ССЫЛКИ!BX2</f>
        <v>Зефир в шоколаде (шт.)</v>
      </c>
    </row>
    <row r="22" spans="1:79" s="256" customFormat="1">
      <c r="A22" s="437" t="s">
        <v>107</v>
      </c>
      <c r="B22" s="438"/>
      <c r="C22" s="262"/>
      <c r="D22" s="262"/>
      <c r="E22" s="262"/>
      <c r="F22" s="262"/>
      <c r="G22" s="262"/>
      <c r="H22" s="262"/>
      <c r="I22" s="262"/>
      <c r="J22" s="262"/>
      <c r="K22" s="262"/>
      <c r="L22" s="262">
        <v>4</v>
      </c>
      <c r="M22" s="262"/>
      <c r="N22" s="262">
        <v>2</v>
      </c>
      <c r="O22" s="262"/>
      <c r="P22" s="262"/>
      <c r="Q22" s="262"/>
      <c r="R22" s="262"/>
      <c r="S22" s="262"/>
      <c r="T22" s="262"/>
      <c r="U22" s="262"/>
      <c r="V22" s="262"/>
      <c r="W22" s="262"/>
      <c r="X22" s="262"/>
      <c r="Y22" s="262"/>
      <c r="Z22" s="262"/>
      <c r="AA22" s="262"/>
      <c r="AB22" s="262"/>
      <c r="AC22" s="262"/>
      <c r="AD22" s="262"/>
      <c r="AE22" s="262"/>
      <c r="AF22" s="262"/>
      <c r="AG22" s="262"/>
      <c r="AH22" s="262"/>
      <c r="AI22" s="262"/>
      <c r="AJ22" s="262"/>
      <c r="AK22" s="262"/>
      <c r="AL22" s="262"/>
      <c r="AM22" s="262"/>
      <c r="AN22" s="262"/>
      <c r="AO22" s="262">
        <v>8</v>
      </c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>
        <v>37</v>
      </c>
      <c r="BB22" s="262"/>
      <c r="BC22" s="262"/>
      <c r="BD22" s="262"/>
      <c r="BE22" s="262"/>
      <c r="BF22" s="262"/>
      <c r="BG22" s="262">
        <v>1</v>
      </c>
      <c r="BH22" s="262"/>
      <c r="BI22" s="262">
        <v>30</v>
      </c>
      <c r="BJ22" s="262">
        <v>20</v>
      </c>
      <c r="BK22" s="262">
        <v>9</v>
      </c>
      <c r="BL22" s="262">
        <v>7</v>
      </c>
      <c r="BM22" s="262"/>
      <c r="BN22" s="262"/>
      <c r="BO22" s="262"/>
      <c r="BP22" s="262"/>
      <c r="BQ22" s="262"/>
      <c r="BR22" s="262"/>
      <c r="BS22" s="262"/>
      <c r="BT22" s="262"/>
      <c r="BU22" s="262"/>
      <c r="BV22" s="262"/>
      <c r="BW22" s="262"/>
      <c r="BX22" s="262"/>
      <c r="BY22" s="262"/>
      <c r="BZ22" s="262"/>
    </row>
    <row r="23" spans="1:79" s="256" customFormat="1">
      <c r="A23" s="429" t="s">
        <v>108</v>
      </c>
      <c r="B23" s="436"/>
      <c r="C23" s="262"/>
      <c r="D23" s="262"/>
      <c r="E23" s="262"/>
      <c r="F23" s="262"/>
      <c r="G23" s="262"/>
      <c r="H23" s="262"/>
      <c r="I23" s="262"/>
      <c r="J23" s="262"/>
      <c r="K23" s="262">
        <v>1</v>
      </c>
      <c r="L23" s="262"/>
      <c r="M23" s="262"/>
      <c r="N23" s="262">
        <v>2</v>
      </c>
      <c r="O23" s="262"/>
      <c r="P23" s="262"/>
      <c r="Q23" s="262"/>
      <c r="R23" s="262"/>
      <c r="S23" s="262"/>
      <c r="T23" s="262"/>
      <c r="U23" s="262"/>
      <c r="V23" s="262"/>
      <c r="W23" s="262"/>
      <c r="X23" s="262"/>
      <c r="Y23" s="262"/>
      <c r="Z23" s="262"/>
      <c r="AA23" s="262"/>
      <c r="AB23" s="262"/>
      <c r="AC23" s="262"/>
      <c r="AD23" s="262"/>
      <c r="AE23" s="262"/>
      <c r="AF23" s="262"/>
      <c r="AG23" s="262"/>
      <c r="AH23" s="262"/>
      <c r="AI23" s="262"/>
      <c r="AJ23" s="262"/>
      <c r="AK23" s="262"/>
      <c r="AL23" s="262"/>
      <c r="AM23" s="262"/>
      <c r="AN23" s="262">
        <v>30</v>
      </c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62"/>
      <c r="BH23" s="262"/>
      <c r="BI23" s="262"/>
      <c r="BJ23" s="262"/>
      <c r="BK23" s="262"/>
      <c r="BL23" s="262"/>
      <c r="BM23" s="262"/>
      <c r="BN23" s="262"/>
      <c r="BO23" s="262"/>
      <c r="BP23" s="262"/>
      <c r="BQ23" s="262"/>
      <c r="BR23" s="262"/>
      <c r="BS23" s="262"/>
      <c r="BT23" s="262"/>
      <c r="BU23" s="262"/>
      <c r="BV23" s="262"/>
      <c r="BW23" s="262"/>
      <c r="BX23" s="262"/>
      <c r="BY23" s="262"/>
      <c r="BZ23" s="262"/>
    </row>
    <row r="24" spans="1:79" s="256" customFormat="1">
      <c r="A24" s="290" t="s">
        <v>72</v>
      </c>
      <c r="B24" s="291"/>
      <c r="C24" s="236"/>
      <c r="D24" s="236"/>
      <c r="E24" s="236"/>
      <c r="F24" s="236"/>
      <c r="G24" s="236"/>
      <c r="H24" s="236"/>
      <c r="I24" s="236"/>
      <c r="J24" s="236"/>
      <c r="K24" s="236"/>
      <c r="L24" s="236"/>
      <c r="M24" s="236">
        <v>9</v>
      </c>
      <c r="N24" s="236"/>
      <c r="O24" s="236">
        <v>13</v>
      </c>
      <c r="P24" s="236"/>
      <c r="Q24" s="236"/>
      <c r="R24" s="236"/>
      <c r="S24" s="236"/>
      <c r="T24" s="236"/>
      <c r="U24" s="236"/>
      <c r="V24" s="236"/>
      <c r="W24" s="236"/>
      <c r="X24" s="236"/>
      <c r="Y24" s="236"/>
      <c r="Z24" s="236"/>
      <c r="AA24" s="236"/>
      <c r="AB24" s="236"/>
      <c r="AC24" s="236"/>
      <c r="AD24" s="236"/>
      <c r="AE24" s="236"/>
      <c r="AF24" s="236"/>
      <c r="AG24" s="236"/>
      <c r="AH24" s="236"/>
      <c r="AI24" s="236"/>
      <c r="AJ24" s="236"/>
      <c r="AK24" s="236"/>
      <c r="AL24" s="236"/>
      <c r="AM24" s="236"/>
      <c r="AN24" s="236"/>
      <c r="AO24" s="236"/>
      <c r="AP24" s="236"/>
      <c r="AQ24" s="236"/>
      <c r="AR24" s="236"/>
      <c r="AS24" s="236"/>
      <c r="AT24" s="236"/>
      <c r="AU24" s="236"/>
      <c r="AV24" s="236"/>
      <c r="AW24" s="236"/>
      <c r="AX24" s="236"/>
      <c r="AY24" s="236"/>
      <c r="AZ24" s="236"/>
      <c r="BA24" s="236"/>
      <c r="BB24" s="236"/>
      <c r="BC24" s="236"/>
      <c r="BD24" s="236"/>
      <c r="BE24" s="236"/>
      <c r="BF24" s="236"/>
      <c r="BG24" s="236"/>
      <c r="BH24" s="236"/>
      <c r="BI24" s="236"/>
      <c r="BJ24" s="236"/>
      <c r="BK24" s="236"/>
      <c r="BL24" s="236"/>
      <c r="BM24" s="236"/>
      <c r="BN24" s="236"/>
      <c r="BO24" s="236"/>
      <c r="BP24" s="236"/>
      <c r="BQ24" s="236"/>
      <c r="BR24" s="236"/>
      <c r="BS24" s="236"/>
      <c r="BT24" s="236"/>
      <c r="BU24" s="236"/>
      <c r="BV24" s="236"/>
      <c r="BW24" s="236"/>
      <c r="BX24" s="236"/>
      <c r="BY24" s="262"/>
      <c r="BZ24" s="262"/>
    </row>
    <row r="25" spans="1:79" s="256" customFormat="1">
      <c r="A25" s="289" t="s">
        <v>110</v>
      </c>
      <c r="B25" s="292"/>
      <c r="C25" s="262"/>
      <c r="D25" s="262"/>
      <c r="E25" s="262"/>
      <c r="F25" s="262"/>
      <c r="G25" s="262"/>
      <c r="H25" s="262"/>
      <c r="I25" s="262"/>
      <c r="J25" s="262"/>
      <c r="K25" s="262"/>
      <c r="L25" s="262">
        <v>3</v>
      </c>
      <c r="M25" s="262"/>
      <c r="N25" s="262">
        <v>1.6</v>
      </c>
      <c r="O25" s="262"/>
      <c r="P25" s="262"/>
      <c r="Q25" s="262"/>
      <c r="R25" s="262"/>
      <c r="S25" s="262"/>
      <c r="T25" s="262"/>
      <c r="U25" s="262"/>
      <c r="V25" s="262">
        <v>10</v>
      </c>
      <c r="W25" s="262"/>
      <c r="X25" s="262">
        <v>10</v>
      </c>
      <c r="Y25" s="262"/>
      <c r="Z25" s="262"/>
      <c r="AA25" s="262"/>
      <c r="AB25" s="262"/>
      <c r="AC25" s="262"/>
      <c r="AD25" s="262"/>
      <c r="AE25" s="262"/>
      <c r="AF25" s="262"/>
      <c r="AG25" s="262"/>
      <c r="AH25" s="262"/>
      <c r="AI25" s="262"/>
      <c r="AJ25" s="262"/>
      <c r="AK25" s="262"/>
      <c r="AL25" s="262"/>
      <c r="AM25" s="262"/>
      <c r="AN25" s="262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62"/>
      <c r="BH25" s="262"/>
      <c r="BI25" s="262"/>
      <c r="BJ25" s="262">
        <v>20</v>
      </c>
      <c r="BK25" s="262">
        <v>8</v>
      </c>
      <c r="BL25" s="262">
        <v>11</v>
      </c>
      <c r="BM25" s="262"/>
      <c r="BN25" s="262"/>
      <c r="BO25" s="262">
        <v>15</v>
      </c>
      <c r="BP25" s="262"/>
      <c r="BQ25" s="262"/>
      <c r="BR25" s="262"/>
      <c r="BS25" s="262"/>
      <c r="BT25" s="262"/>
      <c r="BU25" s="262"/>
      <c r="BV25" s="262"/>
      <c r="BW25" s="262"/>
      <c r="BX25" s="262"/>
      <c r="BY25" s="262"/>
      <c r="BZ25" s="262"/>
    </row>
    <row r="26" spans="1:79" s="256" customFormat="1">
      <c r="A26" s="289" t="s">
        <v>61</v>
      </c>
      <c r="B26" s="292"/>
      <c r="C26" s="262"/>
      <c r="D26" s="262"/>
      <c r="E26" s="262"/>
      <c r="F26" s="262"/>
      <c r="G26" s="262"/>
      <c r="H26" s="262"/>
      <c r="I26" s="262"/>
      <c r="J26" s="262"/>
      <c r="K26" s="262"/>
      <c r="L26" s="262"/>
      <c r="M26" s="262"/>
      <c r="N26" s="262"/>
      <c r="O26" s="262"/>
      <c r="P26" s="262"/>
      <c r="Q26" s="262"/>
      <c r="R26" s="262"/>
      <c r="S26" s="262"/>
      <c r="T26" s="262"/>
      <c r="U26" s="262"/>
      <c r="V26" s="262"/>
      <c r="W26" s="262"/>
      <c r="X26" s="262"/>
      <c r="Y26" s="262"/>
      <c r="Z26" s="262"/>
      <c r="AA26" s="262"/>
      <c r="AB26" s="262"/>
      <c r="AC26" s="262"/>
      <c r="AD26" s="262"/>
      <c r="AE26" s="262"/>
      <c r="AF26" s="262"/>
      <c r="AG26" s="262"/>
      <c r="AH26" s="262"/>
      <c r="AI26" s="262"/>
      <c r="AJ26" s="262"/>
      <c r="AK26" s="262"/>
      <c r="AL26" s="262"/>
      <c r="AM26" s="262"/>
      <c r="AN26" s="262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62"/>
      <c r="BE26" s="262"/>
      <c r="BF26" s="262"/>
      <c r="BG26" s="262"/>
      <c r="BH26" s="262"/>
      <c r="BI26" s="262"/>
      <c r="BJ26" s="262"/>
      <c r="BK26" s="262"/>
      <c r="BL26" s="262"/>
      <c r="BM26" s="262"/>
      <c r="BN26" s="262"/>
      <c r="BO26" s="262"/>
      <c r="BP26" s="262"/>
      <c r="BQ26" s="262"/>
      <c r="BR26" s="262"/>
      <c r="BS26" s="262"/>
      <c r="BT26" s="262"/>
      <c r="BU26" s="262"/>
      <c r="BV26" s="262"/>
      <c r="BW26" s="262"/>
      <c r="BX26" s="262">
        <v>60</v>
      </c>
      <c r="BY26" s="262"/>
      <c r="BZ26" s="262"/>
    </row>
    <row r="27" spans="1:79" s="256" customFormat="1">
      <c r="A27" s="289" t="s">
        <v>98</v>
      </c>
      <c r="B27" s="292"/>
      <c r="C27" s="262"/>
      <c r="D27" s="262"/>
      <c r="E27" s="262"/>
      <c r="F27" s="262"/>
      <c r="G27" s="262"/>
      <c r="H27" s="262"/>
      <c r="I27" s="262"/>
      <c r="J27" s="262"/>
      <c r="K27" s="262"/>
      <c r="L27" s="262"/>
      <c r="M27" s="262"/>
      <c r="N27" s="262"/>
      <c r="O27" s="262"/>
      <c r="P27" s="262"/>
      <c r="Q27" s="262"/>
      <c r="R27" s="262"/>
      <c r="S27" s="262"/>
      <c r="T27" s="262"/>
      <c r="U27" s="262"/>
      <c r="V27" s="262"/>
      <c r="W27" s="262"/>
      <c r="X27" s="262"/>
      <c r="Y27" s="262"/>
      <c r="Z27" s="262"/>
      <c r="AA27" s="262"/>
      <c r="AB27" s="262"/>
      <c r="AC27" s="262"/>
      <c r="AD27" s="262"/>
      <c r="AE27" s="262"/>
      <c r="AF27" s="262"/>
      <c r="AG27" s="262"/>
      <c r="AH27" s="262"/>
      <c r="AI27" s="262"/>
      <c r="AJ27" s="262"/>
      <c r="AK27" s="262"/>
      <c r="AL27" s="262"/>
      <c r="AM27" s="262"/>
      <c r="AN27" s="262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62"/>
      <c r="BH27" s="262"/>
      <c r="BI27" s="262"/>
      <c r="BJ27" s="262"/>
      <c r="BK27" s="262"/>
      <c r="BL27" s="262"/>
      <c r="BM27" s="262"/>
      <c r="BN27" s="262"/>
      <c r="BO27" s="262"/>
      <c r="BP27" s="262"/>
      <c r="BQ27" s="262"/>
      <c r="BR27" s="262"/>
      <c r="BS27" s="262"/>
      <c r="BT27" s="262"/>
      <c r="BU27" s="262"/>
      <c r="BV27" s="262">
        <v>140</v>
      </c>
      <c r="BW27" s="262"/>
      <c r="BX27" s="262"/>
      <c r="BY27" s="262"/>
      <c r="BZ27" s="262"/>
    </row>
    <row r="28" spans="1:79" s="256" customFormat="1">
      <c r="A28" s="429" t="s">
        <v>111</v>
      </c>
      <c r="B28" s="436"/>
      <c r="C28" s="262"/>
      <c r="D28" s="262"/>
      <c r="E28" s="262"/>
      <c r="F28" s="262"/>
      <c r="G28" s="262"/>
      <c r="H28" s="262"/>
      <c r="I28" s="262"/>
      <c r="J28" s="262"/>
      <c r="K28" s="262"/>
      <c r="L28" s="262"/>
      <c r="M28" s="262"/>
      <c r="N28" s="262"/>
      <c r="O28" s="262"/>
      <c r="P28" s="262"/>
      <c r="Q28" s="262"/>
      <c r="R28" s="262"/>
      <c r="S28" s="262"/>
      <c r="T28" s="262"/>
      <c r="U28" s="262">
        <v>45</v>
      </c>
      <c r="V28" s="262"/>
      <c r="W28" s="262"/>
      <c r="X28" s="262"/>
      <c r="Y28" s="262"/>
      <c r="Z28" s="262"/>
      <c r="AA28" s="262"/>
      <c r="AB28" s="262"/>
      <c r="AC28" s="262"/>
      <c r="AD28" s="262"/>
      <c r="AE28" s="262"/>
      <c r="AF28" s="262"/>
      <c r="AG28" s="262"/>
      <c r="AH28" s="262"/>
      <c r="AI28" s="262"/>
      <c r="AJ28" s="262"/>
      <c r="AK28" s="262"/>
      <c r="AL28" s="262"/>
      <c r="AM28" s="262"/>
      <c r="AN28" s="262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262"/>
      <c r="BC28" s="262"/>
      <c r="BD28" s="262"/>
      <c r="BE28" s="262"/>
      <c r="BF28" s="262"/>
      <c r="BG28" s="262"/>
      <c r="BH28" s="262"/>
      <c r="BI28" s="262"/>
      <c r="BJ28" s="262"/>
      <c r="BK28" s="262"/>
      <c r="BL28" s="262"/>
      <c r="BM28" s="262"/>
      <c r="BN28" s="262"/>
      <c r="BO28" s="262"/>
      <c r="BP28" s="262"/>
      <c r="BQ28" s="262"/>
      <c r="BR28" s="262"/>
      <c r="BS28" s="262"/>
      <c r="BT28" s="262"/>
      <c r="BU28" s="262"/>
      <c r="BV28" s="262"/>
      <c r="BW28" s="262"/>
      <c r="BX28" s="262"/>
      <c r="BY28" s="262"/>
      <c r="BZ28" s="262"/>
      <c r="CA28" s="263"/>
    </row>
    <row r="29" spans="1:79" ht="15.75" customHeight="1">
      <c r="A29" s="290"/>
      <c r="B29" s="291"/>
      <c r="C29" s="236"/>
      <c r="D29" s="236"/>
      <c r="E29" s="236"/>
      <c r="F29" s="236"/>
      <c r="G29" s="236"/>
      <c r="H29" s="236"/>
      <c r="I29" s="236"/>
      <c r="J29" s="236"/>
      <c r="K29" s="236"/>
      <c r="L29" s="236"/>
      <c r="M29" s="236"/>
      <c r="N29" s="236"/>
      <c r="O29" s="236"/>
      <c r="P29" s="236"/>
      <c r="Q29" s="236"/>
      <c r="R29" s="236"/>
      <c r="S29" s="236"/>
      <c r="T29" s="236"/>
      <c r="U29" s="236"/>
      <c r="V29" s="236"/>
      <c r="W29" s="236"/>
      <c r="X29" s="236"/>
      <c r="Y29" s="236"/>
      <c r="Z29" s="236"/>
      <c r="AA29" s="236"/>
      <c r="AB29" s="236"/>
      <c r="AC29" s="236"/>
      <c r="AD29" s="236"/>
      <c r="AE29" s="236"/>
      <c r="AF29" s="236"/>
      <c r="AG29" s="236"/>
      <c r="AH29" s="236"/>
      <c r="AI29" s="236"/>
      <c r="AJ29" s="236"/>
      <c r="AK29" s="236"/>
      <c r="AL29" s="236"/>
      <c r="AM29" s="236"/>
      <c r="AN29" s="236"/>
      <c r="AO29" s="236"/>
      <c r="AP29" s="236"/>
      <c r="AQ29" s="236"/>
      <c r="AR29" s="236"/>
      <c r="AS29" s="236"/>
      <c r="AT29" s="236"/>
      <c r="AU29" s="236"/>
      <c r="AV29" s="236"/>
      <c r="AW29" s="236"/>
      <c r="AX29" s="236"/>
      <c r="AY29" s="236"/>
      <c r="AZ29" s="236"/>
      <c r="BA29" s="236"/>
      <c r="BB29" s="236"/>
      <c r="BC29" s="236"/>
      <c r="BD29" s="236"/>
      <c r="BE29" s="236"/>
      <c r="BF29" s="236"/>
      <c r="BG29" s="236"/>
      <c r="BH29" s="236"/>
      <c r="BI29" s="236"/>
      <c r="BJ29" s="236"/>
      <c r="BK29" s="236"/>
      <c r="BL29" s="236"/>
      <c r="BM29" s="236"/>
      <c r="BN29" s="236"/>
      <c r="BO29" s="236"/>
      <c r="BP29" s="236"/>
      <c r="BQ29" s="236"/>
      <c r="BR29" s="236"/>
      <c r="BS29" s="236"/>
      <c r="BT29" s="236"/>
      <c r="BU29" s="236"/>
      <c r="BV29" s="236"/>
      <c r="BW29" s="236"/>
      <c r="BX29" s="236"/>
      <c r="BY29" s="236"/>
      <c r="BZ29" s="236"/>
    </row>
    <row r="30" spans="1:79" ht="15.75" hidden="1" customHeight="1">
      <c r="A30" s="408"/>
      <c r="B30" s="407"/>
      <c r="C30" s="236"/>
      <c r="D30" s="236">
        <f t="shared" ref="D30:AI30" si="7">SUM(D22:D28)</f>
        <v>0</v>
      </c>
      <c r="E30" s="236">
        <f t="shared" si="7"/>
        <v>0</v>
      </c>
      <c r="F30" s="236">
        <f t="shared" si="7"/>
        <v>0</v>
      </c>
      <c r="G30" s="236">
        <f t="shared" si="7"/>
        <v>0</v>
      </c>
      <c r="H30" s="236">
        <f t="shared" si="7"/>
        <v>0</v>
      </c>
      <c r="I30" s="236">
        <f t="shared" si="7"/>
        <v>0</v>
      </c>
      <c r="J30" s="236">
        <f t="shared" si="7"/>
        <v>0</v>
      </c>
      <c r="K30" s="236">
        <f t="shared" si="7"/>
        <v>1</v>
      </c>
      <c r="L30" s="236">
        <f t="shared" si="7"/>
        <v>7</v>
      </c>
      <c r="M30" s="236">
        <f t="shared" si="7"/>
        <v>9</v>
      </c>
      <c r="N30" s="236">
        <f t="shared" si="7"/>
        <v>5.6</v>
      </c>
      <c r="O30" s="236">
        <f t="shared" si="7"/>
        <v>13</v>
      </c>
      <c r="P30" s="236">
        <f t="shared" si="7"/>
        <v>0</v>
      </c>
      <c r="Q30" s="236">
        <f t="shared" si="7"/>
        <v>0</v>
      </c>
      <c r="R30" s="236">
        <f t="shared" si="7"/>
        <v>0</v>
      </c>
      <c r="S30" s="236">
        <f t="shared" si="7"/>
        <v>0</v>
      </c>
      <c r="T30" s="236">
        <f t="shared" si="7"/>
        <v>0</v>
      </c>
      <c r="U30" s="236">
        <f t="shared" si="7"/>
        <v>45</v>
      </c>
      <c r="V30" s="236">
        <f t="shared" si="7"/>
        <v>10</v>
      </c>
      <c r="W30" s="236">
        <f t="shared" si="7"/>
        <v>0</v>
      </c>
      <c r="X30" s="236">
        <f t="shared" si="7"/>
        <v>10</v>
      </c>
      <c r="Y30" s="236">
        <f t="shared" si="7"/>
        <v>0</v>
      </c>
      <c r="Z30" s="236">
        <f t="shared" si="7"/>
        <v>0</v>
      </c>
      <c r="AA30" s="236">
        <f t="shared" si="7"/>
        <v>0</v>
      </c>
      <c r="AB30" s="236">
        <f t="shared" si="7"/>
        <v>0</v>
      </c>
      <c r="AC30" s="236">
        <f t="shared" si="7"/>
        <v>0</v>
      </c>
      <c r="AD30" s="236">
        <f t="shared" si="7"/>
        <v>0</v>
      </c>
      <c r="AE30" s="236">
        <f t="shared" si="7"/>
        <v>0</v>
      </c>
      <c r="AF30" s="236">
        <f t="shared" si="7"/>
        <v>0</v>
      </c>
      <c r="AG30" s="236">
        <f t="shared" si="7"/>
        <v>0</v>
      </c>
      <c r="AH30" s="236">
        <f t="shared" si="7"/>
        <v>0</v>
      </c>
      <c r="AI30" s="236">
        <f t="shared" si="7"/>
        <v>0</v>
      </c>
      <c r="AJ30" s="236">
        <f t="shared" ref="AJ30:BZ30" si="8">SUM(AJ22:AJ28)</f>
        <v>0</v>
      </c>
      <c r="AK30" s="236">
        <f t="shared" si="8"/>
        <v>0</v>
      </c>
      <c r="AL30" s="236">
        <f t="shared" si="8"/>
        <v>0</v>
      </c>
      <c r="AM30" s="236">
        <f t="shared" si="8"/>
        <v>0</v>
      </c>
      <c r="AN30" s="236">
        <f t="shared" si="8"/>
        <v>30</v>
      </c>
      <c r="AO30" s="236">
        <f t="shared" si="8"/>
        <v>8</v>
      </c>
      <c r="AP30" s="236">
        <f t="shared" si="8"/>
        <v>0</v>
      </c>
      <c r="AQ30" s="236">
        <f t="shared" si="8"/>
        <v>0</v>
      </c>
      <c r="AR30" s="236">
        <f t="shared" si="8"/>
        <v>0</v>
      </c>
      <c r="AS30" s="236">
        <f t="shared" si="8"/>
        <v>0</v>
      </c>
      <c r="AT30" s="236">
        <f t="shared" si="8"/>
        <v>0</v>
      </c>
      <c r="AU30" s="236">
        <f t="shared" si="8"/>
        <v>0</v>
      </c>
      <c r="AV30" s="236">
        <f t="shared" si="8"/>
        <v>0</v>
      </c>
      <c r="AW30" s="236">
        <f t="shared" si="8"/>
        <v>0</v>
      </c>
      <c r="AX30" s="236">
        <f t="shared" si="8"/>
        <v>0</v>
      </c>
      <c r="AY30" s="236">
        <f t="shared" si="8"/>
        <v>0</v>
      </c>
      <c r="AZ30" s="236">
        <f t="shared" si="8"/>
        <v>0</v>
      </c>
      <c r="BA30" s="236">
        <f t="shared" si="8"/>
        <v>37</v>
      </c>
      <c r="BB30" s="236">
        <f t="shared" si="8"/>
        <v>0</v>
      </c>
      <c r="BC30" s="236">
        <f t="shared" si="8"/>
        <v>0</v>
      </c>
      <c r="BD30" s="236">
        <f t="shared" si="8"/>
        <v>0</v>
      </c>
      <c r="BE30" s="236">
        <f t="shared" si="8"/>
        <v>0</v>
      </c>
      <c r="BF30" s="236">
        <f t="shared" si="8"/>
        <v>0</v>
      </c>
      <c r="BG30" s="236">
        <f t="shared" si="8"/>
        <v>1</v>
      </c>
      <c r="BH30" s="236">
        <f t="shared" si="8"/>
        <v>0</v>
      </c>
      <c r="BI30" s="236">
        <f t="shared" si="8"/>
        <v>30</v>
      </c>
      <c r="BJ30" s="236">
        <f t="shared" si="8"/>
        <v>40</v>
      </c>
      <c r="BK30" s="236">
        <f t="shared" si="8"/>
        <v>17</v>
      </c>
      <c r="BL30" s="236">
        <f t="shared" si="8"/>
        <v>18</v>
      </c>
      <c r="BM30" s="236">
        <f t="shared" si="8"/>
        <v>0</v>
      </c>
      <c r="BN30" s="236">
        <f t="shared" si="8"/>
        <v>0</v>
      </c>
      <c r="BO30" s="236">
        <f t="shared" si="8"/>
        <v>15</v>
      </c>
      <c r="BP30" s="236">
        <f t="shared" si="8"/>
        <v>0</v>
      </c>
      <c r="BQ30" s="236">
        <f t="shared" si="8"/>
        <v>0</v>
      </c>
      <c r="BR30" s="236">
        <f t="shared" si="8"/>
        <v>0</v>
      </c>
      <c r="BS30" s="236">
        <f t="shared" si="8"/>
        <v>0</v>
      </c>
      <c r="BT30" s="236">
        <f t="shared" si="8"/>
        <v>0</v>
      </c>
      <c r="BU30" s="236">
        <f t="shared" si="8"/>
        <v>0</v>
      </c>
      <c r="BV30" s="236">
        <f t="shared" si="8"/>
        <v>140</v>
      </c>
      <c r="BW30" s="236">
        <f t="shared" si="8"/>
        <v>0</v>
      </c>
      <c r="BX30" s="236">
        <f t="shared" si="8"/>
        <v>60</v>
      </c>
      <c r="BY30" s="236">
        <f t="shared" si="8"/>
        <v>0</v>
      </c>
      <c r="BZ30" s="236">
        <f t="shared" si="8"/>
        <v>0</v>
      </c>
    </row>
    <row r="31" spans="1:79" ht="15.75" hidden="1" customHeight="1">
      <c r="A31" s="412" t="s">
        <v>74</v>
      </c>
      <c r="B31" s="413"/>
      <c r="C31" s="236">
        <f>C32</f>
        <v>32</v>
      </c>
      <c r="D31" s="236">
        <f t="shared" ref="D31:BO31" si="9">C31</f>
        <v>32</v>
      </c>
      <c r="E31" s="236">
        <f t="shared" si="9"/>
        <v>32</v>
      </c>
      <c r="F31" s="236">
        <f t="shared" si="9"/>
        <v>32</v>
      </c>
      <c r="G31" s="236">
        <f t="shared" si="9"/>
        <v>32</v>
      </c>
      <c r="H31" s="236">
        <f t="shared" si="9"/>
        <v>32</v>
      </c>
      <c r="I31" s="236">
        <f t="shared" si="9"/>
        <v>32</v>
      </c>
      <c r="J31" s="236">
        <f t="shared" si="9"/>
        <v>32</v>
      </c>
      <c r="K31" s="236">
        <f t="shared" si="9"/>
        <v>32</v>
      </c>
      <c r="L31" s="236">
        <f t="shared" si="9"/>
        <v>32</v>
      </c>
      <c r="M31" s="236">
        <f t="shared" si="9"/>
        <v>32</v>
      </c>
      <c r="N31" s="236">
        <f t="shared" si="9"/>
        <v>32</v>
      </c>
      <c r="O31" s="236">
        <f t="shared" si="9"/>
        <v>32</v>
      </c>
      <c r="P31" s="236">
        <f t="shared" si="9"/>
        <v>32</v>
      </c>
      <c r="Q31" s="236">
        <f t="shared" si="9"/>
        <v>32</v>
      </c>
      <c r="R31" s="236">
        <f t="shared" si="9"/>
        <v>32</v>
      </c>
      <c r="S31" s="236">
        <f t="shared" si="9"/>
        <v>32</v>
      </c>
      <c r="T31" s="236">
        <f t="shared" si="9"/>
        <v>32</v>
      </c>
      <c r="U31" s="236">
        <f t="shared" si="9"/>
        <v>32</v>
      </c>
      <c r="V31" s="236">
        <f t="shared" si="9"/>
        <v>32</v>
      </c>
      <c r="W31" s="236">
        <f t="shared" si="9"/>
        <v>32</v>
      </c>
      <c r="X31" s="236">
        <f t="shared" si="9"/>
        <v>32</v>
      </c>
      <c r="Y31" s="236">
        <f t="shared" si="9"/>
        <v>32</v>
      </c>
      <c r="Z31" s="236">
        <f t="shared" si="9"/>
        <v>32</v>
      </c>
      <c r="AA31" s="236">
        <f t="shared" si="9"/>
        <v>32</v>
      </c>
      <c r="AB31" s="236">
        <f t="shared" si="9"/>
        <v>32</v>
      </c>
      <c r="AC31" s="236">
        <f t="shared" si="9"/>
        <v>32</v>
      </c>
      <c r="AD31" s="236">
        <f t="shared" si="9"/>
        <v>32</v>
      </c>
      <c r="AE31" s="236">
        <f t="shared" si="9"/>
        <v>32</v>
      </c>
      <c r="AF31" s="236">
        <f t="shared" si="9"/>
        <v>32</v>
      </c>
      <c r="AG31" s="236">
        <f t="shared" si="9"/>
        <v>32</v>
      </c>
      <c r="AH31" s="236">
        <f t="shared" si="9"/>
        <v>32</v>
      </c>
      <c r="AI31" s="236">
        <f t="shared" si="9"/>
        <v>32</v>
      </c>
      <c r="AJ31" s="236">
        <f t="shared" si="9"/>
        <v>32</v>
      </c>
      <c r="AK31" s="236">
        <f t="shared" si="9"/>
        <v>32</v>
      </c>
      <c r="AL31" s="236">
        <f t="shared" si="9"/>
        <v>32</v>
      </c>
      <c r="AM31" s="236">
        <f t="shared" si="9"/>
        <v>32</v>
      </c>
      <c r="AN31" s="236">
        <f t="shared" si="9"/>
        <v>32</v>
      </c>
      <c r="AO31" s="236">
        <f t="shared" si="9"/>
        <v>32</v>
      </c>
      <c r="AP31" s="236">
        <f t="shared" si="9"/>
        <v>32</v>
      </c>
      <c r="AQ31" s="236">
        <f t="shared" si="9"/>
        <v>32</v>
      </c>
      <c r="AR31" s="236">
        <f t="shared" si="9"/>
        <v>32</v>
      </c>
      <c r="AS31" s="236">
        <f t="shared" si="9"/>
        <v>32</v>
      </c>
      <c r="AT31" s="236">
        <f t="shared" si="9"/>
        <v>32</v>
      </c>
      <c r="AU31" s="236">
        <f t="shared" si="9"/>
        <v>32</v>
      </c>
      <c r="AV31" s="236">
        <f t="shared" si="9"/>
        <v>32</v>
      </c>
      <c r="AW31" s="236">
        <f t="shared" si="9"/>
        <v>32</v>
      </c>
      <c r="AX31" s="236">
        <f t="shared" si="9"/>
        <v>32</v>
      </c>
      <c r="AY31" s="236">
        <f t="shared" si="9"/>
        <v>32</v>
      </c>
      <c r="AZ31" s="236">
        <f t="shared" si="9"/>
        <v>32</v>
      </c>
      <c r="BA31" s="236">
        <f t="shared" si="9"/>
        <v>32</v>
      </c>
      <c r="BB31" s="236">
        <f t="shared" si="9"/>
        <v>32</v>
      </c>
      <c r="BC31" s="236">
        <f t="shared" si="9"/>
        <v>32</v>
      </c>
      <c r="BD31" s="236">
        <f t="shared" si="9"/>
        <v>32</v>
      </c>
      <c r="BE31" s="236">
        <f t="shared" si="9"/>
        <v>32</v>
      </c>
      <c r="BF31" s="236">
        <f t="shared" si="9"/>
        <v>32</v>
      </c>
      <c r="BG31" s="236">
        <f t="shared" si="9"/>
        <v>32</v>
      </c>
      <c r="BH31" s="236">
        <f t="shared" si="9"/>
        <v>32</v>
      </c>
      <c r="BI31" s="236">
        <f t="shared" si="9"/>
        <v>32</v>
      </c>
      <c r="BJ31" s="236">
        <f t="shared" si="9"/>
        <v>32</v>
      </c>
      <c r="BK31" s="236">
        <f t="shared" si="9"/>
        <v>32</v>
      </c>
      <c r="BL31" s="236">
        <f t="shared" si="9"/>
        <v>32</v>
      </c>
      <c r="BM31" s="236">
        <f t="shared" si="9"/>
        <v>32</v>
      </c>
      <c r="BN31" s="236">
        <f t="shared" si="9"/>
        <v>32</v>
      </c>
      <c r="BO31" s="236">
        <f t="shared" si="9"/>
        <v>32</v>
      </c>
      <c r="BP31" s="236">
        <f t="shared" ref="BP31:BZ31" si="10">BO31</f>
        <v>32</v>
      </c>
      <c r="BQ31" s="236">
        <f t="shared" si="10"/>
        <v>32</v>
      </c>
      <c r="BR31" s="236">
        <f t="shared" si="10"/>
        <v>32</v>
      </c>
      <c r="BS31" s="236">
        <f t="shared" si="10"/>
        <v>32</v>
      </c>
      <c r="BT31" s="236">
        <f t="shared" si="10"/>
        <v>32</v>
      </c>
      <c r="BU31" s="236">
        <f t="shared" si="10"/>
        <v>32</v>
      </c>
      <c r="BV31" s="236">
        <f t="shared" si="10"/>
        <v>32</v>
      </c>
      <c r="BW31" s="236">
        <f t="shared" si="10"/>
        <v>32</v>
      </c>
      <c r="BX31" s="236">
        <f t="shared" si="10"/>
        <v>32</v>
      </c>
      <c r="BY31" s="236">
        <f t="shared" si="10"/>
        <v>32</v>
      </c>
      <c r="BZ31" s="236">
        <f t="shared" si="10"/>
        <v>32</v>
      </c>
    </row>
    <row r="32" spans="1:79" ht="15.75" customHeight="1" thickBot="1">
      <c r="A32" s="414" t="s">
        <v>74</v>
      </c>
      <c r="B32" s="415"/>
      <c r="C32" s="255">
        <f>VLOOKUP(B4,Фактически_присутствующих,3,FALSE)</f>
        <v>32</v>
      </c>
      <c r="D32" s="236"/>
      <c r="E32" s="236"/>
      <c r="F32" s="236"/>
      <c r="G32" s="236"/>
      <c r="H32" s="236"/>
      <c r="I32" s="236"/>
      <c r="J32" s="236"/>
      <c r="K32" s="236"/>
      <c r="L32" s="236"/>
      <c r="M32" s="236"/>
      <c r="N32" s="236"/>
      <c r="O32" s="236"/>
      <c r="P32" s="236"/>
      <c r="Q32" s="236"/>
      <c r="R32" s="236"/>
      <c r="S32" s="236"/>
      <c r="T32" s="236"/>
      <c r="U32" s="236"/>
      <c r="V32" s="236"/>
      <c r="W32" s="236"/>
      <c r="X32" s="236"/>
      <c r="Y32" s="236"/>
      <c r="Z32" s="236"/>
      <c r="AA32" s="236"/>
      <c r="AB32" s="236"/>
      <c r="AC32" s="236"/>
      <c r="AD32" s="236"/>
      <c r="AE32" s="236"/>
      <c r="AF32" s="236"/>
      <c r="AG32" s="236"/>
      <c r="AH32" s="236"/>
      <c r="AI32" s="236"/>
      <c r="AJ32" s="236"/>
      <c r="AK32" s="236"/>
      <c r="AL32" s="236"/>
      <c r="AM32" s="236"/>
      <c r="AN32" s="236"/>
      <c r="AO32" s="236"/>
      <c r="AP32" s="236"/>
      <c r="AQ32" s="236"/>
      <c r="AR32" s="236"/>
      <c r="AS32" s="236"/>
      <c r="AT32" s="236"/>
      <c r="AU32" s="236"/>
      <c r="AV32" s="236"/>
      <c r="AW32" s="236"/>
      <c r="AX32" s="236"/>
      <c r="AY32" s="236"/>
      <c r="AZ32" s="236"/>
      <c r="BA32" s="236"/>
      <c r="BB32" s="236"/>
      <c r="BC32" s="236"/>
      <c r="BD32" s="236"/>
      <c r="BE32" s="236"/>
      <c r="BF32" s="236"/>
      <c r="BG32" s="236"/>
      <c r="BH32" s="236"/>
      <c r="BI32" s="236"/>
      <c r="BJ32" s="236"/>
      <c r="BK32" s="236"/>
      <c r="BL32" s="236"/>
      <c r="BM32" s="236"/>
      <c r="BN32" s="236"/>
      <c r="BO32" s="236"/>
      <c r="BP32" s="236"/>
      <c r="BQ32" s="236"/>
      <c r="BR32" s="236"/>
      <c r="BS32" s="236"/>
      <c r="BT32" s="236"/>
      <c r="BU32" s="236"/>
      <c r="BV32" s="236"/>
      <c r="BW32" s="236"/>
      <c r="BX32" s="236"/>
      <c r="BY32" s="236"/>
      <c r="BZ32" s="236"/>
    </row>
    <row r="33" spans="1:78" ht="15.75" customHeight="1" thickTop="1">
      <c r="A33" s="414" t="s">
        <v>75</v>
      </c>
      <c r="B33" s="415"/>
      <c r="C33" s="237"/>
      <c r="D33" s="238">
        <f>D30*D31/1000</f>
        <v>0</v>
      </c>
      <c r="E33" s="238">
        <f>E30*E31</f>
        <v>0</v>
      </c>
      <c r="F33" s="239">
        <f>F30*F31</f>
        <v>0</v>
      </c>
      <c r="G33" s="240">
        <f>G30*G31</f>
        <v>0</v>
      </c>
      <c r="H33" s="240">
        <f>H30*H31/1000</f>
        <v>0</v>
      </c>
      <c r="I33" s="240">
        <f>I30*I31/1000</f>
        <v>0</v>
      </c>
      <c r="J33" s="240">
        <f>J30*J31/1000</f>
        <v>0</v>
      </c>
      <c r="K33" s="240">
        <f>K30*K31</f>
        <v>32</v>
      </c>
      <c r="L33" s="240">
        <f t="shared" ref="L33:BW33" si="11">L30*L31/1000</f>
        <v>0.224</v>
      </c>
      <c r="M33" s="240">
        <f t="shared" si="11"/>
        <v>0.28799999999999998</v>
      </c>
      <c r="N33" s="240">
        <f t="shared" si="11"/>
        <v>0.1792</v>
      </c>
      <c r="O33" s="240">
        <f t="shared" si="11"/>
        <v>0.41599999999999998</v>
      </c>
      <c r="P33" s="240">
        <f t="shared" si="11"/>
        <v>0</v>
      </c>
      <c r="Q33" s="240">
        <f t="shared" si="11"/>
        <v>0</v>
      </c>
      <c r="R33" s="240">
        <f t="shared" si="11"/>
        <v>0</v>
      </c>
      <c r="S33" s="240">
        <f t="shared" si="11"/>
        <v>0</v>
      </c>
      <c r="T33" s="240">
        <f t="shared" si="11"/>
        <v>0</v>
      </c>
      <c r="U33" s="240">
        <f t="shared" si="11"/>
        <v>1.44</v>
      </c>
      <c r="V33" s="240">
        <f t="shared" si="11"/>
        <v>0.32</v>
      </c>
      <c r="W33" s="240">
        <f t="shared" si="11"/>
        <v>0</v>
      </c>
      <c r="X33" s="240">
        <f t="shared" si="11"/>
        <v>0.32</v>
      </c>
      <c r="Y33" s="240">
        <f t="shared" si="11"/>
        <v>0</v>
      </c>
      <c r="Z33" s="240">
        <f t="shared" si="11"/>
        <v>0</v>
      </c>
      <c r="AA33" s="240">
        <f t="shared" si="11"/>
        <v>0</v>
      </c>
      <c r="AB33" s="240">
        <f t="shared" si="11"/>
        <v>0</v>
      </c>
      <c r="AC33" s="240">
        <f t="shared" si="11"/>
        <v>0</v>
      </c>
      <c r="AD33" s="240">
        <f t="shared" si="11"/>
        <v>0</v>
      </c>
      <c r="AE33" s="240">
        <f t="shared" si="11"/>
        <v>0</v>
      </c>
      <c r="AF33" s="240">
        <f t="shared" si="11"/>
        <v>0</v>
      </c>
      <c r="AG33" s="240">
        <f t="shared" si="11"/>
        <v>0</v>
      </c>
      <c r="AH33" s="240">
        <f t="shared" si="11"/>
        <v>0</v>
      </c>
      <c r="AI33" s="240">
        <f t="shared" si="11"/>
        <v>0</v>
      </c>
      <c r="AJ33" s="240">
        <f t="shared" si="11"/>
        <v>0</v>
      </c>
      <c r="AK33" s="240">
        <f t="shared" si="11"/>
        <v>0</v>
      </c>
      <c r="AL33" s="240">
        <f t="shared" si="11"/>
        <v>0</v>
      </c>
      <c r="AM33" s="240">
        <f t="shared" si="11"/>
        <v>0</v>
      </c>
      <c r="AN33" s="240">
        <f t="shared" si="11"/>
        <v>0.96</v>
      </c>
      <c r="AO33" s="240">
        <f t="shared" si="11"/>
        <v>0.25600000000000001</v>
      </c>
      <c r="AP33" s="240">
        <f t="shared" si="11"/>
        <v>0</v>
      </c>
      <c r="AQ33" s="240">
        <f t="shared" si="11"/>
        <v>0</v>
      </c>
      <c r="AR33" s="240">
        <f t="shared" si="11"/>
        <v>0</v>
      </c>
      <c r="AS33" s="240">
        <f t="shared" si="11"/>
        <v>0</v>
      </c>
      <c r="AT33" s="240">
        <f t="shared" si="11"/>
        <v>0</v>
      </c>
      <c r="AU33" s="240">
        <f t="shared" si="11"/>
        <v>0</v>
      </c>
      <c r="AV33" s="240">
        <f t="shared" si="11"/>
        <v>0</v>
      </c>
      <c r="AW33" s="240">
        <f t="shared" si="11"/>
        <v>0</v>
      </c>
      <c r="AX33" s="240">
        <f t="shared" si="11"/>
        <v>0</v>
      </c>
      <c r="AY33" s="240">
        <f t="shared" si="11"/>
        <v>0</v>
      </c>
      <c r="AZ33" s="240">
        <f t="shared" si="11"/>
        <v>0</v>
      </c>
      <c r="BA33" s="240">
        <f t="shared" si="11"/>
        <v>1.1839999999999999</v>
      </c>
      <c r="BB33" s="240">
        <f t="shared" si="11"/>
        <v>0</v>
      </c>
      <c r="BC33" s="240">
        <f t="shared" si="11"/>
        <v>0</v>
      </c>
      <c r="BD33" s="240">
        <f t="shared" si="11"/>
        <v>0</v>
      </c>
      <c r="BE33" s="240">
        <f t="shared" si="11"/>
        <v>0</v>
      </c>
      <c r="BF33" s="240">
        <f t="shared" si="11"/>
        <v>0</v>
      </c>
      <c r="BG33" s="240">
        <f t="shared" si="11"/>
        <v>3.2000000000000001E-2</v>
      </c>
      <c r="BH33" s="240">
        <f t="shared" si="11"/>
        <v>0</v>
      </c>
      <c r="BI33" s="240">
        <f t="shared" si="11"/>
        <v>0.96</v>
      </c>
      <c r="BJ33" s="240">
        <f t="shared" si="11"/>
        <v>1.28</v>
      </c>
      <c r="BK33" s="240">
        <f t="shared" si="11"/>
        <v>0.54400000000000004</v>
      </c>
      <c r="BL33" s="240">
        <f t="shared" si="11"/>
        <v>0.57599999999999996</v>
      </c>
      <c r="BM33" s="240">
        <f t="shared" si="11"/>
        <v>0</v>
      </c>
      <c r="BN33" s="240">
        <f t="shared" si="11"/>
        <v>0</v>
      </c>
      <c r="BO33" s="240">
        <f t="shared" si="11"/>
        <v>0.48</v>
      </c>
      <c r="BP33" s="240">
        <f t="shared" si="11"/>
        <v>0</v>
      </c>
      <c r="BQ33" s="240">
        <f t="shared" si="11"/>
        <v>0</v>
      </c>
      <c r="BR33" s="240">
        <f t="shared" si="11"/>
        <v>0</v>
      </c>
      <c r="BS33" s="240">
        <f t="shared" si="11"/>
        <v>0</v>
      </c>
      <c r="BT33" s="240">
        <f t="shared" si="11"/>
        <v>0</v>
      </c>
      <c r="BU33" s="240">
        <f t="shared" si="11"/>
        <v>0</v>
      </c>
      <c r="BV33" s="240">
        <f t="shared" si="11"/>
        <v>4.4800000000000004</v>
      </c>
      <c r="BW33" s="240">
        <f t="shared" si="11"/>
        <v>0</v>
      </c>
      <c r="BX33" s="240">
        <f t="shared" ref="BX33:BZ33" si="12">BX30*BX31/1000</f>
        <v>1.92</v>
      </c>
      <c r="BY33" s="240">
        <f t="shared" si="12"/>
        <v>0</v>
      </c>
      <c r="BZ33" s="240">
        <f t="shared" si="12"/>
        <v>0</v>
      </c>
    </row>
    <row r="34" spans="1:78" ht="15.75" customHeight="1">
      <c r="A34" s="414" t="s">
        <v>64</v>
      </c>
      <c r="B34" s="415"/>
      <c r="C34" s="237"/>
      <c r="D34" s="241">
        <f>ССЫЛКИ!B3</f>
        <v>85</v>
      </c>
      <c r="E34" s="241">
        <f>ССЫЛКИ!C3</f>
        <v>21</v>
      </c>
      <c r="F34" s="241">
        <f>ССЫЛКИ!D3</f>
        <v>21</v>
      </c>
      <c r="G34" s="241">
        <f>ССЫЛКИ!E3</f>
        <v>6</v>
      </c>
      <c r="H34" s="241">
        <f>ССЫЛКИ!F3</f>
        <v>400</v>
      </c>
      <c r="I34" s="241">
        <f>ССЫЛКИ!G3</f>
        <v>140</v>
      </c>
      <c r="J34" s="241">
        <f>ССЫЛКИ!H3</f>
        <v>85</v>
      </c>
      <c r="K34" s="241">
        <f>ССЫЛКИ!I3</f>
        <v>21</v>
      </c>
      <c r="L34" s="241">
        <f>ССЫЛКИ!J3</f>
        <v>140</v>
      </c>
      <c r="M34" s="241">
        <f>ССЫЛКИ!K3</f>
        <v>56</v>
      </c>
      <c r="N34" s="241">
        <f>ССЫЛКИ!L3</f>
        <v>10</v>
      </c>
      <c r="O34" s="241">
        <f>ССЫЛКИ!M3</f>
        <v>240</v>
      </c>
      <c r="P34" s="241">
        <f>ССЫЛКИ!N3</f>
        <v>700</v>
      </c>
      <c r="Q34" s="241">
        <f>ССЫЛКИ!O3</f>
        <v>8</v>
      </c>
      <c r="R34" s="241">
        <f>ССЫЛКИ!P3</f>
        <v>160</v>
      </c>
      <c r="S34" s="241">
        <f>ССЫЛКИ!Q3</f>
        <v>10</v>
      </c>
      <c r="T34" s="241">
        <f>ССЫЛКИ!R3</f>
        <v>150</v>
      </c>
      <c r="U34" s="241">
        <f>ССЫЛКИ!S3</f>
        <v>110</v>
      </c>
      <c r="V34" s="241">
        <f>ССЫЛКИ!T3</f>
        <v>130</v>
      </c>
      <c r="W34" s="241">
        <f>ССЫЛКИ!U3</f>
        <v>150</v>
      </c>
      <c r="X34" s="241">
        <f>ССЫЛКИ!V3</f>
        <v>150</v>
      </c>
      <c r="Y34" s="241">
        <f>ССЫЛКИ!W3</f>
        <v>40</v>
      </c>
      <c r="Z34" s="241">
        <f>ССЫЛКИ!X3</f>
        <v>150</v>
      </c>
      <c r="AA34" s="241">
        <f>ССЫЛКИ!Y3</f>
        <v>60</v>
      </c>
      <c r="AB34" s="241">
        <f>ССЫЛКИ!Z3</f>
        <v>70</v>
      </c>
      <c r="AC34" s="241">
        <f>ССЫЛКИ!AA3</f>
        <v>165</v>
      </c>
      <c r="AD34" s="241">
        <f>ССЫЛКИ!AB3</f>
        <v>21</v>
      </c>
      <c r="AE34" s="241">
        <f>ССЫЛКИ!AC3</f>
        <v>10.5</v>
      </c>
      <c r="AF34" s="241">
        <f>ССЫЛКИ!AD3</f>
        <v>55</v>
      </c>
      <c r="AG34" s="241">
        <f>ССЫЛКИ!AE3</f>
        <v>90</v>
      </c>
      <c r="AH34" s="241">
        <f>ССЫЛКИ!AF3</f>
        <v>45</v>
      </c>
      <c r="AI34" s="241">
        <f>ССЫЛКИ!AG3</f>
        <v>45</v>
      </c>
      <c r="AJ34" s="241">
        <f>ССЫЛКИ!AH3</f>
        <v>52</v>
      </c>
      <c r="AK34" s="241">
        <f>ССЫЛКИ!AI3</f>
        <v>50</v>
      </c>
      <c r="AL34" s="241">
        <f>ССЫЛКИ!AJ3</f>
        <v>55</v>
      </c>
      <c r="AM34" s="241">
        <f>ССЫЛКИ!AK3</f>
        <v>60</v>
      </c>
      <c r="AN34" s="241">
        <f>ССЫЛКИ!AL3</f>
        <v>60</v>
      </c>
      <c r="AO34" s="241">
        <f>ССЫЛКИ!AM3</f>
        <v>50</v>
      </c>
      <c r="AP34" s="241">
        <f>ССЫЛКИ!AN3</f>
        <v>110</v>
      </c>
      <c r="AQ34" s="241">
        <f>ССЫЛКИ!AO3</f>
        <v>270</v>
      </c>
      <c r="AR34" s="241">
        <f>ССЫЛКИ!AP3</f>
        <v>200</v>
      </c>
      <c r="AS34" s="241">
        <f>ССЫЛКИ!AQ3</f>
        <v>80</v>
      </c>
      <c r="AT34" s="241">
        <f>ССЫЛКИ!AR3</f>
        <v>600</v>
      </c>
      <c r="AU34" s="241">
        <f>ССЫЛКИ!AS3</f>
        <v>60</v>
      </c>
      <c r="AV34" s="241">
        <f>ССЫЛКИ!AT3</f>
        <v>75</v>
      </c>
      <c r="AW34" s="241">
        <f>ССЫЛКИ!AU3</f>
        <v>250</v>
      </c>
      <c r="AX34" s="241">
        <f>ССЫЛКИ!AV3</f>
        <v>274</v>
      </c>
      <c r="AY34" s="241">
        <f>ССЫЛКИ!AW3</f>
        <v>450</v>
      </c>
      <c r="AZ34" s="241">
        <f>ССЫЛКИ!AX3</f>
        <v>325</v>
      </c>
      <c r="BA34" s="241">
        <f>ССЫЛКИ!AY3</f>
        <v>180</v>
      </c>
      <c r="BB34" s="241">
        <f>ССЫЛКИ!AZ3</f>
        <v>320</v>
      </c>
      <c r="BC34" s="241">
        <f>ССЫЛКИ!BA3</f>
        <v>350</v>
      </c>
      <c r="BD34" s="241">
        <f>ССЫЛКИ!BB3</f>
        <v>300</v>
      </c>
      <c r="BE34" s="241">
        <f>ССЫЛКИ!BC3</f>
        <v>120</v>
      </c>
      <c r="BF34" s="241">
        <f>ССЫЛКИ!BD3</f>
        <v>220</v>
      </c>
      <c r="BG34" s="241">
        <f>ССЫЛКИ!BE3</f>
        <v>300</v>
      </c>
      <c r="BH34" s="241">
        <f>ССЫЛКИ!BF3</f>
        <v>21</v>
      </c>
      <c r="BI34" s="241">
        <f>ССЫЛКИ!BG3</f>
        <v>21</v>
      </c>
      <c r="BJ34" s="241">
        <f>ССЫЛКИ!BH3</f>
        <v>35</v>
      </c>
      <c r="BK34" s="241">
        <f>ССЫЛКИ!BI3</f>
        <v>22</v>
      </c>
      <c r="BL34" s="241">
        <f>ССЫЛКИ!BJ3</f>
        <v>32</v>
      </c>
      <c r="BM34" s="241">
        <f>ССЫЛКИ!BK3</f>
        <v>140</v>
      </c>
      <c r="BN34" s="241">
        <f>ССЫЛКИ!BL3</f>
        <v>140</v>
      </c>
      <c r="BO34" s="241">
        <f>ССЫЛКИ!BM3</f>
        <v>30</v>
      </c>
      <c r="BP34" s="241">
        <f>ССЫЛКИ!BN3</f>
        <v>4.2</v>
      </c>
      <c r="BQ34" s="241">
        <f>ССЫЛКИ!BO3</f>
        <v>160</v>
      </c>
      <c r="BR34" s="241">
        <f>ССЫЛКИ!BP3</f>
        <v>100</v>
      </c>
      <c r="BS34" s="241">
        <f>ССЫЛКИ!BQ3</f>
        <v>150</v>
      </c>
      <c r="BT34" s="241">
        <f>ССЫЛКИ!BR3</f>
        <v>160</v>
      </c>
      <c r="BU34" s="241">
        <f>ССЫЛКИ!BS3</f>
        <v>100</v>
      </c>
      <c r="BV34" s="241">
        <f>ССЫЛКИ!BT3</f>
        <v>90</v>
      </c>
      <c r="BW34" s="241">
        <f>ССЫЛКИ!BU3</f>
        <v>21</v>
      </c>
      <c r="BX34" s="241">
        <f>ССЫЛКИ!BV3</f>
        <v>40</v>
      </c>
      <c r="BY34" s="241">
        <f>ССЫЛКИ!BW3</f>
        <v>210</v>
      </c>
      <c r="BZ34" s="241">
        <f>ССЫЛКИ!BX3</f>
        <v>8</v>
      </c>
    </row>
    <row r="35" spans="1:78" ht="15.75" customHeight="1">
      <c r="A35" s="414" t="s">
        <v>76</v>
      </c>
      <c r="B35" s="415"/>
      <c r="C35" s="242">
        <f>SUM(D35:BZ35)</f>
        <v>1952</v>
      </c>
      <c r="D35" s="243">
        <f t="shared" ref="D35:BX35" si="13">D33*D34</f>
        <v>0</v>
      </c>
      <c r="E35" s="243">
        <f t="shared" si="13"/>
        <v>0</v>
      </c>
      <c r="F35" s="239">
        <f t="shared" si="13"/>
        <v>0</v>
      </c>
      <c r="G35" s="240">
        <f t="shared" si="13"/>
        <v>0</v>
      </c>
      <c r="H35" s="240">
        <f t="shared" si="13"/>
        <v>0</v>
      </c>
      <c r="I35" s="240">
        <f t="shared" si="13"/>
        <v>0</v>
      </c>
      <c r="J35" s="240">
        <f t="shared" si="13"/>
        <v>0</v>
      </c>
      <c r="K35" s="240">
        <f t="shared" si="13"/>
        <v>672</v>
      </c>
      <c r="L35" s="240">
        <f t="shared" si="13"/>
        <v>31.36</v>
      </c>
      <c r="M35" s="240">
        <f t="shared" si="13"/>
        <v>16.128</v>
      </c>
      <c r="N35" s="240">
        <f t="shared" si="13"/>
        <v>1.792</v>
      </c>
      <c r="O35" s="240">
        <f t="shared" si="13"/>
        <v>99.839999999999989</v>
      </c>
      <c r="P35" s="240">
        <f t="shared" si="13"/>
        <v>0</v>
      </c>
      <c r="Q35" s="240">
        <f t="shared" si="13"/>
        <v>0</v>
      </c>
      <c r="R35" s="240">
        <f t="shared" si="13"/>
        <v>0</v>
      </c>
      <c r="S35" s="240">
        <f t="shared" si="13"/>
        <v>0</v>
      </c>
      <c r="T35" s="240">
        <f t="shared" si="13"/>
        <v>0</v>
      </c>
      <c r="U35" s="240">
        <f t="shared" si="13"/>
        <v>158.4</v>
      </c>
      <c r="V35" s="240">
        <f t="shared" si="13"/>
        <v>41.6</v>
      </c>
      <c r="W35" s="240">
        <f t="shared" si="13"/>
        <v>0</v>
      </c>
      <c r="X35" s="240">
        <f t="shared" si="13"/>
        <v>48</v>
      </c>
      <c r="Y35" s="240">
        <f t="shared" si="13"/>
        <v>0</v>
      </c>
      <c r="Z35" s="240">
        <f t="shared" si="13"/>
        <v>0</v>
      </c>
      <c r="AA35" s="240">
        <f t="shared" si="13"/>
        <v>0</v>
      </c>
      <c r="AB35" s="240">
        <f t="shared" si="13"/>
        <v>0</v>
      </c>
      <c r="AC35" s="240">
        <f t="shared" si="13"/>
        <v>0</v>
      </c>
      <c r="AD35" s="240">
        <f t="shared" si="13"/>
        <v>0</v>
      </c>
      <c r="AE35" s="240">
        <f t="shared" si="13"/>
        <v>0</v>
      </c>
      <c r="AF35" s="240">
        <f t="shared" si="13"/>
        <v>0</v>
      </c>
      <c r="AG35" s="240">
        <f t="shared" si="13"/>
        <v>0</v>
      </c>
      <c r="AH35" s="240">
        <f t="shared" si="13"/>
        <v>0</v>
      </c>
      <c r="AI35" s="240">
        <f t="shared" si="13"/>
        <v>0</v>
      </c>
      <c r="AJ35" s="240">
        <f t="shared" si="13"/>
        <v>0</v>
      </c>
      <c r="AK35" s="240">
        <f t="shared" si="13"/>
        <v>0</v>
      </c>
      <c r="AL35" s="240">
        <f t="shared" si="13"/>
        <v>0</v>
      </c>
      <c r="AM35" s="240">
        <f t="shared" si="13"/>
        <v>0</v>
      </c>
      <c r="AN35" s="240">
        <f t="shared" si="13"/>
        <v>57.599999999999994</v>
      </c>
      <c r="AO35" s="240">
        <f t="shared" si="13"/>
        <v>12.8</v>
      </c>
      <c r="AP35" s="240">
        <f t="shared" si="13"/>
        <v>0</v>
      </c>
      <c r="AQ35" s="240">
        <f t="shared" si="13"/>
        <v>0</v>
      </c>
      <c r="AR35" s="240">
        <f t="shared" si="13"/>
        <v>0</v>
      </c>
      <c r="AS35" s="240">
        <f t="shared" si="13"/>
        <v>0</v>
      </c>
      <c r="AT35" s="240">
        <f t="shared" si="13"/>
        <v>0</v>
      </c>
      <c r="AU35" s="240">
        <f t="shared" si="13"/>
        <v>0</v>
      </c>
      <c r="AV35" s="240">
        <f t="shared" si="13"/>
        <v>0</v>
      </c>
      <c r="AW35" s="240">
        <f t="shared" si="13"/>
        <v>0</v>
      </c>
      <c r="AX35" s="240">
        <f t="shared" si="13"/>
        <v>0</v>
      </c>
      <c r="AY35" s="240">
        <f t="shared" si="13"/>
        <v>0</v>
      </c>
      <c r="AZ35" s="240">
        <f t="shared" si="13"/>
        <v>0</v>
      </c>
      <c r="BA35" s="240">
        <f t="shared" si="13"/>
        <v>213.11999999999998</v>
      </c>
      <c r="BB35" s="240">
        <f t="shared" si="13"/>
        <v>0</v>
      </c>
      <c r="BC35" s="240">
        <f t="shared" si="13"/>
        <v>0</v>
      </c>
      <c r="BD35" s="240">
        <f t="shared" si="13"/>
        <v>0</v>
      </c>
      <c r="BE35" s="240">
        <f t="shared" si="13"/>
        <v>0</v>
      </c>
      <c r="BF35" s="240">
        <f t="shared" si="13"/>
        <v>0</v>
      </c>
      <c r="BG35" s="240">
        <f t="shared" si="13"/>
        <v>9.6</v>
      </c>
      <c r="BH35" s="240">
        <f t="shared" si="13"/>
        <v>0</v>
      </c>
      <c r="BI35" s="240">
        <f t="shared" si="13"/>
        <v>20.16</v>
      </c>
      <c r="BJ35" s="240">
        <f t="shared" si="13"/>
        <v>44.800000000000004</v>
      </c>
      <c r="BK35" s="240">
        <f t="shared" si="13"/>
        <v>11.968</v>
      </c>
      <c r="BL35" s="240">
        <f t="shared" si="13"/>
        <v>18.431999999999999</v>
      </c>
      <c r="BM35" s="240">
        <f t="shared" si="13"/>
        <v>0</v>
      </c>
      <c r="BN35" s="240">
        <f t="shared" si="13"/>
        <v>0</v>
      </c>
      <c r="BO35" s="240">
        <f t="shared" si="13"/>
        <v>14.399999999999999</v>
      </c>
      <c r="BP35" s="240">
        <f t="shared" si="13"/>
        <v>0</v>
      </c>
      <c r="BQ35" s="240">
        <f t="shared" si="13"/>
        <v>0</v>
      </c>
      <c r="BR35" s="240">
        <f t="shared" si="13"/>
        <v>0</v>
      </c>
      <c r="BS35" s="240">
        <f t="shared" si="13"/>
        <v>0</v>
      </c>
      <c r="BT35" s="240">
        <f t="shared" si="13"/>
        <v>0</v>
      </c>
      <c r="BU35" s="240">
        <f t="shared" si="13"/>
        <v>0</v>
      </c>
      <c r="BV35" s="240">
        <f t="shared" si="13"/>
        <v>403.20000000000005</v>
      </c>
      <c r="BW35" s="240">
        <f t="shared" si="13"/>
        <v>0</v>
      </c>
      <c r="BX35" s="240">
        <f t="shared" si="13"/>
        <v>76.8</v>
      </c>
      <c r="BY35" s="240">
        <f t="shared" ref="BY35:BZ35" si="14">BY33*BY34</f>
        <v>0</v>
      </c>
      <c r="BZ35" s="240">
        <f t="shared" si="14"/>
        <v>0</v>
      </c>
    </row>
    <row r="36" spans="1:78" ht="15.75" customHeight="1">
      <c r="A36" s="414" t="s">
        <v>77</v>
      </c>
      <c r="B36" s="415"/>
      <c r="C36" s="244">
        <f>C35/C32</f>
        <v>61</v>
      </c>
      <c r="D36" s="230"/>
      <c r="E36" s="230"/>
      <c r="F36" s="230"/>
      <c r="G36" s="230"/>
      <c r="H36" s="230"/>
      <c r="I36" s="230"/>
      <c r="J36" s="230"/>
      <c r="K36" s="230"/>
      <c r="L36" s="230"/>
      <c r="M36" s="230"/>
      <c r="N36" s="230"/>
      <c r="O36" s="230"/>
      <c r="P36" s="230"/>
      <c r="Q36" s="230"/>
      <c r="R36" s="230"/>
      <c r="S36" s="230"/>
      <c r="T36" s="230"/>
      <c r="U36" s="230"/>
      <c r="V36" s="230"/>
      <c r="W36" s="230"/>
      <c r="X36" s="230"/>
      <c r="Y36" s="230"/>
      <c r="Z36" s="230"/>
      <c r="AA36" s="230"/>
      <c r="AB36" s="230"/>
      <c r="AC36" s="230"/>
      <c r="AD36" s="230"/>
      <c r="AE36" s="230"/>
      <c r="AF36" s="230"/>
      <c r="AG36" s="230"/>
      <c r="AH36" s="230"/>
      <c r="AI36" s="230"/>
      <c r="AJ36" s="230"/>
      <c r="AK36" s="230"/>
      <c r="AL36" s="230"/>
      <c r="AM36" s="230"/>
      <c r="AN36" s="230"/>
      <c r="AO36" s="230"/>
      <c r="AP36" s="230"/>
      <c r="AQ36" s="230"/>
      <c r="AR36" s="230"/>
      <c r="AS36" s="230"/>
      <c r="AT36" s="230"/>
      <c r="AU36" s="230"/>
      <c r="AV36" s="230"/>
      <c r="AW36" s="230"/>
      <c r="AX36" s="230"/>
      <c r="AY36" s="230"/>
      <c r="AZ36" s="230"/>
      <c r="BA36" s="230"/>
      <c r="BB36" s="230"/>
      <c r="BC36" s="230"/>
      <c r="BD36" s="230"/>
      <c r="BE36" s="230"/>
      <c r="BF36" s="230"/>
      <c r="BG36" s="230"/>
      <c r="BH36" s="230"/>
      <c r="BI36" s="230"/>
      <c r="BJ36" s="230"/>
      <c r="BK36" s="230"/>
      <c r="BL36" s="230"/>
      <c r="BM36" s="230"/>
      <c r="BN36" s="230"/>
      <c r="BO36" s="230"/>
      <c r="BP36" s="230"/>
      <c r="BQ36" s="230"/>
      <c r="BR36" s="230"/>
      <c r="BS36" s="230"/>
      <c r="BT36" s="230"/>
      <c r="BU36" s="230"/>
      <c r="BV36" s="230"/>
      <c r="BW36" s="230"/>
      <c r="BX36" s="230"/>
    </row>
    <row r="37" spans="1:78" ht="13.9" hidden="1" customHeight="1">
      <c r="A37" s="1"/>
      <c r="B37" s="233" t="s">
        <v>399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</row>
    <row r="38" spans="1:78" ht="13.9" hidden="1" customHeight="1">
      <c r="A38" s="408"/>
      <c r="B38" s="407"/>
      <c r="C38" s="236"/>
      <c r="D38" s="236">
        <f t="shared" ref="D38:K38" si="15">SUM(D22:D28)</f>
        <v>0</v>
      </c>
      <c r="E38" s="236">
        <f t="shared" si="15"/>
        <v>0</v>
      </c>
      <c r="F38" s="236">
        <f t="shared" si="15"/>
        <v>0</v>
      </c>
      <c r="G38" s="236">
        <f t="shared" si="15"/>
        <v>0</v>
      </c>
      <c r="H38" s="236">
        <f t="shared" si="15"/>
        <v>0</v>
      </c>
      <c r="I38" s="236">
        <f t="shared" si="15"/>
        <v>0</v>
      </c>
      <c r="J38" s="236">
        <f t="shared" si="15"/>
        <v>0</v>
      </c>
      <c r="K38" s="236">
        <f t="shared" si="15"/>
        <v>1</v>
      </c>
      <c r="L38" s="236">
        <f>SUM(L22:L28)</f>
        <v>7</v>
      </c>
      <c r="M38" s="236">
        <f t="shared" ref="M38:BX38" si="16">SUM(M22:M28)</f>
        <v>9</v>
      </c>
      <c r="N38" s="236">
        <f t="shared" si="16"/>
        <v>5.6</v>
      </c>
      <c r="O38" s="236">
        <f t="shared" si="16"/>
        <v>13</v>
      </c>
      <c r="P38" s="236">
        <f t="shared" si="16"/>
        <v>0</v>
      </c>
      <c r="Q38" s="236">
        <f t="shared" si="16"/>
        <v>0</v>
      </c>
      <c r="R38" s="236">
        <f t="shared" si="16"/>
        <v>0</v>
      </c>
      <c r="S38" s="236">
        <f t="shared" si="16"/>
        <v>0</v>
      </c>
      <c r="T38" s="236">
        <f t="shared" si="16"/>
        <v>0</v>
      </c>
      <c r="U38" s="236">
        <f t="shared" si="16"/>
        <v>45</v>
      </c>
      <c r="V38" s="236">
        <f t="shared" si="16"/>
        <v>10</v>
      </c>
      <c r="W38" s="236">
        <f t="shared" si="16"/>
        <v>0</v>
      </c>
      <c r="X38" s="236">
        <f t="shared" si="16"/>
        <v>10</v>
      </c>
      <c r="Y38" s="236">
        <f t="shared" si="16"/>
        <v>0</v>
      </c>
      <c r="Z38" s="236">
        <f t="shared" si="16"/>
        <v>0</v>
      </c>
      <c r="AA38" s="236">
        <f t="shared" si="16"/>
        <v>0</v>
      </c>
      <c r="AB38" s="236">
        <f t="shared" si="16"/>
        <v>0</v>
      </c>
      <c r="AC38" s="236">
        <f t="shared" si="16"/>
        <v>0</v>
      </c>
      <c r="AD38" s="236">
        <f t="shared" si="16"/>
        <v>0</v>
      </c>
      <c r="AE38" s="236">
        <f t="shared" si="16"/>
        <v>0</v>
      </c>
      <c r="AF38" s="236">
        <f t="shared" si="16"/>
        <v>0</v>
      </c>
      <c r="AG38" s="236">
        <f t="shared" si="16"/>
        <v>0</v>
      </c>
      <c r="AH38" s="236">
        <f t="shared" si="16"/>
        <v>0</v>
      </c>
      <c r="AI38" s="236">
        <f t="shared" si="16"/>
        <v>0</v>
      </c>
      <c r="AJ38" s="236">
        <f t="shared" si="16"/>
        <v>0</v>
      </c>
      <c r="AK38" s="236">
        <f t="shared" si="16"/>
        <v>0</v>
      </c>
      <c r="AL38" s="236">
        <f t="shared" si="16"/>
        <v>0</v>
      </c>
      <c r="AM38" s="236">
        <f t="shared" si="16"/>
        <v>0</v>
      </c>
      <c r="AN38" s="236">
        <f t="shared" si="16"/>
        <v>30</v>
      </c>
      <c r="AO38" s="236">
        <f t="shared" si="16"/>
        <v>8</v>
      </c>
      <c r="AP38" s="236">
        <f t="shared" si="16"/>
        <v>0</v>
      </c>
      <c r="AQ38" s="236">
        <f t="shared" si="16"/>
        <v>0</v>
      </c>
      <c r="AR38" s="236">
        <f t="shared" si="16"/>
        <v>0</v>
      </c>
      <c r="AS38" s="236">
        <f t="shared" si="16"/>
        <v>0</v>
      </c>
      <c r="AT38" s="236">
        <f t="shared" si="16"/>
        <v>0</v>
      </c>
      <c r="AU38" s="236">
        <f t="shared" si="16"/>
        <v>0</v>
      </c>
      <c r="AV38" s="236">
        <f t="shared" si="16"/>
        <v>0</v>
      </c>
      <c r="AW38" s="236">
        <f t="shared" si="16"/>
        <v>0</v>
      </c>
      <c r="AX38" s="236">
        <f t="shared" si="16"/>
        <v>0</v>
      </c>
      <c r="AY38" s="236">
        <f t="shared" si="16"/>
        <v>0</v>
      </c>
      <c r="AZ38" s="236">
        <f t="shared" si="16"/>
        <v>0</v>
      </c>
      <c r="BA38" s="236">
        <f t="shared" si="16"/>
        <v>37</v>
      </c>
      <c r="BB38" s="236">
        <f t="shared" si="16"/>
        <v>0</v>
      </c>
      <c r="BC38" s="236">
        <f t="shared" si="16"/>
        <v>0</v>
      </c>
      <c r="BD38" s="236">
        <f t="shared" si="16"/>
        <v>0</v>
      </c>
      <c r="BE38" s="236">
        <f t="shared" si="16"/>
        <v>0</v>
      </c>
      <c r="BF38" s="236">
        <f t="shared" si="16"/>
        <v>0</v>
      </c>
      <c r="BG38" s="236">
        <f t="shared" si="16"/>
        <v>1</v>
      </c>
      <c r="BH38" s="236">
        <f t="shared" si="16"/>
        <v>0</v>
      </c>
      <c r="BI38" s="236">
        <f t="shared" si="16"/>
        <v>30</v>
      </c>
      <c r="BJ38" s="236">
        <f t="shared" si="16"/>
        <v>40</v>
      </c>
      <c r="BK38" s="236">
        <f t="shared" si="16"/>
        <v>17</v>
      </c>
      <c r="BL38" s="236">
        <f t="shared" si="16"/>
        <v>18</v>
      </c>
      <c r="BM38" s="236">
        <f t="shared" si="16"/>
        <v>0</v>
      </c>
      <c r="BN38" s="236">
        <f t="shared" si="16"/>
        <v>0</v>
      </c>
      <c r="BO38" s="236">
        <f t="shared" si="16"/>
        <v>15</v>
      </c>
      <c r="BP38" s="236">
        <f t="shared" si="16"/>
        <v>0</v>
      </c>
      <c r="BQ38" s="236">
        <f t="shared" si="16"/>
        <v>0</v>
      </c>
      <c r="BR38" s="236">
        <f t="shared" si="16"/>
        <v>0</v>
      </c>
      <c r="BS38" s="236">
        <f t="shared" si="16"/>
        <v>0</v>
      </c>
      <c r="BT38" s="236">
        <f t="shared" si="16"/>
        <v>0</v>
      </c>
      <c r="BU38" s="236">
        <f t="shared" si="16"/>
        <v>0</v>
      </c>
      <c r="BV38" s="236">
        <f t="shared" si="16"/>
        <v>140</v>
      </c>
      <c r="BW38" s="236">
        <f t="shared" si="16"/>
        <v>0</v>
      </c>
      <c r="BX38" s="236">
        <f t="shared" si="16"/>
        <v>60</v>
      </c>
      <c r="BY38" s="236">
        <f t="shared" ref="BY38:BZ38" si="17">SUM(BY22:BY28)</f>
        <v>0</v>
      </c>
      <c r="BZ38" s="236">
        <f t="shared" si="17"/>
        <v>0</v>
      </c>
    </row>
    <row r="39" spans="1:78" ht="13.9" hidden="1" customHeight="1">
      <c r="A39" s="412" t="s">
        <v>74</v>
      </c>
      <c r="B39" s="413"/>
      <c r="C39" s="236">
        <f>C40</f>
        <v>32</v>
      </c>
      <c r="D39" s="246">
        <f>C39</f>
        <v>32</v>
      </c>
      <c r="E39" s="246">
        <f t="shared" ref="E39:BP39" si="18">D39</f>
        <v>32</v>
      </c>
      <c r="F39" s="246">
        <f t="shared" si="18"/>
        <v>32</v>
      </c>
      <c r="G39" s="246">
        <f t="shared" si="18"/>
        <v>32</v>
      </c>
      <c r="H39" s="246">
        <f t="shared" si="18"/>
        <v>32</v>
      </c>
      <c r="I39" s="246">
        <f t="shared" si="18"/>
        <v>32</v>
      </c>
      <c r="J39" s="246">
        <f t="shared" si="18"/>
        <v>32</v>
      </c>
      <c r="K39" s="246">
        <f t="shared" si="18"/>
        <v>32</v>
      </c>
      <c r="L39" s="246">
        <f t="shared" si="18"/>
        <v>32</v>
      </c>
      <c r="M39" s="246">
        <f t="shared" si="18"/>
        <v>32</v>
      </c>
      <c r="N39" s="246">
        <f t="shared" si="18"/>
        <v>32</v>
      </c>
      <c r="O39" s="246">
        <f t="shared" si="18"/>
        <v>32</v>
      </c>
      <c r="P39" s="246">
        <f t="shared" si="18"/>
        <v>32</v>
      </c>
      <c r="Q39" s="246">
        <f t="shared" si="18"/>
        <v>32</v>
      </c>
      <c r="R39" s="246">
        <f t="shared" si="18"/>
        <v>32</v>
      </c>
      <c r="S39" s="246">
        <f t="shared" si="18"/>
        <v>32</v>
      </c>
      <c r="T39" s="246">
        <f t="shared" si="18"/>
        <v>32</v>
      </c>
      <c r="U39" s="246">
        <f t="shared" si="18"/>
        <v>32</v>
      </c>
      <c r="V39" s="246">
        <f t="shared" si="18"/>
        <v>32</v>
      </c>
      <c r="W39" s="246">
        <f t="shared" si="18"/>
        <v>32</v>
      </c>
      <c r="X39" s="246">
        <f t="shared" si="18"/>
        <v>32</v>
      </c>
      <c r="Y39" s="246">
        <f t="shared" si="18"/>
        <v>32</v>
      </c>
      <c r="Z39" s="246">
        <f t="shared" si="18"/>
        <v>32</v>
      </c>
      <c r="AA39" s="246">
        <f t="shared" si="18"/>
        <v>32</v>
      </c>
      <c r="AB39" s="246">
        <f t="shared" si="18"/>
        <v>32</v>
      </c>
      <c r="AC39" s="246">
        <f t="shared" si="18"/>
        <v>32</v>
      </c>
      <c r="AD39" s="246">
        <f t="shared" si="18"/>
        <v>32</v>
      </c>
      <c r="AE39" s="246">
        <f t="shared" si="18"/>
        <v>32</v>
      </c>
      <c r="AF39" s="246">
        <f t="shared" si="18"/>
        <v>32</v>
      </c>
      <c r="AG39" s="246">
        <f t="shared" si="18"/>
        <v>32</v>
      </c>
      <c r="AH39" s="246">
        <f t="shared" si="18"/>
        <v>32</v>
      </c>
      <c r="AI39" s="246">
        <f t="shared" si="18"/>
        <v>32</v>
      </c>
      <c r="AJ39" s="246">
        <f t="shared" si="18"/>
        <v>32</v>
      </c>
      <c r="AK39" s="246">
        <f t="shared" si="18"/>
        <v>32</v>
      </c>
      <c r="AL39" s="246">
        <f t="shared" si="18"/>
        <v>32</v>
      </c>
      <c r="AM39" s="246">
        <f t="shared" si="18"/>
        <v>32</v>
      </c>
      <c r="AN39" s="246">
        <f t="shared" si="18"/>
        <v>32</v>
      </c>
      <c r="AO39" s="246">
        <f t="shared" si="18"/>
        <v>32</v>
      </c>
      <c r="AP39" s="246">
        <f t="shared" si="18"/>
        <v>32</v>
      </c>
      <c r="AQ39" s="246">
        <f t="shared" si="18"/>
        <v>32</v>
      </c>
      <c r="AR39" s="246">
        <f t="shared" si="18"/>
        <v>32</v>
      </c>
      <c r="AS39" s="246">
        <f t="shared" si="18"/>
        <v>32</v>
      </c>
      <c r="AT39" s="246">
        <f t="shared" si="18"/>
        <v>32</v>
      </c>
      <c r="AU39" s="246">
        <f t="shared" si="18"/>
        <v>32</v>
      </c>
      <c r="AV39" s="246">
        <f t="shared" si="18"/>
        <v>32</v>
      </c>
      <c r="AW39" s="246">
        <f t="shared" si="18"/>
        <v>32</v>
      </c>
      <c r="AX39" s="246">
        <f t="shared" si="18"/>
        <v>32</v>
      </c>
      <c r="AY39" s="246">
        <f t="shared" si="18"/>
        <v>32</v>
      </c>
      <c r="AZ39" s="246">
        <f t="shared" si="18"/>
        <v>32</v>
      </c>
      <c r="BA39" s="246">
        <f t="shared" si="18"/>
        <v>32</v>
      </c>
      <c r="BB39" s="246">
        <f t="shared" si="18"/>
        <v>32</v>
      </c>
      <c r="BC39" s="246">
        <f t="shared" si="18"/>
        <v>32</v>
      </c>
      <c r="BD39" s="246">
        <f t="shared" si="18"/>
        <v>32</v>
      </c>
      <c r="BE39" s="246">
        <f t="shared" si="18"/>
        <v>32</v>
      </c>
      <c r="BF39" s="246">
        <f t="shared" si="18"/>
        <v>32</v>
      </c>
      <c r="BG39" s="246">
        <f t="shared" si="18"/>
        <v>32</v>
      </c>
      <c r="BH39" s="246">
        <f t="shared" si="18"/>
        <v>32</v>
      </c>
      <c r="BI39" s="246">
        <f t="shared" si="18"/>
        <v>32</v>
      </c>
      <c r="BJ39" s="246">
        <f t="shared" si="18"/>
        <v>32</v>
      </c>
      <c r="BK39" s="246">
        <f t="shared" si="18"/>
        <v>32</v>
      </c>
      <c r="BL39" s="246">
        <f t="shared" si="18"/>
        <v>32</v>
      </c>
      <c r="BM39" s="246">
        <f t="shared" si="18"/>
        <v>32</v>
      </c>
      <c r="BN39" s="246">
        <f t="shared" si="18"/>
        <v>32</v>
      </c>
      <c r="BO39" s="246">
        <f t="shared" si="18"/>
        <v>32</v>
      </c>
      <c r="BP39" s="246">
        <f t="shared" si="18"/>
        <v>32</v>
      </c>
      <c r="BQ39" s="246">
        <f t="shared" ref="BQ39:BZ39" si="19">BP39</f>
        <v>32</v>
      </c>
      <c r="BR39" s="246">
        <f t="shared" si="19"/>
        <v>32</v>
      </c>
      <c r="BS39" s="246">
        <f t="shared" si="19"/>
        <v>32</v>
      </c>
      <c r="BT39" s="246">
        <f t="shared" si="19"/>
        <v>32</v>
      </c>
      <c r="BU39" s="246">
        <f t="shared" si="19"/>
        <v>32</v>
      </c>
      <c r="BV39" s="246">
        <f t="shared" si="19"/>
        <v>32</v>
      </c>
      <c r="BW39" s="246">
        <f t="shared" si="19"/>
        <v>32</v>
      </c>
      <c r="BX39" s="246">
        <f t="shared" si="19"/>
        <v>32</v>
      </c>
      <c r="BY39" s="246">
        <f t="shared" si="19"/>
        <v>32</v>
      </c>
      <c r="BZ39" s="246">
        <f t="shared" si="19"/>
        <v>32</v>
      </c>
    </row>
    <row r="40" spans="1:78" ht="21" hidden="1" customHeight="1" thickBot="1">
      <c r="A40" s="410" t="s">
        <v>138</v>
      </c>
      <c r="B40" s="411"/>
      <c r="C40" s="99">
        <f>VLOOKUP(B4,Общее_количество_учащихся,3,FALSE)</f>
        <v>32</v>
      </c>
      <c r="D40" s="247"/>
      <c r="E40" s="247"/>
      <c r="F40" s="247"/>
      <c r="G40" s="247"/>
      <c r="H40" s="247"/>
      <c r="I40" s="247"/>
      <c r="J40" s="247"/>
      <c r="K40" s="247"/>
      <c r="L40" s="247"/>
      <c r="M40" s="247"/>
      <c r="N40" s="247"/>
      <c r="O40" s="247"/>
      <c r="P40" s="247"/>
      <c r="Q40" s="247"/>
      <c r="R40" s="247"/>
      <c r="S40" s="247"/>
      <c r="T40" s="247"/>
      <c r="U40" s="247"/>
      <c r="V40" s="247"/>
      <c r="W40" s="247"/>
      <c r="X40" s="247"/>
      <c r="Y40" s="247"/>
      <c r="Z40" s="247"/>
      <c r="AA40" s="247"/>
      <c r="AB40" s="247"/>
      <c r="AC40" s="247"/>
      <c r="AD40" s="247"/>
      <c r="AE40" s="247"/>
      <c r="AF40" s="247"/>
      <c r="AG40" s="247"/>
      <c r="AH40" s="247"/>
      <c r="AI40" s="247"/>
      <c r="AJ40" s="247"/>
      <c r="AK40" s="247"/>
      <c r="AL40" s="247"/>
      <c r="AM40" s="247"/>
      <c r="AN40" s="247"/>
      <c r="AO40" s="247"/>
      <c r="AP40" s="247"/>
      <c r="AQ40" s="247"/>
      <c r="AR40" s="247"/>
      <c r="AS40" s="247"/>
      <c r="AT40" s="247"/>
      <c r="AU40" s="247"/>
      <c r="AV40" s="247"/>
      <c r="AW40" s="247"/>
      <c r="AX40" s="247"/>
      <c r="AY40" s="247"/>
      <c r="AZ40" s="247"/>
      <c r="BA40" s="247"/>
      <c r="BB40" s="247"/>
      <c r="BC40" s="247"/>
      <c r="BD40" s="247"/>
      <c r="BE40" s="247"/>
      <c r="BF40" s="247"/>
      <c r="BG40" s="247"/>
      <c r="BH40" s="247"/>
      <c r="BI40" s="247"/>
      <c r="BJ40" s="247"/>
      <c r="BK40" s="247"/>
      <c r="BL40" s="247"/>
      <c r="BM40" s="247"/>
      <c r="BN40" s="247"/>
      <c r="BO40" s="247"/>
      <c r="BP40" s="247"/>
      <c r="BQ40" s="247"/>
      <c r="BR40" s="247"/>
      <c r="BS40" s="247"/>
      <c r="BT40" s="247"/>
      <c r="BU40" s="247"/>
      <c r="BV40" s="247"/>
      <c r="BW40" s="247"/>
      <c r="BX40" s="247"/>
      <c r="BY40" s="247"/>
      <c r="BZ40" s="247"/>
    </row>
    <row r="41" spans="1:78" ht="14.45" hidden="1" customHeight="1" thickTop="1">
      <c r="A41" s="414" t="s">
        <v>75</v>
      </c>
      <c r="B41" s="415"/>
      <c r="C41" s="237"/>
      <c r="D41" s="248">
        <f>D38*D39/1000</f>
        <v>0</v>
      </c>
      <c r="E41" s="248">
        <f>E38*E39</f>
        <v>0</v>
      </c>
      <c r="F41" s="248">
        <f>F38*F39</f>
        <v>0</v>
      </c>
      <c r="G41" s="248">
        <f>G38*G39</f>
        <v>0</v>
      </c>
      <c r="H41" s="248">
        <f t="shared" ref="H41:BS41" si="20">H38*H39/1000</f>
        <v>0</v>
      </c>
      <c r="I41" s="248">
        <f t="shared" si="20"/>
        <v>0</v>
      </c>
      <c r="J41" s="249">
        <f t="shared" si="20"/>
        <v>0</v>
      </c>
      <c r="K41" s="249">
        <f>K38*K39</f>
        <v>32</v>
      </c>
      <c r="L41" s="249">
        <f>L38*L39/1000</f>
        <v>0.224</v>
      </c>
      <c r="M41" s="249">
        <f t="shared" si="20"/>
        <v>0.28799999999999998</v>
      </c>
      <c r="N41" s="249">
        <f t="shared" si="20"/>
        <v>0.1792</v>
      </c>
      <c r="O41" s="249">
        <f t="shared" si="20"/>
        <v>0.41599999999999998</v>
      </c>
      <c r="P41" s="249">
        <f t="shared" si="20"/>
        <v>0</v>
      </c>
      <c r="Q41" s="249">
        <f>Q38*Q39</f>
        <v>0</v>
      </c>
      <c r="R41" s="249">
        <f t="shared" si="20"/>
        <v>0</v>
      </c>
      <c r="S41" s="249">
        <f>S38*S39</f>
        <v>0</v>
      </c>
      <c r="T41" s="249">
        <f t="shared" si="20"/>
        <v>0</v>
      </c>
      <c r="U41" s="249">
        <f t="shared" si="20"/>
        <v>1.44</v>
      </c>
      <c r="V41" s="249">
        <f t="shared" si="20"/>
        <v>0.32</v>
      </c>
      <c r="W41" s="249">
        <f t="shared" si="20"/>
        <v>0</v>
      </c>
      <c r="X41" s="249">
        <f t="shared" si="20"/>
        <v>0.32</v>
      </c>
      <c r="Y41" s="249">
        <f t="shared" si="20"/>
        <v>0</v>
      </c>
      <c r="Z41" s="249">
        <f t="shared" si="20"/>
        <v>0</v>
      </c>
      <c r="AA41" s="249">
        <f t="shared" si="20"/>
        <v>0</v>
      </c>
      <c r="AB41" s="249">
        <f t="shared" si="20"/>
        <v>0</v>
      </c>
      <c r="AC41" s="249">
        <f t="shared" si="20"/>
        <v>0</v>
      </c>
      <c r="AD41" s="249">
        <f t="shared" si="20"/>
        <v>0</v>
      </c>
      <c r="AE41" s="249">
        <f t="shared" si="20"/>
        <v>0</v>
      </c>
      <c r="AF41" s="249">
        <f t="shared" si="20"/>
        <v>0</v>
      </c>
      <c r="AG41" s="249">
        <f t="shared" si="20"/>
        <v>0</v>
      </c>
      <c r="AH41" s="249">
        <f t="shared" si="20"/>
        <v>0</v>
      </c>
      <c r="AI41" s="249">
        <f t="shared" si="20"/>
        <v>0</v>
      </c>
      <c r="AJ41" s="249">
        <f t="shared" si="20"/>
        <v>0</v>
      </c>
      <c r="AK41" s="249">
        <f t="shared" si="20"/>
        <v>0</v>
      </c>
      <c r="AL41" s="249">
        <f t="shared" si="20"/>
        <v>0</v>
      </c>
      <c r="AM41" s="249">
        <f t="shared" si="20"/>
        <v>0</v>
      </c>
      <c r="AN41" s="249">
        <f t="shared" si="20"/>
        <v>0.96</v>
      </c>
      <c r="AO41" s="249">
        <f t="shared" si="20"/>
        <v>0.25600000000000001</v>
      </c>
      <c r="AP41" s="249">
        <f t="shared" si="20"/>
        <v>0</v>
      </c>
      <c r="AQ41" s="249">
        <f t="shared" si="20"/>
        <v>0</v>
      </c>
      <c r="AR41" s="249">
        <f t="shared" si="20"/>
        <v>0</v>
      </c>
      <c r="AS41" s="249">
        <f t="shared" si="20"/>
        <v>0</v>
      </c>
      <c r="AT41" s="249">
        <f t="shared" si="20"/>
        <v>0</v>
      </c>
      <c r="AU41" s="249">
        <f t="shared" si="20"/>
        <v>0</v>
      </c>
      <c r="AV41" s="249">
        <f t="shared" si="20"/>
        <v>0</v>
      </c>
      <c r="AW41" s="249">
        <f t="shared" si="20"/>
        <v>0</v>
      </c>
      <c r="AX41" s="249">
        <f t="shared" si="20"/>
        <v>0</v>
      </c>
      <c r="AY41" s="249">
        <f t="shared" si="20"/>
        <v>0</v>
      </c>
      <c r="AZ41" s="249">
        <f t="shared" si="20"/>
        <v>0</v>
      </c>
      <c r="BA41" s="249">
        <f t="shared" si="20"/>
        <v>1.1839999999999999</v>
      </c>
      <c r="BB41" s="249">
        <f t="shared" si="20"/>
        <v>0</v>
      </c>
      <c r="BC41" s="249">
        <f t="shared" si="20"/>
        <v>0</v>
      </c>
      <c r="BD41" s="249">
        <f t="shared" si="20"/>
        <v>0</v>
      </c>
      <c r="BE41" s="249">
        <f t="shared" si="20"/>
        <v>0</v>
      </c>
      <c r="BF41" s="249">
        <f t="shared" si="20"/>
        <v>0</v>
      </c>
      <c r="BG41" s="249">
        <f t="shared" si="20"/>
        <v>3.2000000000000001E-2</v>
      </c>
      <c r="BH41" s="249">
        <f>BH38*BH39</f>
        <v>0</v>
      </c>
      <c r="BI41" s="249">
        <f t="shared" si="20"/>
        <v>0.96</v>
      </c>
      <c r="BJ41" s="249">
        <f t="shared" si="20"/>
        <v>1.28</v>
      </c>
      <c r="BK41" s="249">
        <f t="shared" si="20"/>
        <v>0.54400000000000004</v>
      </c>
      <c r="BL41" s="249">
        <f t="shared" si="20"/>
        <v>0.57599999999999996</v>
      </c>
      <c r="BM41" s="249">
        <f t="shared" si="20"/>
        <v>0</v>
      </c>
      <c r="BN41" s="249">
        <f t="shared" si="20"/>
        <v>0</v>
      </c>
      <c r="BO41" s="249">
        <f t="shared" si="20"/>
        <v>0.48</v>
      </c>
      <c r="BP41" s="249">
        <f t="shared" si="20"/>
        <v>0</v>
      </c>
      <c r="BQ41" s="249">
        <f t="shared" si="20"/>
        <v>0</v>
      </c>
      <c r="BR41" s="249">
        <f t="shared" si="20"/>
        <v>0</v>
      </c>
      <c r="BS41" s="249">
        <f t="shared" si="20"/>
        <v>0</v>
      </c>
      <c r="BT41" s="249">
        <f t="shared" ref="BT41:BZ41" si="21">BT38*BT39/1000</f>
        <v>0</v>
      </c>
      <c r="BU41" s="249">
        <f t="shared" si="21"/>
        <v>0</v>
      </c>
      <c r="BV41" s="249">
        <f t="shared" si="21"/>
        <v>4.4800000000000004</v>
      </c>
      <c r="BW41" s="249">
        <f t="shared" si="21"/>
        <v>0</v>
      </c>
      <c r="BX41" s="249">
        <f t="shared" si="21"/>
        <v>1.92</v>
      </c>
      <c r="BY41" s="249">
        <f t="shared" si="21"/>
        <v>0</v>
      </c>
      <c r="BZ41" s="249">
        <f t="shared" si="21"/>
        <v>0</v>
      </c>
    </row>
    <row r="42" spans="1:78" ht="13.9" hidden="1" customHeight="1">
      <c r="A42" s="414" t="s">
        <v>64</v>
      </c>
      <c r="B42" s="415"/>
      <c r="C42" s="237"/>
      <c r="D42" s="241">
        <f>ССЫЛКИ!B3</f>
        <v>85</v>
      </c>
      <c r="E42" s="241">
        <f>ССЫЛКИ!C3</f>
        <v>21</v>
      </c>
      <c r="F42" s="241">
        <f>ССЫЛКИ!D3</f>
        <v>21</v>
      </c>
      <c r="G42" s="241">
        <f>ССЫЛКИ!E3</f>
        <v>6</v>
      </c>
      <c r="H42" s="241">
        <f>ССЫЛКИ!F3</f>
        <v>400</v>
      </c>
      <c r="I42" s="241">
        <f>ССЫЛКИ!G3</f>
        <v>140</v>
      </c>
      <c r="J42" s="241">
        <f>ССЫЛКИ!H3</f>
        <v>85</v>
      </c>
      <c r="K42" s="241">
        <f>ССЫЛКИ!I3</f>
        <v>21</v>
      </c>
      <c r="L42" s="241">
        <f>ССЫЛКИ!J3</f>
        <v>140</v>
      </c>
      <c r="M42" s="241">
        <f>ССЫЛКИ!K3</f>
        <v>56</v>
      </c>
      <c r="N42" s="241">
        <f>ССЫЛКИ!L3</f>
        <v>10</v>
      </c>
      <c r="O42" s="241">
        <f>ССЫЛКИ!M3</f>
        <v>240</v>
      </c>
      <c r="P42" s="241">
        <f>ССЫЛКИ!N3</f>
        <v>700</v>
      </c>
      <c r="Q42" s="241">
        <f>ССЫЛКИ!O3</f>
        <v>8</v>
      </c>
      <c r="R42" s="241">
        <f>ССЫЛКИ!P3</f>
        <v>160</v>
      </c>
      <c r="S42" s="241">
        <f>ССЫЛКИ!Q3</f>
        <v>10</v>
      </c>
      <c r="T42" s="241">
        <f>ССЫЛКИ!R3</f>
        <v>150</v>
      </c>
      <c r="U42" s="241">
        <f>ССЫЛКИ!S3</f>
        <v>110</v>
      </c>
      <c r="V42" s="241">
        <f>ССЫЛКИ!T3</f>
        <v>130</v>
      </c>
      <c r="W42" s="241">
        <f>ССЫЛКИ!U3</f>
        <v>150</v>
      </c>
      <c r="X42" s="241">
        <f>ССЫЛКИ!V3</f>
        <v>150</v>
      </c>
      <c r="Y42" s="241">
        <f>ССЫЛКИ!W3</f>
        <v>40</v>
      </c>
      <c r="Z42" s="241">
        <f>ССЫЛКИ!X3</f>
        <v>150</v>
      </c>
      <c r="AA42" s="241">
        <f>ССЫЛКИ!Y3</f>
        <v>60</v>
      </c>
      <c r="AB42" s="241">
        <f>ССЫЛКИ!Z3</f>
        <v>70</v>
      </c>
      <c r="AC42" s="241">
        <f>ССЫЛКИ!AA3</f>
        <v>165</v>
      </c>
      <c r="AD42" s="241">
        <f>ССЫЛКИ!AB3</f>
        <v>21</v>
      </c>
      <c r="AE42" s="241">
        <f>ССЫЛКИ!AC3</f>
        <v>10.5</v>
      </c>
      <c r="AF42" s="241">
        <f>ССЫЛКИ!AD3</f>
        <v>55</v>
      </c>
      <c r="AG42" s="241">
        <f>ССЫЛКИ!AE3</f>
        <v>90</v>
      </c>
      <c r="AH42" s="241">
        <f>ССЫЛКИ!AF3</f>
        <v>45</v>
      </c>
      <c r="AI42" s="241">
        <f>ССЫЛКИ!AG3</f>
        <v>45</v>
      </c>
      <c r="AJ42" s="241">
        <f>ССЫЛКИ!AH3</f>
        <v>52</v>
      </c>
      <c r="AK42" s="241">
        <f>ССЫЛКИ!AI3</f>
        <v>50</v>
      </c>
      <c r="AL42" s="241">
        <f>ССЫЛКИ!AJ3</f>
        <v>55</v>
      </c>
      <c r="AM42" s="241">
        <f>ССЫЛКИ!AK3</f>
        <v>60</v>
      </c>
      <c r="AN42" s="241">
        <f>ССЫЛКИ!AL3</f>
        <v>60</v>
      </c>
      <c r="AO42" s="241">
        <f>ССЫЛКИ!AM3</f>
        <v>50</v>
      </c>
      <c r="AP42" s="241">
        <f>ССЫЛКИ!AN3</f>
        <v>110</v>
      </c>
      <c r="AQ42" s="241">
        <f>ССЫЛКИ!AO3</f>
        <v>270</v>
      </c>
      <c r="AR42" s="241">
        <f>ССЫЛКИ!AP3</f>
        <v>200</v>
      </c>
      <c r="AS42" s="241">
        <f>ССЫЛКИ!AQ3</f>
        <v>80</v>
      </c>
      <c r="AT42" s="241">
        <f>ССЫЛКИ!AR3</f>
        <v>600</v>
      </c>
      <c r="AU42" s="241">
        <f>ССЫЛКИ!AS3</f>
        <v>60</v>
      </c>
      <c r="AV42" s="241">
        <f>ССЫЛКИ!AT3</f>
        <v>75</v>
      </c>
      <c r="AW42" s="241">
        <f>ССЫЛКИ!AU3</f>
        <v>250</v>
      </c>
      <c r="AX42" s="241">
        <f>ССЫЛКИ!AV3</f>
        <v>274</v>
      </c>
      <c r="AY42" s="241">
        <f>ССЫЛКИ!AW3</f>
        <v>450</v>
      </c>
      <c r="AZ42" s="241">
        <f>ССЫЛКИ!AX3</f>
        <v>325</v>
      </c>
      <c r="BA42" s="241">
        <f>ССЫЛКИ!AY3</f>
        <v>180</v>
      </c>
      <c r="BB42" s="241">
        <f>ССЫЛКИ!AZ3</f>
        <v>320</v>
      </c>
      <c r="BC42" s="241">
        <f>ССЫЛКИ!BA3</f>
        <v>350</v>
      </c>
      <c r="BD42" s="241">
        <f>ССЫЛКИ!BB3</f>
        <v>300</v>
      </c>
      <c r="BE42" s="241">
        <f>ССЫЛКИ!BC3</f>
        <v>120</v>
      </c>
      <c r="BF42" s="241">
        <f>ССЫЛКИ!BD3</f>
        <v>220</v>
      </c>
      <c r="BG42" s="241">
        <f>ССЫЛКИ!BE3</f>
        <v>300</v>
      </c>
      <c r="BH42" s="241">
        <f>ССЫЛКИ!BF3</f>
        <v>21</v>
      </c>
      <c r="BI42" s="241">
        <f>ССЫЛКИ!BG3</f>
        <v>21</v>
      </c>
      <c r="BJ42" s="241">
        <f>ССЫЛКИ!BH3</f>
        <v>35</v>
      </c>
      <c r="BK42" s="241">
        <f>ССЫЛКИ!BI3</f>
        <v>22</v>
      </c>
      <c r="BL42" s="241">
        <f>ССЫЛКИ!BJ3</f>
        <v>32</v>
      </c>
      <c r="BM42" s="241">
        <f>ССЫЛКИ!BK3</f>
        <v>140</v>
      </c>
      <c r="BN42" s="241">
        <f>ССЫЛКИ!BL3</f>
        <v>140</v>
      </c>
      <c r="BO42" s="241">
        <f>ССЫЛКИ!BM3</f>
        <v>30</v>
      </c>
      <c r="BP42" s="241">
        <f>ССЫЛКИ!BN3</f>
        <v>4.2</v>
      </c>
      <c r="BQ42" s="241">
        <f>ССЫЛКИ!BO3</f>
        <v>160</v>
      </c>
      <c r="BR42" s="241">
        <f>ССЫЛКИ!BP3</f>
        <v>100</v>
      </c>
      <c r="BS42" s="241">
        <f>ССЫЛКИ!BQ3</f>
        <v>150</v>
      </c>
      <c r="BT42" s="241">
        <f>ССЫЛКИ!BR3</f>
        <v>160</v>
      </c>
      <c r="BU42" s="241">
        <f>ССЫЛКИ!BS3</f>
        <v>100</v>
      </c>
      <c r="BV42" s="241">
        <f>ССЫЛКИ!BT3</f>
        <v>90</v>
      </c>
      <c r="BW42" s="241">
        <f>ССЫЛКИ!BU3</f>
        <v>21</v>
      </c>
      <c r="BX42" s="241">
        <f>ССЫЛКИ!BV3</f>
        <v>40</v>
      </c>
      <c r="BY42" s="241">
        <f>ССЫЛКИ!BW3</f>
        <v>210</v>
      </c>
      <c r="BZ42" s="241">
        <f>ССЫЛКИ!BX3</f>
        <v>8</v>
      </c>
    </row>
    <row r="43" spans="1:78" ht="13.9" hidden="1" customHeight="1">
      <c r="A43" s="414" t="s">
        <v>76</v>
      </c>
      <c r="B43" s="415"/>
      <c r="C43" s="250">
        <f>SUM(D43:BZ43)</f>
        <v>1952</v>
      </c>
      <c r="D43" s="243">
        <f>D41*D42</f>
        <v>0</v>
      </c>
      <c r="E43" s="243">
        <f t="shared" ref="E43:BP43" si="22">E41*E42</f>
        <v>0</v>
      </c>
      <c r="F43" s="239">
        <f>F41*F42</f>
        <v>0</v>
      </c>
      <c r="G43" s="239">
        <f t="shared" si="22"/>
        <v>0</v>
      </c>
      <c r="H43" s="239">
        <f t="shared" si="22"/>
        <v>0</v>
      </c>
      <c r="I43" s="239">
        <f t="shared" si="22"/>
        <v>0</v>
      </c>
      <c r="J43" s="239">
        <f t="shared" si="22"/>
        <v>0</v>
      </c>
      <c r="K43" s="252">
        <f t="shared" si="22"/>
        <v>672</v>
      </c>
      <c r="L43" s="252">
        <f t="shared" si="22"/>
        <v>31.36</v>
      </c>
      <c r="M43" s="252">
        <f t="shared" si="22"/>
        <v>16.128</v>
      </c>
      <c r="N43" s="252">
        <f t="shared" si="22"/>
        <v>1.792</v>
      </c>
      <c r="O43" s="252">
        <f t="shared" si="22"/>
        <v>99.839999999999989</v>
      </c>
      <c r="P43" s="252">
        <f t="shared" si="22"/>
        <v>0</v>
      </c>
      <c r="Q43" s="252">
        <f t="shared" si="22"/>
        <v>0</v>
      </c>
      <c r="R43" s="252">
        <f t="shared" si="22"/>
        <v>0</v>
      </c>
      <c r="S43" s="252">
        <f t="shared" si="22"/>
        <v>0</v>
      </c>
      <c r="T43" s="252">
        <f t="shared" si="22"/>
        <v>0</v>
      </c>
      <c r="U43" s="252">
        <f t="shared" si="22"/>
        <v>158.4</v>
      </c>
      <c r="V43" s="252">
        <f t="shared" si="22"/>
        <v>41.6</v>
      </c>
      <c r="W43" s="252">
        <f t="shared" si="22"/>
        <v>0</v>
      </c>
      <c r="X43" s="252">
        <f t="shared" si="22"/>
        <v>48</v>
      </c>
      <c r="Y43" s="252">
        <f t="shared" si="22"/>
        <v>0</v>
      </c>
      <c r="Z43" s="252">
        <f t="shared" si="22"/>
        <v>0</v>
      </c>
      <c r="AA43" s="252">
        <f t="shared" si="22"/>
        <v>0</v>
      </c>
      <c r="AB43" s="252">
        <f t="shared" si="22"/>
        <v>0</v>
      </c>
      <c r="AC43" s="252">
        <f t="shared" si="22"/>
        <v>0</v>
      </c>
      <c r="AD43" s="252">
        <f t="shared" si="22"/>
        <v>0</v>
      </c>
      <c r="AE43" s="252">
        <f t="shared" si="22"/>
        <v>0</v>
      </c>
      <c r="AF43" s="252">
        <f t="shared" si="22"/>
        <v>0</v>
      </c>
      <c r="AG43" s="252">
        <f t="shared" si="22"/>
        <v>0</v>
      </c>
      <c r="AH43" s="252">
        <f t="shared" si="22"/>
        <v>0</v>
      </c>
      <c r="AI43" s="252">
        <f t="shared" si="22"/>
        <v>0</v>
      </c>
      <c r="AJ43" s="252">
        <f t="shared" si="22"/>
        <v>0</v>
      </c>
      <c r="AK43" s="252">
        <f t="shared" si="22"/>
        <v>0</v>
      </c>
      <c r="AL43" s="252">
        <f t="shared" si="22"/>
        <v>0</v>
      </c>
      <c r="AM43" s="252">
        <f t="shared" si="22"/>
        <v>0</v>
      </c>
      <c r="AN43" s="252">
        <f t="shared" si="22"/>
        <v>57.599999999999994</v>
      </c>
      <c r="AO43" s="252">
        <f t="shared" si="22"/>
        <v>12.8</v>
      </c>
      <c r="AP43" s="252">
        <f t="shared" si="22"/>
        <v>0</v>
      </c>
      <c r="AQ43" s="252">
        <f t="shared" si="22"/>
        <v>0</v>
      </c>
      <c r="AR43" s="252">
        <f t="shared" si="22"/>
        <v>0</v>
      </c>
      <c r="AS43" s="252">
        <f t="shared" si="22"/>
        <v>0</v>
      </c>
      <c r="AT43" s="252">
        <f t="shared" si="22"/>
        <v>0</v>
      </c>
      <c r="AU43" s="252">
        <f t="shared" si="22"/>
        <v>0</v>
      </c>
      <c r="AV43" s="252">
        <f t="shared" si="22"/>
        <v>0</v>
      </c>
      <c r="AW43" s="252">
        <f t="shared" si="22"/>
        <v>0</v>
      </c>
      <c r="AX43" s="252">
        <f t="shared" si="22"/>
        <v>0</v>
      </c>
      <c r="AY43" s="252">
        <f t="shared" si="22"/>
        <v>0</v>
      </c>
      <c r="AZ43" s="252">
        <f t="shared" si="22"/>
        <v>0</v>
      </c>
      <c r="BA43" s="252">
        <f t="shared" si="22"/>
        <v>213.11999999999998</v>
      </c>
      <c r="BB43" s="252">
        <f t="shared" si="22"/>
        <v>0</v>
      </c>
      <c r="BC43" s="252">
        <f t="shared" si="22"/>
        <v>0</v>
      </c>
      <c r="BD43" s="252">
        <f t="shared" si="22"/>
        <v>0</v>
      </c>
      <c r="BE43" s="252">
        <f t="shared" si="22"/>
        <v>0</v>
      </c>
      <c r="BF43" s="252">
        <f t="shared" si="22"/>
        <v>0</v>
      </c>
      <c r="BG43" s="252">
        <f t="shared" si="22"/>
        <v>9.6</v>
      </c>
      <c r="BH43" s="252">
        <f t="shared" si="22"/>
        <v>0</v>
      </c>
      <c r="BI43" s="252">
        <f t="shared" si="22"/>
        <v>20.16</v>
      </c>
      <c r="BJ43" s="252">
        <f t="shared" si="22"/>
        <v>44.800000000000004</v>
      </c>
      <c r="BK43" s="252">
        <f t="shared" si="22"/>
        <v>11.968</v>
      </c>
      <c r="BL43" s="252">
        <f t="shared" si="22"/>
        <v>18.431999999999999</v>
      </c>
      <c r="BM43" s="252">
        <f t="shared" si="22"/>
        <v>0</v>
      </c>
      <c r="BN43" s="252">
        <f t="shared" si="22"/>
        <v>0</v>
      </c>
      <c r="BO43" s="252">
        <f t="shared" si="22"/>
        <v>14.399999999999999</v>
      </c>
      <c r="BP43" s="252">
        <f t="shared" si="22"/>
        <v>0</v>
      </c>
      <c r="BQ43" s="252">
        <f t="shared" ref="BQ43:BW43" si="23">BQ41*BQ42</f>
        <v>0</v>
      </c>
      <c r="BR43" s="252">
        <f t="shared" si="23"/>
        <v>0</v>
      </c>
      <c r="BS43" s="252">
        <f t="shared" si="23"/>
        <v>0</v>
      </c>
      <c r="BT43" s="252">
        <f t="shared" si="23"/>
        <v>0</v>
      </c>
      <c r="BU43" s="252">
        <f t="shared" si="23"/>
        <v>0</v>
      </c>
      <c r="BV43" s="252">
        <f>BV41*BV42</f>
        <v>403.20000000000005</v>
      </c>
      <c r="BW43" s="252">
        <f t="shared" si="23"/>
        <v>0</v>
      </c>
      <c r="BX43" s="252">
        <f>BX41*BX42</f>
        <v>76.8</v>
      </c>
      <c r="BY43" s="252">
        <f t="shared" ref="BY43:BZ43" si="24">BY41*BY42</f>
        <v>0</v>
      </c>
      <c r="BZ43" s="252">
        <f t="shared" si="24"/>
        <v>0</v>
      </c>
    </row>
    <row r="44" spans="1:78" ht="13.9" hidden="1" customHeight="1">
      <c r="A44" s="414" t="s">
        <v>77</v>
      </c>
      <c r="B44" s="416"/>
      <c r="C44" s="251">
        <f>C43/C40</f>
        <v>61</v>
      </c>
      <c r="D44" s="230"/>
      <c r="E44" s="230"/>
      <c r="F44" s="230"/>
      <c r="G44" s="230"/>
      <c r="H44" s="230"/>
      <c r="I44" s="230"/>
      <c r="J44" s="230"/>
      <c r="K44" s="230"/>
      <c r="L44" s="230"/>
      <c r="M44" s="230"/>
      <c r="N44" s="230"/>
      <c r="O44" s="230"/>
      <c r="P44" s="230"/>
      <c r="Q44" s="230"/>
      <c r="R44" s="230"/>
      <c r="S44" s="230"/>
      <c r="T44" s="230"/>
      <c r="U44" s="230"/>
      <c r="V44" s="230"/>
      <c r="W44" s="230"/>
      <c r="X44" s="230"/>
      <c r="Y44" s="230"/>
      <c r="Z44" s="230"/>
      <c r="AA44" s="230"/>
      <c r="AB44" s="230"/>
      <c r="AC44" s="230"/>
      <c r="AD44" s="230"/>
      <c r="AE44" s="230"/>
      <c r="AF44" s="230"/>
      <c r="AG44" s="230"/>
      <c r="AH44" s="230"/>
      <c r="AI44" s="230"/>
      <c r="AJ44" s="230"/>
      <c r="AK44" s="230"/>
      <c r="AL44" s="230"/>
      <c r="AM44" s="230"/>
      <c r="AN44" s="230"/>
      <c r="AO44" s="230"/>
      <c r="AP44" s="230"/>
      <c r="AQ44" s="230"/>
      <c r="AR44" s="230"/>
      <c r="AS44" s="230"/>
      <c r="AT44" s="230"/>
      <c r="AU44" s="230"/>
      <c r="AV44" s="230"/>
      <c r="AW44" s="230"/>
      <c r="AX44" s="230"/>
      <c r="AY44" s="230"/>
      <c r="AZ44" s="230"/>
      <c r="BA44" s="230"/>
      <c r="BB44" s="230"/>
      <c r="BC44" s="230"/>
      <c r="BD44" s="230"/>
      <c r="BE44" s="230"/>
      <c r="BF44" s="230"/>
      <c r="BG44" s="230"/>
      <c r="BH44" s="230"/>
      <c r="BI44" s="230"/>
      <c r="BJ44" s="230"/>
      <c r="BK44" s="230"/>
      <c r="BL44" s="230"/>
      <c r="BM44" s="230"/>
      <c r="BN44" s="230"/>
      <c r="BO44" s="230"/>
      <c r="BP44" s="230"/>
      <c r="BQ44" s="230"/>
      <c r="BR44" s="230"/>
      <c r="BS44" s="230"/>
      <c r="BT44" s="230"/>
      <c r="BU44" s="230"/>
      <c r="BV44" s="230"/>
      <c r="BW44" s="230"/>
      <c r="BX44" s="230"/>
    </row>
    <row r="45" spans="1:78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</row>
    <row r="46" spans="1:78" ht="15.75" customHeight="1">
      <c r="A46" s="1"/>
      <c r="B46" s="29" t="s">
        <v>78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</row>
    <row r="47" spans="1:78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</row>
    <row r="48" spans="1:78" ht="15.75" customHeight="1">
      <c r="A48" s="1"/>
      <c r="B48" s="29" t="s">
        <v>79</v>
      </c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</row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</sheetData>
  <mergeCells count="31">
    <mergeCell ref="A20:B21"/>
    <mergeCell ref="D20:BX20"/>
    <mergeCell ref="A22:B22"/>
    <mergeCell ref="A23:B23"/>
    <mergeCell ref="A1:BK1"/>
    <mergeCell ref="A2:BK2"/>
    <mergeCell ref="B3:BK3"/>
    <mergeCell ref="C4:BX4"/>
    <mergeCell ref="M5:S5"/>
    <mergeCell ref="A16:B16"/>
    <mergeCell ref="A17:B17"/>
    <mergeCell ref="A11:B11"/>
    <mergeCell ref="A12:B12"/>
    <mergeCell ref="A13:B13"/>
    <mergeCell ref="A14:B14"/>
    <mergeCell ref="A15:B15"/>
    <mergeCell ref="A28:B28"/>
    <mergeCell ref="A30:B30"/>
    <mergeCell ref="A31:B31"/>
    <mergeCell ref="A32:B32"/>
    <mergeCell ref="A33:B33"/>
    <mergeCell ref="A34:B34"/>
    <mergeCell ref="A41:B41"/>
    <mergeCell ref="A42:B42"/>
    <mergeCell ref="A43:B43"/>
    <mergeCell ref="A44:B44"/>
    <mergeCell ref="A35:B35"/>
    <mergeCell ref="A36:B36"/>
    <mergeCell ref="A38:B38"/>
    <mergeCell ref="A39:B39"/>
    <mergeCell ref="A40:B40"/>
  </mergeCells>
  <pageMargins left="0.70866141732283472" right="0.70866141732283472" top="0.74803149606299213" bottom="0.74803149606299213" header="0" footer="0"/>
  <pageSetup paperSize="9" scale="48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pageSetUpPr fitToPage="1"/>
  </sheetPr>
  <dimension ref="A1:CA984"/>
  <sheetViews>
    <sheetView topLeftCell="A5" zoomScale="80" zoomScaleNormal="80" workbookViewId="0">
      <selection activeCell="C6" sqref="A6:XFD22"/>
    </sheetView>
  </sheetViews>
  <sheetFormatPr defaultColWidth="12.625" defaultRowHeight="15" customHeight="1"/>
  <cols>
    <col min="1" max="1" width="3.25" style="285" customWidth="1"/>
    <col min="2" max="2" width="24.75" style="285" customWidth="1"/>
    <col min="3" max="3" width="7.375" style="285" bestFit="1" customWidth="1"/>
    <col min="4" max="6" width="7.375" style="285" hidden="1" customWidth="1"/>
    <col min="7" max="7" width="6.375" style="285" hidden="1" customWidth="1"/>
    <col min="8" max="9" width="8.375" style="285" hidden="1" customWidth="1"/>
    <col min="10" max="10" width="7.375" style="285" hidden="1" customWidth="1"/>
    <col min="11" max="11" width="8.625" style="285" bestFit="1" customWidth="1"/>
    <col min="12" max="12" width="8.375" style="285" bestFit="1" customWidth="1"/>
    <col min="13" max="14" width="7.375" style="285" bestFit="1" customWidth="1"/>
    <col min="15" max="15" width="8.375" style="285" hidden="1" customWidth="1"/>
    <col min="16" max="16" width="8.375" style="285" bestFit="1" customWidth="1"/>
    <col min="17" max="17" width="6.375" style="285" hidden="1" customWidth="1"/>
    <col min="18" max="18" width="8.375" style="285" hidden="1" customWidth="1"/>
    <col min="19" max="19" width="7.375" style="285" hidden="1" customWidth="1"/>
    <col min="20" max="24" width="8.375" style="285" hidden="1" customWidth="1"/>
    <col min="25" max="25" width="7.375" style="285" hidden="1" customWidth="1"/>
    <col min="26" max="26" width="8.375" style="285" hidden="1" customWidth="1"/>
    <col min="27" max="28" width="7.375" style="285" hidden="1" customWidth="1"/>
    <col min="29" max="29" width="8.375" style="285" hidden="1" customWidth="1"/>
    <col min="30" max="33" width="7.375" style="285" hidden="1" customWidth="1"/>
    <col min="34" max="34" width="7.375" style="285" bestFit="1" customWidth="1"/>
    <col min="35" max="39" width="7.375" style="285" hidden="1" customWidth="1"/>
    <col min="40" max="40" width="7.375" style="285" bestFit="1" customWidth="1"/>
    <col min="41" max="41" width="7.375" style="285" hidden="1" customWidth="1"/>
    <col min="42" max="43" width="8.375" style="285" hidden="1" customWidth="1"/>
    <col min="44" max="44" width="8.625" style="285" bestFit="1" customWidth="1"/>
    <col min="45" max="45" width="7.375" style="285" hidden="1" customWidth="1"/>
    <col min="46" max="46" width="8.375" style="285" bestFit="1" customWidth="1"/>
    <col min="47" max="47" width="7.375" style="285" hidden="1" customWidth="1"/>
    <col min="48" max="48" width="7.75" style="285" bestFit="1" customWidth="1"/>
    <col min="49" max="49" width="8.375" style="285" customWidth="1"/>
    <col min="50" max="50" width="8.375" style="285" hidden="1" customWidth="1"/>
    <col min="51" max="51" width="8.375" style="285" customWidth="1"/>
    <col min="52" max="59" width="8.375" style="285" hidden="1" customWidth="1"/>
    <col min="60" max="64" width="7.375" style="285" hidden="1" customWidth="1"/>
    <col min="65" max="66" width="8.375" style="285" hidden="1" customWidth="1"/>
    <col min="67" max="67" width="7.375" style="285" hidden="1" customWidth="1"/>
    <col min="68" max="68" width="6.375" style="285" hidden="1" customWidth="1"/>
    <col min="69" max="72" width="8.375" style="285" hidden="1" customWidth="1"/>
    <col min="73" max="73" width="8.375" style="285" bestFit="1" customWidth="1"/>
    <col min="74" max="74" width="7.375" style="285" hidden="1" customWidth="1"/>
    <col min="75" max="75" width="8.625" style="285" bestFit="1" customWidth="1"/>
    <col min="76" max="76" width="7.75" style="285" customWidth="1"/>
    <col min="77" max="77" width="8.375" style="285" hidden="1" customWidth="1"/>
    <col min="78" max="78" width="6.375" style="285" hidden="1" customWidth="1"/>
    <col min="79" max="79" width="7.625" style="285" hidden="1" customWidth="1"/>
    <col min="80" max="16384" width="12.625" style="285"/>
  </cols>
  <sheetData>
    <row r="1" spans="1:79" ht="18.75">
      <c r="A1" s="423" t="str">
        <f>'Автомат. ввод'!N10</f>
        <v>МКОУ " Новокрестьяновская  СОШ"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  <c r="R1" s="418"/>
      <c r="S1" s="418"/>
      <c r="T1" s="418"/>
      <c r="U1" s="418"/>
      <c r="V1" s="418"/>
      <c r="W1" s="418"/>
      <c r="X1" s="418"/>
      <c r="Y1" s="418"/>
      <c r="Z1" s="418"/>
      <c r="AA1" s="418"/>
      <c r="AB1" s="418"/>
      <c r="AC1" s="418"/>
      <c r="AD1" s="418"/>
      <c r="AE1" s="418"/>
      <c r="AF1" s="418"/>
      <c r="AG1" s="418"/>
      <c r="AH1" s="418"/>
      <c r="AI1" s="418"/>
      <c r="AJ1" s="418"/>
      <c r="AK1" s="418"/>
      <c r="AL1" s="418"/>
      <c r="AM1" s="418"/>
      <c r="AN1" s="418"/>
      <c r="AO1" s="418"/>
      <c r="AP1" s="418"/>
      <c r="AQ1" s="418"/>
      <c r="AR1" s="418"/>
      <c r="AS1" s="418"/>
      <c r="AT1" s="418"/>
      <c r="AU1" s="418"/>
      <c r="AV1" s="418"/>
      <c r="AW1" s="418"/>
      <c r="AX1" s="418"/>
      <c r="AY1" s="418"/>
      <c r="AZ1" s="418"/>
      <c r="BA1" s="418"/>
      <c r="BB1" s="418"/>
      <c r="BC1" s="418"/>
      <c r="BD1" s="418"/>
      <c r="BE1" s="418"/>
      <c r="BF1" s="418"/>
      <c r="BG1" s="418"/>
      <c r="BH1" s="418"/>
      <c r="BI1" s="418"/>
      <c r="BJ1" s="418"/>
      <c r="BK1" s="418"/>
    </row>
    <row r="2" spans="1:79" ht="15.75">
      <c r="A2" s="424" t="s">
        <v>65</v>
      </c>
      <c r="B2" s="418"/>
      <c r="C2" s="418"/>
      <c r="D2" s="418"/>
      <c r="E2" s="418"/>
      <c r="F2" s="418"/>
      <c r="G2" s="418"/>
      <c r="H2" s="418"/>
      <c r="I2" s="418"/>
      <c r="J2" s="418"/>
      <c r="K2" s="418"/>
      <c r="L2" s="418"/>
      <c r="M2" s="418"/>
      <c r="N2" s="418"/>
      <c r="O2" s="418"/>
      <c r="P2" s="418"/>
      <c r="Q2" s="418"/>
      <c r="R2" s="418"/>
      <c r="S2" s="418"/>
      <c r="T2" s="418"/>
      <c r="U2" s="418"/>
      <c r="V2" s="418"/>
      <c r="W2" s="418"/>
      <c r="X2" s="418"/>
      <c r="Y2" s="418"/>
      <c r="Z2" s="418"/>
      <c r="AA2" s="418"/>
      <c r="AB2" s="418"/>
      <c r="AC2" s="418"/>
      <c r="AD2" s="418"/>
      <c r="AE2" s="418"/>
      <c r="AF2" s="418"/>
      <c r="AG2" s="418"/>
      <c r="AH2" s="418"/>
      <c r="AI2" s="418"/>
      <c r="AJ2" s="418"/>
      <c r="AK2" s="418"/>
      <c r="AL2" s="418"/>
      <c r="AM2" s="418"/>
      <c r="AN2" s="418"/>
      <c r="AO2" s="418"/>
      <c r="AP2" s="418"/>
      <c r="AQ2" s="418"/>
      <c r="AR2" s="418"/>
      <c r="AS2" s="418"/>
      <c r="AT2" s="418"/>
      <c r="AU2" s="418"/>
      <c r="AV2" s="418"/>
      <c r="AW2" s="418"/>
      <c r="AX2" s="418"/>
      <c r="AY2" s="418"/>
      <c r="AZ2" s="418"/>
      <c r="BA2" s="418"/>
      <c r="BB2" s="418"/>
      <c r="BC2" s="418"/>
      <c r="BD2" s="418"/>
      <c r="BE2" s="418"/>
      <c r="BF2" s="418"/>
      <c r="BG2" s="418"/>
      <c r="BH2" s="418"/>
      <c r="BI2" s="418"/>
      <c r="BJ2" s="418"/>
      <c r="BK2" s="418"/>
      <c r="BQ2" s="36"/>
      <c r="BR2" s="36"/>
      <c r="BS2" s="36"/>
      <c r="BT2" s="36"/>
      <c r="BU2" s="36"/>
      <c r="BV2" s="36"/>
      <c r="BW2" s="36"/>
    </row>
    <row r="3" spans="1:79" ht="15.75">
      <c r="B3" s="424" t="s">
        <v>66</v>
      </c>
      <c r="C3" s="418"/>
      <c r="D3" s="418"/>
      <c r="E3" s="418"/>
      <c r="F3" s="418"/>
      <c r="G3" s="418"/>
      <c r="H3" s="418"/>
      <c r="I3" s="418"/>
      <c r="J3" s="418"/>
      <c r="K3" s="418"/>
      <c r="L3" s="418"/>
      <c r="M3" s="418"/>
      <c r="N3" s="418"/>
      <c r="O3" s="418"/>
      <c r="P3" s="418"/>
      <c r="Q3" s="418"/>
      <c r="R3" s="418"/>
      <c r="S3" s="418"/>
      <c r="T3" s="418"/>
      <c r="U3" s="418"/>
      <c r="V3" s="418"/>
      <c r="W3" s="418"/>
      <c r="X3" s="418"/>
      <c r="Y3" s="418"/>
      <c r="Z3" s="418"/>
      <c r="AA3" s="418"/>
      <c r="AB3" s="418"/>
      <c r="AC3" s="418"/>
      <c r="AD3" s="418"/>
      <c r="AE3" s="418"/>
      <c r="AF3" s="418"/>
      <c r="AG3" s="418"/>
      <c r="AH3" s="418"/>
      <c r="AI3" s="418"/>
      <c r="AJ3" s="418"/>
      <c r="AK3" s="418"/>
      <c r="AL3" s="418"/>
      <c r="AM3" s="418"/>
      <c r="AN3" s="418"/>
      <c r="AO3" s="418"/>
      <c r="AP3" s="418"/>
      <c r="AQ3" s="418"/>
      <c r="AR3" s="418"/>
      <c r="AS3" s="418"/>
      <c r="AT3" s="418"/>
      <c r="AU3" s="418"/>
      <c r="AV3" s="418"/>
      <c r="AW3" s="418"/>
      <c r="AX3" s="418"/>
      <c r="AY3" s="418"/>
      <c r="AZ3" s="418"/>
      <c r="BA3" s="418"/>
      <c r="BB3" s="418"/>
      <c r="BC3" s="418"/>
      <c r="BD3" s="418"/>
      <c r="BE3" s="418"/>
      <c r="BF3" s="418"/>
      <c r="BG3" s="418"/>
      <c r="BH3" s="418"/>
      <c r="BI3" s="418"/>
      <c r="BJ3" s="418"/>
      <c r="BK3" s="418"/>
      <c r="BQ3" s="36"/>
      <c r="BR3" s="36"/>
      <c r="BS3" s="36"/>
      <c r="BT3" s="36"/>
      <c r="BU3" s="36"/>
      <c r="BV3" s="36"/>
      <c r="BW3" s="36"/>
    </row>
    <row r="4" spans="1:79" ht="25.5" customHeight="1">
      <c r="B4" s="37">
        <v>13</v>
      </c>
      <c r="C4" s="425" t="str">
        <f>ССЫЛКИ!A5</f>
        <v>Март 2021 г.</v>
      </c>
      <c r="D4" s="418"/>
      <c r="E4" s="418"/>
      <c r="F4" s="418"/>
      <c r="G4" s="418"/>
      <c r="H4" s="418"/>
      <c r="I4" s="418"/>
      <c r="J4" s="418"/>
      <c r="K4" s="418"/>
      <c r="L4" s="418"/>
      <c r="M4" s="418"/>
      <c r="N4" s="418"/>
      <c r="O4" s="418"/>
      <c r="P4" s="418"/>
      <c r="Q4" s="418"/>
      <c r="R4" s="418"/>
      <c r="S4" s="418"/>
      <c r="T4" s="418"/>
      <c r="U4" s="418"/>
      <c r="V4" s="418"/>
      <c r="W4" s="418"/>
      <c r="X4" s="418"/>
      <c r="Y4" s="418"/>
      <c r="Z4" s="418"/>
      <c r="AA4" s="418"/>
      <c r="AB4" s="418"/>
      <c r="AC4" s="418"/>
      <c r="AD4" s="418"/>
      <c r="AE4" s="418"/>
      <c r="AF4" s="418"/>
      <c r="AG4" s="418"/>
      <c r="AH4" s="418"/>
      <c r="AI4" s="418"/>
      <c r="AJ4" s="418"/>
      <c r="AK4" s="418"/>
      <c r="AL4" s="418"/>
      <c r="AM4" s="418"/>
      <c r="AN4" s="418"/>
      <c r="AO4" s="418"/>
      <c r="AP4" s="418"/>
      <c r="AQ4" s="418"/>
      <c r="AR4" s="418"/>
      <c r="AS4" s="418"/>
      <c r="AT4" s="418"/>
      <c r="AU4" s="418"/>
      <c r="AV4" s="418"/>
      <c r="AW4" s="418"/>
      <c r="AX4" s="418"/>
      <c r="AY4" s="418"/>
      <c r="AZ4" s="418"/>
      <c r="BA4" s="418"/>
      <c r="BB4" s="418"/>
      <c r="BC4" s="418"/>
      <c r="BD4" s="418"/>
      <c r="BE4" s="418"/>
      <c r="BF4" s="418"/>
      <c r="BG4" s="418"/>
      <c r="BH4" s="418"/>
      <c r="BI4" s="418"/>
      <c r="BJ4" s="418"/>
      <c r="BK4" s="418"/>
      <c r="BL4" s="418"/>
      <c r="BM4" s="418"/>
      <c r="BN4" s="418"/>
      <c r="BO4" s="418"/>
      <c r="BP4" s="418"/>
      <c r="BQ4" s="418"/>
      <c r="BR4" s="418"/>
      <c r="BS4" s="418"/>
      <c r="BT4" s="418"/>
      <c r="BU4" s="418"/>
      <c r="BV4" s="418"/>
      <c r="BW4" s="418"/>
      <c r="BX4" s="418"/>
    </row>
    <row r="5" spans="1:79" ht="24" customHeight="1">
      <c r="B5" s="294"/>
      <c r="C5" s="36"/>
      <c r="D5" s="36"/>
      <c r="E5" s="36"/>
      <c r="F5" s="36"/>
      <c r="G5" s="36"/>
      <c r="H5" s="36"/>
      <c r="I5" s="36"/>
      <c r="J5" s="36"/>
      <c r="K5" s="440" t="str">
        <f>VLOOKUP(B4,Общее_количество_учащихся,2,FALSE)</f>
        <v>Суббота</v>
      </c>
      <c r="L5" s="418"/>
      <c r="M5" s="418"/>
      <c r="N5" s="418"/>
      <c r="O5" s="418"/>
      <c r="P5" s="418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D5" s="287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15.75" hidden="1" customHeight="1">
      <c r="B6" s="285" t="e">
        <f ca="1">SUMPRODUCT(SIGN(CELL("width",OFFSET(E16,,N(INDEX(COLUMN(E16:CA16)-COLUMN(E16),))))),E16:CA16)</f>
        <v>#REF!</v>
      </c>
    </row>
    <row r="7" spans="1:79" ht="15.75" hidden="1" customHeight="1">
      <c r="B7" s="29"/>
    </row>
    <row r="8" spans="1:79" ht="15.75" hidden="1" customHeight="1"/>
    <row r="9" spans="1:79" ht="15.75" hidden="1" customHeight="1"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</row>
    <row r="10" spans="1:79" ht="14.25" hidden="1"/>
    <row r="11" spans="1:79" hidden="1">
      <c r="A11" s="386"/>
      <c r="B11" s="430"/>
      <c r="C11" s="15"/>
      <c r="D11" s="15" t="e">
        <f>SUM(#REF!)</f>
        <v>#REF!</v>
      </c>
      <c r="E11" s="15" t="e">
        <f>SUM(#REF!)</f>
        <v>#REF!</v>
      </c>
      <c r="F11" s="15" t="e">
        <f>SUM(#REF!)</f>
        <v>#REF!</v>
      </c>
      <c r="G11" s="15" t="e">
        <f>SUM(#REF!)</f>
        <v>#REF!</v>
      </c>
      <c r="H11" s="15" t="e">
        <f>SUM(#REF!)</f>
        <v>#REF!</v>
      </c>
      <c r="I11" s="15" t="e">
        <f>SUM(#REF!)</f>
        <v>#REF!</v>
      </c>
      <c r="J11" s="15" t="e">
        <f>SUM(#REF!)</f>
        <v>#REF!</v>
      </c>
      <c r="K11" s="15" t="e">
        <f>SUM(#REF!)</f>
        <v>#REF!</v>
      </c>
      <c r="L11" s="15" t="e">
        <f>SUM(#REF!)</f>
        <v>#REF!</v>
      </c>
      <c r="M11" s="15" t="e">
        <f>SUM(#REF!)</f>
        <v>#REF!</v>
      </c>
      <c r="N11" s="15" t="e">
        <f>SUM(#REF!)</f>
        <v>#REF!</v>
      </c>
      <c r="O11" s="15" t="e">
        <f>SUM(#REF!)</f>
        <v>#REF!</v>
      </c>
      <c r="P11" s="15" t="e">
        <f>SUM(#REF!)</f>
        <v>#REF!</v>
      </c>
      <c r="Q11" s="15" t="e">
        <f>SUM(#REF!)</f>
        <v>#REF!</v>
      </c>
      <c r="R11" s="15" t="e">
        <f>SUM(#REF!)</f>
        <v>#REF!</v>
      </c>
      <c r="S11" s="15" t="e">
        <f>SUM(#REF!)</f>
        <v>#REF!</v>
      </c>
      <c r="T11" s="15" t="e">
        <f>SUM(#REF!)</f>
        <v>#REF!</v>
      </c>
      <c r="U11" s="15" t="e">
        <f>SUM(#REF!)</f>
        <v>#REF!</v>
      </c>
      <c r="V11" s="15" t="e">
        <f>SUM(#REF!)</f>
        <v>#REF!</v>
      </c>
      <c r="W11" s="15" t="e">
        <f>SUM(#REF!)</f>
        <v>#REF!</v>
      </c>
      <c r="X11" s="15" t="e">
        <f>SUM(#REF!)</f>
        <v>#REF!</v>
      </c>
      <c r="Y11" s="15" t="e">
        <f>SUM(#REF!)</f>
        <v>#REF!</v>
      </c>
      <c r="Z11" s="15" t="e">
        <f>SUM(#REF!)</f>
        <v>#REF!</v>
      </c>
      <c r="AA11" s="15" t="e">
        <f>SUM(#REF!)</f>
        <v>#REF!</v>
      </c>
      <c r="AB11" s="15" t="e">
        <f>SUM(#REF!)</f>
        <v>#REF!</v>
      </c>
      <c r="AC11" s="15" t="e">
        <f>SUM(#REF!)</f>
        <v>#REF!</v>
      </c>
      <c r="AD11" s="15" t="e">
        <f>SUM(#REF!)</f>
        <v>#REF!</v>
      </c>
      <c r="AE11" s="15" t="e">
        <f>SUM(#REF!)</f>
        <v>#REF!</v>
      </c>
      <c r="AF11" s="15" t="e">
        <f>SUM(#REF!)</f>
        <v>#REF!</v>
      </c>
      <c r="AG11" s="15" t="e">
        <f>SUM(#REF!)</f>
        <v>#REF!</v>
      </c>
      <c r="AH11" s="15" t="e">
        <f>SUM(#REF!)</f>
        <v>#REF!</v>
      </c>
      <c r="AI11" s="15" t="e">
        <f>SUM(#REF!)</f>
        <v>#REF!</v>
      </c>
      <c r="AJ11" s="15" t="e">
        <f>SUM(#REF!)</f>
        <v>#REF!</v>
      </c>
      <c r="AK11" s="15" t="e">
        <f>SUM(#REF!)</f>
        <v>#REF!</v>
      </c>
      <c r="AL11" s="15" t="e">
        <f>SUM(#REF!)</f>
        <v>#REF!</v>
      </c>
      <c r="AM11" s="15" t="e">
        <f>SUM(#REF!)</f>
        <v>#REF!</v>
      </c>
      <c r="AN11" s="15" t="e">
        <f>SUM(#REF!)</f>
        <v>#REF!</v>
      </c>
      <c r="AO11" s="15" t="e">
        <f>SUM(#REF!)</f>
        <v>#REF!</v>
      </c>
      <c r="AP11" s="15" t="e">
        <f>SUM(#REF!)</f>
        <v>#REF!</v>
      </c>
      <c r="AQ11" s="15" t="e">
        <f>SUM(#REF!)</f>
        <v>#REF!</v>
      </c>
      <c r="AR11" s="15" t="e">
        <f>SUM(#REF!)</f>
        <v>#REF!</v>
      </c>
      <c r="AS11" s="15" t="e">
        <f>SUM(#REF!)</f>
        <v>#REF!</v>
      </c>
      <c r="AT11" s="15" t="e">
        <f>SUM(#REF!)</f>
        <v>#REF!</v>
      </c>
      <c r="AU11" s="15" t="e">
        <f>SUM(#REF!)</f>
        <v>#REF!</v>
      </c>
      <c r="AV11" s="15" t="e">
        <f>SUM(#REF!)</f>
        <v>#REF!</v>
      </c>
      <c r="AW11" s="15" t="e">
        <f>SUM(#REF!)</f>
        <v>#REF!</v>
      </c>
      <c r="AX11" s="15" t="e">
        <f>SUM(#REF!)</f>
        <v>#REF!</v>
      </c>
      <c r="AY11" s="15" t="e">
        <f>SUM(#REF!)</f>
        <v>#REF!</v>
      </c>
      <c r="AZ11" s="15" t="e">
        <f>SUM(#REF!)</f>
        <v>#REF!</v>
      </c>
      <c r="BA11" s="15" t="e">
        <f>SUM(#REF!)</f>
        <v>#REF!</v>
      </c>
      <c r="BB11" s="15" t="e">
        <f>SUM(#REF!)</f>
        <v>#REF!</v>
      </c>
      <c r="BC11" s="15" t="e">
        <f>SUM(#REF!)</f>
        <v>#REF!</v>
      </c>
      <c r="BD11" s="15" t="e">
        <f>SUM(#REF!)</f>
        <v>#REF!</v>
      </c>
      <c r="BE11" s="15" t="e">
        <f>SUM(#REF!)</f>
        <v>#REF!</v>
      </c>
      <c r="BF11" s="15" t="e">
        <f>SUM(#REF!)</f>
        <v>#REF!</v>
      </c>
      <c r="BG11" s="15" t="e">
        <f>SUM(#REF!)</f>
        <v>#REF!</v>
      </c>
      <c r="BH11" s="15" t="e">
        <f>SUM(#REF!)</f>
        <v>#REF!</v>
      </c>
      <c r="BI11" s="15" t="e">
        <f>SUM(#REF!)</f>
        <v>#REF!</v>
      </c>
      <c r="BJ11" s="15" t="e">
        <f>SUM(#REF!)</f>
        <v>#REF!</v>
      </c>
      <c r="BK11" s="15" t="e">
        <f>SUM(#REF!)</f>
        <v>#REF!</v>
      </c>
      <c r="BL11" s="15" t="e">
        <f>SUM(#REF!)</f>
        <v>#REF!</v>
      </c>
      <c r="BM11" s="15" t="e">
        <f>SUM(#REF!)</f>
        <v>#REF!</v>
      </c>
      <c r="BN11" s="15" t="e">
        <f>SUM(#REF!)</f>
        <v>#REF!</v>
      </c>
      <c r="BO11" s="15" t="e">
        <f>SUM(#REF!)</f>
        <v>#REF!</v>
      </c>
      <c r="BP11" s="15" t="e">
        <f>SUM(#REF!)</f>
        <v>#REF!</v>
      </c>
      <c r="BQ11" s="15" t="e">
        <f>SUM(#REF!)</f>
        <v>#REF!</v>
      </c>
      <c r="BR11" s="15" t="e">
        <f>SUM(#REF!)</f>
        <v>#REF!</v>
      </c>
      <c r="BS11" s="15" t="e">
        <f>SUM(#REF!)</f>
        <v>#REF!</v>
      </c>
      <c r="BT11" s="15" t="e">
        <f>SUM(#REF!)</f>
        <v>#REF!</v>
      </c>
      <c r="BU11" s="15" t="e">
        <f>SUM(#REF!)</f>
        <v>#REF!</v>
      </c>
      <c r="BV11" s="15" t="e">
        <f>SUM(#REF!)</f>
        <v>#REF!</v>
      </c>
      <c r="BW11" s="15" t="e">
        <f>SUM(#REF!)</f>
        <v>#REF!</v>
      </c>
      <c r="BX11" s="15" t="e">
        <f>SUM(#REF!)</f>
        <v>#REF!</v>
      </c>
      <c r="BY11" s="16" t="e">
        <f>SUM(#REF!)</f>
        <v>#REF!</v>
      </c>
      <c r="BZ11" s="16" t="e">
        <f>SUM(#REF!)</f>
        <v>#REF!</v>
      </c>
      <c r="CA11" s="1"/>
    </row>
    <row r="12" spans="1:79" hidden="1">
      <c r="A12" s="388" t="s">
        <v>74</v>
      </c>
      <c r="B12" s="430"/>
      <c r="C12" s="15">
        <f>C13</f>
        <v>0</v>
      </c>
      <c r="D12" s="97">
        <f>C12</f>
        <v>0</v>
      </c>
      <c r="E12" s="97">
        <f t="shared" ref="E12:BP12" si="0">D12</f>
        <v>0</v>
      </c>
      <c r="F12" s="97">
        <f t="shared" si="0"/>
        <v>0</v>
      </c>
      <c r="G12" s="97">
        <f t="shared" si="0"/>
        <v>0</v>
      </c>
      <c r="H12" s="97">
        <f t="shared" si="0"/>
        <v>0</v>
      </c>
      <c r="I12" s="97">
        <f t="shared" si="0"/>
        <v>0</v>
      </c>
      <c r="J12" s="97">
        <f t="shared" si="0"/>
        <v>0</v>
      </c>
      <c r="K12" s="97">
        <f t="shared" si="0"/>
        <v>0</v>
      </c>
      <c r="L12" s="97">
        <f t="shared" si="0"/>
        <v>0</v>
      </c>
      <c r="M12" s="97">
        <f t="shared" si="0"/>
        <v>0</v>
      </c>
      <c r="N12" s="97">
        <f t="shared" si="0"/>
        <v>0</v>
      </c>
      <c r="O12" s="97">
        <f t="shared" si="0"/>
        <v>0</v>
      </c>
      <c r="P12" s="97">
        <f t="shared" si="0"/>
        <v>0</v>
      </c>
      <c r="Q12" s="97">
        <f t="shared" si="0"/>
        <v>0</v>
      </c>
      <c r="R12" s="97">
        <f t="shared" si="0"/>
        <v>0</v>
      </c>
      <c r="S12" s="97">
        <f t="shared" si="0"/>
        <v>0</v>
      </c>
      <c r="T12" s="97">
        <f t="shared" si="0"/>
        <v>0</v>
      </c>
      <c r="U12" s="97">
        <f t="shared" si="0"/>
        <v>0</v>
      </c>
      <c r="V12" s="97">
        <f t="shared" si="0"/>
        <v>0</v>
      </c>
      <c r="W12" s="97">
        <f t="shared" si="0"/>
        <v>0</v>
      </c>
      <c r="X12" s="97">
        <f t="shared" si="0"/>
        <v>0</v>
      </c>
      <c r="Y12" s="97">
        <f t="shared" si="0"/>
        <v>0</v>
      </c>
      <c r="Z12" s="97">
        <f t="shared" si="0"/>
        <v>0</v>
      </c>
      <c r="AA12" s="97">
        <f t="shared" si="0"/>
        <v>0</v>
      </c>
      <c r="AB12" s="97">
        <f t="shared" si="0"/>
        <v>0</v>
      </c>
      <c r="AC12" s="97">
        <f t="shared" si="0"/>
        <v>0</v>
      </c>
      <c r="AD12" s="97">
        <f t="shared" si="0"/>
        <v>0</v>
      </c>
      <c r="AE12" s="97">
        <f t="shared" si="0"/>
        <v>0</v>
      </c>
      <c r="AF12" s="97">
        <f t="shared" si="0"/>
        <v>0</v>
      </c>
      <c r="AG12" s="97">
        <f t="shared" si="0"/>
        <v>0</v>
      </c>
      <c r="AH12" s="97">
        <f t="shared" si="0"/>
        <v>0</v>
      </c>
      <c r="AI12" s="97">
        <f t="shared" si="0"/>
        <v>0</v>
      </c>
      <c r="AJ12" s="97">
        <f t="shared" si="0"/>
        <v>0</v>
      </c>
      <c r="AK12" s="97">
        <f t="shared" si="0"/>
        <v>0</v>
      </c>
      <c r="AL12" s="97">
        <f t="shared" si="0"/>
        <v>0</v>
      </c>
      <c r="AM12" s="97">
        <f t="shared" si="0"/>
        <v>0</v>
      </c>
      <c r="AN12" s="97">
        <f t="shared" si="0"/>
        <v>0</v>
      </c>
      <c r="AO12" s="97">
        <f t="shared" si="0"/>
        <v>0</v>
      </c>
      <c r="AP12" s="97">
        <f t="shared" si="0"/>
        <v>0</v>
      </c>
      <c r="AQ12" s="97">
        <f t="shared" si="0"/>
        <v>0</v>
      </c>
      <c r="AR12" s="97">
        <f t="shared" si="0"/>
        <v>0</v>
      </c>
      <c r="AS12" s="97">
        <f t="shared" si="0"/>
        <v>0</v>
      </c>
      <c r="AT12" s="97">
        <f t="shared" si="0"/>
        <v>0</v>
      </c>
      <c r="AU12" s="97">
        <f t="shared" si="0"/>
        <v>0</v>
      </c>
      <c r="AV12" s="97">
        <f t="shared" si="0"/>
        <v>0</v>
      </c>
      <c r="AW12" s="97">
        <f t="shared" si="0"/>
        <v>0</v>
      </c>
      <c r="AX12" s="97">
        <f t="shared" si="0"/>
        <v>0</v>
      </c>
      <c r="AY12" s="97">
        <f t="shared" si="0"/>
        <v>0</v>
      </c>
      <c r="AZ12" s="97">
        <f t="shared" si="0"/>
        <v>0</v>
      </c>
      <c r="BA12" s="97">
        <f t="shared" si="0"/>
        <v>0</v>
      </c>
      <c r="BB12" s="97">
        <f t="shared" si="0"/>
        <v>0</v>
      </c>
      <c r="BC12" s="97">
        <f t="shared" si="0"/>
        <v>0</v>
      </c>
      <c r="BD12" s="97">
        <f t="shared" si="0"/>
        <v>0</v>
      </c>
      <c r="BE12" s="97">
        <f t="shared" si="0"/>
        <v>0</v>
      </c>
      <c r="BF12" s="97">
        <f t="shared" si="0"/>
        <v>0</v>
      </c>
      <c r="BG12" s="97">
        <f t="shared" si="0"/>
        <v>0</v>
      </c>
      <c r="BH12" s="97">
        <f t="shared" si="0"/>
        <v>0</v>
      </c>
      <c r="BI12" s="97">
        <f t="shared" si="0"/>
        <v>0</v>
      </c>
      <c r="BJ12" s="97">
        <f t="shared" si="0"/>
        <v>0</v>
      </c>
      <c r="BK12" s="97">
        <f t="shared" si="0"/>
        <v>0</v>
      </c>
      <c r="BL12" s="97">
        <f t="shared" si="0"/>
        <v>0</v>
      </c>
      <c r="BM12" s="97">
        <f t="shared" si="0"/>
        <v>0</v>
      </c>
      <c r="BN12" s="97">
        <f t="shared" si="0"/>
        <v>0</v>
      </c>
      <c r="BO12" s="97">
        <f t="shared" si="0"/>
        <v>0</v>
      </c>
      <c r="BP12" s="97">
        <f t="shared" si="0"/>
        <v>0</v>
      </c>
      <c r="BQ12" s="97">
        <f t="shared" ref="BQ12:BZ12" si="1">BP12</f>
        <v>0</v>
      </c>
      <c r="BR12" s="97">
        <f t="shared" si="1"/>
        <v>0</v>
      </c>
      <c r="BS12" s="97">
        <f t="shared" si="1"/>
        <v>0</v>
      </c>
      <c r="BT12" s="97">
        <f t="shared" si="1"/>
        <v>0</v>
      </c>
      <c r="BU12" s="97">
        <f t="shared" si="1"/>
        <v>0</v>
      </c>
      <c r="BV12" s="97">
        <f t="shared" si="1"/>
        <v>0</v>
      </c>
      <c r="BW12" s="97">
        <f t="shared" si="1"/>
        <v>0</v>
      </c>
      <c r="BX12" s="97">
        <f t="shared" si="1"/>
        <v>0</v>
      </c>
      <c r="BY12" s="18">
        <f t="shared" si="1"/>
        <v>0</v>
      </c>
      <c r="BZ12" s="18">
        <f t="shared" si="1"/>
        <v>0</v>
      </c>
      <c r="CA12" s="1"/>
    </row>
    <row r="13" spans="1:79" ht="21" hidden="1" thickBot="1">
      <c r="A13" s="410" t="s">
        <v>138</v>
      </c>
      <c r="B13" s="432"/>
      <c r="C13" s="99">
        <f>VLOOKUP(B4,завтрак_общ,3,FALSE)</f>
        <v>0</v>
      </c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  <c r="AT13" s="114"/>
      <c r="AU13" s="114"/>
      <c r="AV13" s="114"/>
      <c r="AW13" s="114"/>
      <c r="AX13" s="114"/>
      <c r="AY13" s="114"/>
      <c r="AZ13" s="114"/>
      <c r="BA13" s="114"/>
      <c r="BB13" s="114"/>
      <c r="BC13" s="114"/>
      <c r="BD13" s="114"/>
      <c r="BE13" s="114"/>
      <c r="BF13" s="114"/>
      <c r="BG13" s="114"/>
      <c r="BH13" s="114"/>
      <c r="BI13" s="114"/>
      <c r="BJ13" s="114"/>
      <c r="BK13" s="114"/>
      <c r="BL13" s="114"/>
      <c r="BM13" s="114"/>
      <c r="BN13" s="114"/>
      <c r="BO13" s="114"/>
      <c r="BP13" s="114"/>
      <c r="BQ13" s="114"/>
      <c r="BR13" s="114"/>
      <c r="BS13" s="114"/>
      <c r="BT13" s="114"/>
      <c r="BU13" s="114"/>
      <c r="BV13" s="114"/>
      <c r="BW13" s="114"/>
      <c r="BX13" s="114"/>
      <c r="BY13" s="113"/>
      <c r="BZ13" s="16"/>
      <c r="CA13" s="1"/>
    </row>
    <row r="14" spans="1:79" hidden="1">
      <c r="A14" s="384" t="s">
        <v>75</v>
      </c>
      <c r="B14" s="430"/>
      <c r="C14" s="20"/>
      <c r="D14" s="98" t="e">
        <f>D11*D12/1000</f>
        <v>#REF!</v>
      </c>
      <c r="E14" s="98" t="e">
        <f t="shared" ref="E14:BP14" si="2">E11*E12/1000</f>
        <v>#REF!</v>
      </c>
      <c r="F14" s="98" t="e">
        <f t="shared" si="2"/>
        <v>#REF!</v>
      </c>
      <c r="G14" s="98" t="e">
        <f t="shared" si="2"/>
        <v>#REF!</v>
      </c>
      <c r="H14" s="98" t="e">
        <f t="shared" si="2"/>
        <v>#REF!</v>
      </c>
      <c r="I14" s="98" t="e">
        <f t="shared" si="2"/>
        <v>#REF!</v>
      </c>
      <c r="J14" s="98" t="e">
        <f t="shared" si="2"/>
        <v>#REF!</v>
      </c>
      <c r="K14" s="111" t="e">
        <f>K11*K12</f>
        <v>#REF!</v>
      </c>
      <c r="L14" s="111" t="e">
        <f t="shared" si="2"/>
        <v>#REF!</v>
      </c>
      <c r="M14" s="111" t="e">
        <f t="shared" si="2"/>
        <v>#REF!</v>
      </c>
      <c r="N14" s="111" t="e">
        <f t="shared" si="2"/>
        <v>#REF!</v>
      </c>
      <c r="O14" s="111" t="e">
        <f t="shared" si="2"/>
        <v>#REF!</v>
      </c>
      <c r="P14" s="111" t="e">
        <f t="shared" si="2"/>
        <v>#REF!</v>
      </c>
      <c r="Q14" s="111" t="e">
        <f>Q11*Q12</f>
        <v>#REF!</v>
      </c>
      <c r="R14" s="111" t="e">
        <f t="shared" si="2"/>
        <v>#REF!</v>
      </c>
      <c r="S14" s="111" t="e">
        <f>S11*S12</f>
        <v>#REF!</v>
      </c>
      <c r="T14" s="111" t="e">
        <f t="shared" si="2"/>
        <v>#REF!</v>
      </c>
      <c r="U14" s="111" t="e">
        <f t="shared" si="2"/>
        <v>#REF!</v>
      </c>
      <c r="V14" s="111" t="e">
        <f t="shared" si="2"/>
        <v>#REF!</v>
      </c>
      <c r="W14" s="111" t="e">
        <f t="shared" si="2"/>
        <v>#REF!</v>
      </c>
      <c r="X14" s="111" t="e">
        <f t="shared" si="2"/>
        <v>#REF!</v>
      </c>
      <c r="Y14" s="111" t="e">
        <f t="shared" si="2"/>
        <v>#REF!</v>
      </c>
      <c r="Z14" s="111" t="e">
        <f t="shared" si="2"/>
        <v>#REF!</v>
      </c>
      <c r="AA14" s="111" t="e">
        <f t="shared" si="2"/>
        <v>#REF!</v>
      </c>
      <c r="AB14" s="111" t="e">
        <f t="shared" si="2"/>
        <v>#REF!</v>
      </c>
      <c r="AC14" s="111" t="e">
        <f t="shared" si="2"/>
        <v>#REF!</v>
      </c>
      <c r="AD14" s="111" t="e">
        <f t="shared" si="2"/>
        <v>#REF!</v>
      </c>
      <c r="AE14" s="111" t="e">
        <f t="shared" si="2"/>
        <v>#REF!</v>
      </c>
      <c r="AF14" s="111" t="e">
        <f t="shared" si="2"/>
        <v>#REF!</v>
      </c>
      <c r="AG14" s="111" t="e">
        <f t="shared" si="2"/>
        <v>#REF!</v>
      </c>
      <c r="AH14" s="111" t="e">
        <f t="shared" si="2"/>
        <v>#REF!</v>
      </c>
      <c r="AI14" s="111" t="e">
        <f t="shared" si="2"/>
        <v>#REF!</v>
      </c>
      <c r="AJ14" s="111" t="e">
        <f t="shared" si="2"/>
        <v>#REF!</v>
      </c>
      <c r="AK14" s="111" t="e">
        <f t="shared" si="2"/>
        <v>#REF!</v>
      </c>
      <c r="AL14" s="111" t="e">
        <f t="shared" si="2"/>
        <v>#REF!</v>
      </c>
      <c r="AM14" s="111" t="e">
        <f t="shared" si="2"/>
        <v>#REF!</v>
      </c>
      <c r="AN14" s="111" t="e">
        <f t="shared" si="2"/>
        <v>#REF!</v>
      </c>
      <c r="AO14" s="111" t="e">
        <f t="shared" si="2"/>
        <v>#REF!</v>
      </c>
      <c r="AP14" s="111" t="e">
        <f t="shared" si="2"/>
        <v>#REF!</v>
      </c>
      <c r="AQ14" s="111" t="e">
        <f t="shared" si="2"/>
        <v>#REF!</v>
      </c>
      <c r="AR14" s="111" t="e">
        <f t="shared" si="2"/>
        <v>#REF!</v>
      </c>
      <c r="AS14" s="111" t="e">
        <f t="shared" si="2"/>
        <v>#REF!</v>
      </c>
      <c r="AT14" s="111" t="e">
        <f t="shared" si="2"/>
        <v>#REF!</v>
      </c>
      <c r="AU14" s="111" t="e">
        <f t="shared" si="2"/>
        <v>#REF!</v>
      </c>
      <c r="AV14" s="111" t="e">
        <f t="shared" si="2"/>
        <v>#REF!</v>
      </c>
      <c r="AW14" s="111" t="e">
        <f t="shared" si="2"/>
        <v>#REF!</v>
      </c>
      <c r="AX14" s="111" t="e">
        <f t="shared" si="2"/>
        <v>#REF!</v>
      </c>
      <c r="AY14" s="111" t="e">
        <f t="shared" si="2"/>
        <v>#REF!</v>
      </c>
      <c r="AZ14" s="111" t="e">
        <f t="shared" si="2"/>
        <v>#REF!</v>
      </c>
      <c r="BA14" s="111" t="e">
        <f t="shared" si="2"/>
        <v>#REF!</v>
      </c>
      <c r="BB14" s="111" t="e">
        <f t="shared" si="2"/>
        <v>#REF!</v>
      </c>
      <c r="BC14" s="111" t="e">
        <f t="shared" si="2"/>
        <v>#REF!</v>
      </c>
      <c r="BD14" s="111" t="e">
        <f t="shared" si="2"/>
        <v>#REF!</v>
      </c>
      <c r="BE14" s="111" t="e">
        <f t="shared" si="2"/>
        <v>#REF!</v>
      </c>
      <c r="BF14" s="111" t="e">
        <f t="shared" si="2"/>
        <v>#REF!</v>
      </c>
      <c r="BG14" s="111" t="e">
        <f t="shared" si="2"/>
        <v>#REF!</v>
      </c>
      <c r="BH14" s="111" t="e">
        <f>BH11*BH12</f>
        <v>#REF!</v>
      </c>
      <c r="BI14" s="111" t="e">
        <f t="shared" si="2"/>
        <v>#REF!</v>
      </c>
      <c r="BJ14" s="111" t="e">
        <f t="shared" si="2"/>
        <v>#REF!</v>
      </c>
      <c r="BK14" s="111" t="e">
        <f t="shared" si="2"/>
        <v>#REF!</v>
      </c>
      <c r="BL14" s="111" t="e">
        <f t="shared" si="2"/>
        <v>#REF!</v>
      </c>
      <c r="BM14" s="111" t="e">
        <f t="shared" si="2"/>
        <v>#REF!</v>
      </c>
      <c r="BN14" s="111" t="e">
        <f t="shared" si="2"/>
        <v>#REF!</v>
      </c>
      <c r="BO14" s="111" t="e">
        <f t="shared" si="2"/>
        <v>#REF!</v>
      </c>
      <c r="BP14" s="111" t="e">
        <f t="shared" si="2"/>
        <v>#REF!</v>
      </c>
      <c r="BQ14" s="111" t="e">
        <f t="shared" ref="BQ14:BY14" si="3">BQ11*BQ12/1000</f>
        <v>#REF!</v>
      </c>
      <c r="BR14" s="111" t="e">
        <f t="shared" si="3"/>
        <v>#REF!</v>
      </c>
      <c r="BS14" s="111" t="e">
        <f t="shared" si="3"/>
        <v>#REF!</v>
      </c>
      <c r="BT14" s="111" t="e">
        <f t="shared" si="3"/>
        <v>#REF!</v>
      </c>
      <c r="BU14" s="111" t="e">
        <f t="shared" si="3"/>
        <v>#REF!</v>
      </c>
      <c r="BV14" s="111" t="e">
        <f t="shared" si="3"/>
        <v>#REF!</v>
      </c>
      <c r="BW14" s="111" t="e">
        <f>BW11*BW12</f>
        <v>#REF!</v>
      </c>
      <c r="BX14" s="111" t="e">
        <f t="shared" si="3"/>
        <v>#REF!</v>
      </c>
      <c r="BY14" s="111" t="e">
        <f t="shared" si="3"/>
        <v>#REF!</v>
      </c>
      <c r="BZ14" s="111" t="e">
        <f>BZ11*BZ12</f>
        <v>#REF!</v>
      </c>
      <c r="CA14" s="1"/>
    </row>
    <row r="15" spans="1:79" hidden="1">
      <c r="A15" s="384" t="s">
        <v>64</v>
      </c>
      <c r="B15" s="430"/>
      <c r="C15" s="20"/>
      <c r="D15" s="24">
        <f>ССЫЛКИ!B3</f>
        <v>85</v>
      </c>
      <c r="E15" s="24">
        <f>ССЫЛКИ!C3</f>
        <v>21</v>
      </c>
      <c r="F15" s="24">
        <f>ССЫЛКИ!D3</f>
        <v>21</v>
      </c>
      <c r="G15" s="24">
        <f>ССЫЛКИ!E3</f>
        <v>6</v>
      </c>
      <c r="H15" s="24">
        <f>ССЫЛКИ!F3</f>
        <v>400</v>
      </c>
      <c r="I15" s="24">
        <f>ССЫЛКИ!G3</f>
        <v>140</v>
      </c>
      <c r="J15" s="24">
        <f>ССЫЛКИ!H3</f>
        <v>85</v>
      </c>
      <c r="K15" s="24">
        <f>ССЫЛКИ!I3</f>
        <v>21</v>
      </c>
      <c r="L15" s="24">
        <f>ССЫЛКИ!J3</f>
        <v>140</v>
      </c>
      <c r="M15" s="24">
        <f>ССЫЛКИ!K3</f>
        <v>56</v>
      </c>
      <c r="N15" s="24">
        <f>ССЫЛКИ!L3</f>
        <v>10</v>
      </c>
      <c r="O15" s="24">
        <f>ССЫЛКИ!M3</f>
        <v>240</v>
      </c>
      <c r="P15" s="24">
        <f>ССЫЛКИ!N3</f>
        <v>700</v>
      </c>
      <c r="Q15" s="24">
        <f>ССЫЛКИ!O3</f>
        <v>8</v>
      </c>
      <c r="R15" s="24">
        <f>ССЫЛКИ!P3</f>
        <v>160</v>
      </c>
      <c r="S15" s="24">
        <f>ССЫЛКИ!Q3</f>
        <v>10</v>
      </c>
      <c r="T15" s="24">
        <f>ССЫЛКИ!R3</f>
        <v>150</v>
      </c>
      <c r="U15" s="24">
        <f>ССЫЛКИ!S3</f>
        <v>110</v>
      </c>
      <c r="V15" s="24">
        <f>ССЫЛКИ!T3</f>
        <v>130</v>
      </c>
      <c r="W15" s="24">
        <f>ССЫЛКИ!U3</f>
        <v>150</v>
      </c>
      <c r="X15" s="24">
        <f>ССЫЛКИ!V3</f>
        <v>150</v>
      </c>
      <c r="Y15" s="24">
        <f>ССЫЛКИ!W3</f>
        <v>40</v>
      </c>
      <c r="Z15" s="24">
        <f>ССЫЛКИ!X3</f>
        <v>150</v>
      </c>
      <c r="AA15" s="24">
        <f>ССЫЛКИ!Y3</f>
        <v>60</v>
      </c>
      <c r="AB15" s="24">
        <f>ССЫЛКИ!Z3</f>
        <v>70</v>
      </c>
      <c r="AC15" s="24">
        <f>ССЫЛКИ!AA3</f>
        <v>165</v>
      </c>
      <c r="AD15" s="24">
        <f>ССЫЛКИ!AB3</f>
        <v>21</v>
      </c>
      <c r="AE15" s="24">
        <f>ССЫЛКИ!AC3</f>
        <v>10.5</v>
      </c>
      <c r="AF15" s="24">
        <f>ССЫЛКИ!AD3</f>
        <v>55</v>
      </c>
      <c r="AG15" s="24">
        <f>ССЫЛКИ!AE3</f>
        <v>90</v>
      </c>
      <c r="AH15" s="24">
        <f>ССЫЛКИ!AF3</f>
        <v>45</v>
      </c>
      <c r="AI15" s="24">
        <f>ССЫЛКИ!AG3</f>
        <v>45</v>
      </c>
      <c r="AJ15" s="24">
        <f>ССЫЛКИ!AH3</f>
        <v>52</v>
      </c>
      <c r="AK15" s="24">
        <f>ССЫЛКИ!AI3</f>
        <v>50</v>
      </c>
      <c r="AL15" s="24">
        <f>ССЫЛКИ!AJ3</f>
        <v>55</v>
      </c>
      <c r="AM15" s="24">
        <f>ССЫЛКИ!AK3</f>
        <v>60</v>
      </c>
      <c r="AN15" s="24">
        <f>ССЫЛКИ!AL3</f>
        <v>60</v>
      </c>
      <c r="AO15" s="24">
        <f>ССЫЛКИ!AM3</f>
        <v>50</v>
      </c>
      <c r="AP15" s="24">
        <f>ССЫЛКИ!AN3</f>
        <v>110</v>
      </c>
      <c r="AQ15" s="24">
        <f>ССЫЛКИ!AO3</f>
        <v>270</v>
      </c>
      <c r="AR15" s="24">
        <f>ССЫЛКИ!AP3</f>
        <v>200</v>
      </c>
      <c r="AS15" s="24">
        <f>ССЫЛКИ!AQ3</f>
        <v>80</v>
      </c>
      <c r="AT15" s="24">
        <f>ССЫЛКИ!AR3</f>
        <v>600</v>
      </c>
      <c r="AU15" s="24">
        <f>ССЫЛКИ!AS3</f>
        <v>60</v>
      </c>
      <c r="AV15" s="24">
        <f>ССЫЛКИ!AT3</f>
        <v>75</v>
      </c>
      <c r="AW15" s="24">
        <f>ССЫЛКИ!AU3</f>
        <v>250</v>
      </c>
      <c r="AX15" s="24">
        <f>ССЫЛКИ!AV3</f>
        <v>274</v>
      </c>
      <c r="AY15" s="24">
        <f>ССЫЛКИ!AW3</f>
        <v>450</v>
      </c>
      <c r="AZ15" s="24">
        <f>ССЫЛКИ!AX3</f>
        <v>325</v>
      </c>
      <c r="BA15" s="24">
        <f>ССЫЛКИ!AY3</f>
        <v>180</v>
      </c>
      <c r="BB15" s="24">
        <f>ССЫЛКИ!AZ3</f>
        <v>320</v>
      </c>
      <c r="BC15" s="24">
        <f>ССЫЛКИ!BA3</f>
        <v>350</v>
      </c>
      <c r="BD15" s="24">
        <f>ССЫЛКИ!BB3</f>
        <v>300</v>
      </c>
      <c r="BE15" s="24">
        <f>ССЫЛКИ!BC3</f>
        <v>120</v>
      </c>
      <c r="BF15" s="24">
        <f>ССЫЛКИ!BD3</f>
        <v>220</v>
      </c>
      <c r="BG15" s="24">
        <f>ССЫЛКИ!BE3</f>
        <v>300</v>
      </c>
      <c r="BH15" s="24">
        <f>ССЫЛКИ!BF3</f>
        <v>21</v>
      </c>
      <c r="BI15" s="24">
        <f>ССЫЛКИ!BG3</f>
        <v>21</v>
      </c>
      <c r="BJ15" s="24">
        <f>ССЫЛКИ!BH3</f>
        <v>35</v>
      </c>
      <c r="BK15" s="24">
        <f>ССЫЛКИ!BI3</f>
        <v>22</v>
      </c>
      <c r="BL15" s="24">
        <f>ССЫЛКИ!BJ3</f>
        <v>32</v>
      </c>
      <c r="BM15" s="24">
        <f>ССЫЛКИ!BK3</f>
        <v>140</v>
      </c>
      <c r="BN15" s="24">
        <f>ССЫЛКИ!BL3</f>
        <v>140</v>
      </c>
      <c r="BO15" s="24">
        <f>ССЫЛКИ!BM3</f>
        <v>30</v>
      </c>
      <c r="BP15" s="24">
        <f>ССЫЛКИ!BN3</f>
        <v>4.2</v>
      </c>
      <c r="BQ15" s="24">
        <f>ССЫЛКИ!BO3</f>
        <v>160</v>
      </c>
      <c r="BR15" s="24">
        <f>ССЫЛКИ!BP3</f>
        <v>100</v>
      </c>
      <c r="BS15" s="24">
        <f>ССЫЛКИ!BQ3</f>
        <v>150</v>
      </c>
      <c r="BT15" s="24">
        <f>ССЫЛКИ!BR3</f>
        <v>160</v>
      </c>
      <c r="BU15" s="24">
        <f>ССЫЛКИ!BS3</f>
        <v>100</v>
      </c>
      <c r="BV15" s="24">
        <f>ССЫЛКИ!BT3</f>
        <v>90</v>
      </c>
      <c r="BW15" s="24">
        <f>ССЫЛКИ!BU3</f>
        <v>21</v>
      </c>
      <c r="BX15" s="24">
        <f>ССЫЛКИ!BV3</f>
        <v>40</v>
      </c>
      <c r="BY15" s="24">
        <f>ССЫЛКИ!BW3</f>
        <v>210</v>
      </c>
      <c r="BZ15" s="24">
        <f>ССЫЛКИ!BX3</f>
        <v>8</v>
      </c>
      <c r="CA15" s="1"/>
    </row>
    <row r="16" spans="1:79" hidden="1">
      <c r="A16" s="384" t="s">
        <v>76</v>
      </c>
      <c r="B16" s="430"/>
      <c r="C16" s="95" t="e">
        <f>SUM(D16:BZ16)</f>
        <v>#REF!</v>
      </c>
      <c r="D16" s="34" t="e">
        <f>D14*D15</f>
        <v>#REF!</v>
      </c>
      <c r="E16" s="34" t="e">
        <f t="shared" ref="E16:BP16" si="4">E14*E15</f>
        <v>#REF!</v>
      </c>
      <c r="F16" s="34" t="e">
        <f t="shared" si="4"/>
        <v>#REF!</v>
      </c>
      <c r="G16" s="34" t="e">
        <f t="shared" si="4"/>
        <v>#REF!</v>
      </c>
      <c r="H16" s="34" t="e">
        <f t="shared" si="4"/>
        <v>#REF!</v>
      </c>
      <c r="I16" s="34" t="e">
        <f t="shared" si="4"/>
        <v>#REF!</v>
      </c>
      <c r="J16" s="34" t="e">
        <f t="shared" si="4"/>
        <v>#REF!</v>
      </c>
      <c r="K16" s="112" t="e">
        <f t="shared" si="4"/>
        <v>#REF!</v>
      </c>
      <c r="L16" s="112" t="e">
        <f t="shared" si="4"/>
        <v>#REF!</v>
      </c>
      <c r="M16" s="112" t="e">
        <f t="shared" si="4"/>
        <v>#REF!</v>
      </c>
      <c r="N16" s="112" t="e">
        <f t="shared" si="4"/>
        <v>#REF!</v>
      </c>
      <c r="O16" s="112" t="e">
        <f t="shared" si="4"/>
        <v>#REF!</v>
      </c>
      <c r="P16" s="112" t="e">
        <f t="shared" si="4"/>
        <v>#REF!</v>
      </c>
      <c r="Q16" s="112" t="e">
        <f t="shared" si="4"/>
        <v>#REF!</v>
      </c>
      <c r="R16" s="112" t="e">
        <f t="shared" si="4"/>
        <v>#REF!</v>
      </c>
      <c r="S16" s="112" t="e">
        <f t="shared" si="4"/>
        <v>#REF!</v>
      </c>
      <c r="T16" s="112" t="e">
        <f t="shared" si="4"/>
        <v>#REF!</v>
      </c>
      <c r="U16" s="112" t="e">
        <f t="shared" si="4"/>
        <v>#REF!</v>
      </c>
      <c r="V16" s="112" t="e">
        <f t="shared" si="4"/>
        <v>#REF!</v>
      </c>
      <c r="W16" s="112" t="e">
        <f t="shared" si="4"/>
        <v>#REF!</v>
      </c>
      <c r="X16" s="112" t="e">
        <f t="shared" si="4"/>
        <v>#REF!</v>
      </c>
      <c r="Y16" s="112" t="e">
        <f t="shared" si="4"/>
        <v>#REF!</v>
      </c>
      <c r="Z16" s="112" t="e">
        <f t="shared" si="4"/>
        <v>#REF!</v>
      </c>
      <c r="AA16" s="112" t="e">
        <f t="shared" si="4"/>
        <v>#REF!</v>
      </c>
      <c r="AB16" s="112" t="e">
        <f t="shared" si="4"/>
        <v>#REF!</v>
      </c>
      <c r="AC16" s="112" t="e">
        <f t="shared" si="4"/>
        <v>#REF!</v>
      </c>
      <c r="AD16" s="112" t="e">
        <f t="shared" si="4"/>
        <v>#REF!</v>
      </c>
      <c r="AE16" s="112" t="e">
        <f t="shared" si="4"/>
        <v>#REF!</v>
      </c>
      <c r="AF16" s="112" t="e">
        <f t="shared" si="4"/>
        <v>#REF!</v>
      </c>
      <c r="AG16" s="112" t="e">
        <f t="shared" si="4"/>
        <v>#REF!</v>
      </c>
      <c r="AH16" s="112" t="e">
        <f t="shared" si="4"/>
        <v>#REF!</v>
      </c>
      <c r="AI16" s="112" t="e">
        <f t="shared" si="4"/>
        <v>#REF!</v>
      </c>
      <c r="AJ16" s="112" t="e">
        <f t="shared" si="4"/>
        <v>#REF!</v>
      </c>
      <c r="AK16" s="112" t="e">
        <f t="shared" si="4"/>
        <v>#REF!</v>
      </c>
      <c r="AL16" s="112" t="e">
        <f t="shared" si="4"/>
        <v>#REF!</v>
      </c>
      <c r="AM16" s="112" t="e">
        <f t="shared" si="4"/>
        <v>#REF!</v>
      </c>
      <c r="AN16" s="112" t="e">
        <f t="shared" si="4"/>
        <v>#REF!</v>
      </c>
      <c r="AO16" s="112" t="e">
        <f t="shared" si="4"/>
        <v>#REF!</v>
      </c>
      <c r="AP16" s="112" t="e">
        <f t="shared" si="4"/>
        <v>#REF!</v>
      </c>
      <c r="AQ16" s="112" t="e">
        <f t="shared" si="4"/>
        <v>#REF!</v>
      </c>
      <c r="AR16" s="112" t="e">
        <f t="shared" si="4"/>
        <v>#REF!</v>
      </c>
      <c r="AS16" s="112" t="e">
        <f t="shared" si="4"/>
        <v>#REF!</v>
      </c>
      <c r="AT16" s="112" t="e">
        <f t="shared" si="4"/>
        <v>#REF!</v>
      </c>
      <c r="AU16" s="112" t="e">
        <f t="shared" si="4"/>
        <v>#REF!</v>
      </c>
      <c r="AV16" s="112" t="e">
        <f t="shared" si="4"/>
        <v>#REF!</v>
      </c>
      <c r="AW16" s="112" t="e">
        <f t="shared" si="4"/>
        <v>#REF!</v>
      </c>
      <c r="AX16" s="112" t="e">
        <f t="shared" si="4"/>
        <v>#REF!</v>
      </c>
      <c r="AY16" s="112" t="e">
        <f t="shared" si="4"/>
        <v>#REF!</v>
      </c>
      <c r="AZ16" s="112" t="e">
        <f t="shared" si="4"/>
        <v>#REF!</v>
      </c>
      <c r="BA16" s="112" t="e">
        <f t="shared" si="4"/>
        <v>#REF!</v>
      </c>
      <c r="BB16" s="112" t="e">
        <f t="shared" si="4"/>
        <v>#REF!</v>
      </c>
      <c r="BC16" s="112" t="e">
        <f t="shared" si="4"/>
        <v>#REF!</v>
      </c>
      <c r="BD16" s="112" t="e">
        <f t="shared" si="4"/>
        <v>#REF!</v>
      </c>
      <c r="BE16" s="112" t="e">
        <f t="shared" si="4"/>
        <v>#REF!</v>
      </c>
      <c r="BF16" s="112" t="e">
        <f t="shared" si="4"/>
        <v>#REF!</v>
      </c>
      <c r="BG16" s="112" t="e">
        <f t="shared" si="4"/>
        <v>#REF!</v>
      </c>
      <c r="BH16" s="112" t="e">
        <f t="shared" si="4"/>
        <v>#REF!</v>
      </c>
      <c r="BI16" s="112" t="e">
        <f t="shared" si="4"/>
        <v>#REF!</v>
      </c>
      <c r="BJ16" s="112" t="e">
        <f t="shared" si="4"/>
        <v>#REF!</v>
      </c>
      <c r="BK16" s="112" t="e">
        <f t="shared" si="4"/>
        <v>#REF!</v>
      </c>
      <c r="BL16" s="112" t="e">
        <f t="shared" si="4"/>
        <v>#REF!</v>
      </c>
      <c r="BM16" s="112" t="e">
        <f t="shared" si="4"/>
        <v>#REF!</v>
      </c>
      <c r="BN16" s="112" t="e">
        <f t="shared" si="4"/>
        <v>#REF!</v>
      </c>
      <c r="BO16" s="112" t="e">
        <f t="shared" si="4"/>
        <v>#REF!</v>
      </c>
      <c r="BP16" s="112" t="e">
        <f t="shared" si="4"/>
        <v>#REF!</v>
      </c>
      <c r="BQ16" s="112" t="e">
        <f t="shared" ref="BQ16:BW16" si="5">BQ14*BQ15</f>
        <v>#REF!</v>
      </c>
      <c r="BR16" s="112" t="e">
        <f t="shared" si="5"/>
        <v>#REF!</v>
      </c>
      <c r="BS16" s="112" t="e">
        <f t="shared" si="5"/>
        <v>#REF!</v>
      </c>
      <c r="BT16" s="112" t="e">
        <f t="shared" si="5"/>
        <v>#REF!</v>
      </c>
      <c r="BU16" s="112" t="e">
        <f t="shared" si="5"/>
        <v>#REF!</v>
      </c>
      <c r="BV16" s="112" t="e">
        <f>BV14*BV15</f>
        <v>#REF!</v>
      </c>
      <c r="BW16" s="112" t="e">
        <f t="shared" si="5"/>
        <v>#REF!</v>
      </c>
      <c r="BX16" s="112" t="e">
        <f>BX14*BX15</f>
        <v>#REF!</v>
      </c>
      <c r="BY16" s="112" t="e">
        <f>BY14*BY15</f>
        <v>#REF!</v>
      </c>
      <c r="BZ16" s="112" t="e">
        <f>BZ14*BZ15</f>
        <v>#REF!</v>
      </c>
      <c r="CA16" s="1"/>
    </row>
    <row r="17" spans="1:79" hidden="1">
      <c r="A17" s="384" t="s">
        <v>77</v>
      </c>
      <c r="B17" s="431"/>
      <c r="C17" s="96" t="e">
        <f>C16/C13</f>
        <v>#REF!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</row>
    <row r="18" spans="1:79" ht="14.25"/>
    <row r="19" spans="1:79" ht="15.75" customHeight="1">
      <c r="A19" s="230"/>
      <c r="B19" s="260" t="s">
        <v>399</v>
      </c>
      <c r="C19" s="231"/>
      <c r="D19" s="231" t="e">
        <f>IF(D16=D33,"x")</f>
        <v>#REF!</v>
      </c>
      <c r="E19" s="231" t="e">
        <f t="shared" ref="E19:J19" si="6">IF(E16=E33,"x")</f>
        <v>#REF!</v>
      </c>
      <c r="F19" s="231" t="e">
        <f t="shared" si="6"/>
        <v>#REF!</v>
      </c>
      <c r="G19" s="231" t="e">
        <f t="shared" si="6"/>
        <v>#REF!</v>
      </c>
      <c r="H19" s="231" t="e">
        <f t="shared" si="6"/>
        <v>#REF!</v>
      </c>
      <c r="I19" s="231" t="e">
        <f t="shared" si="6"/>
        <v>#REF!</v>
      </c>
      <c r="J19" s="231" t="e">
        <f t="shared" si="6"/>
        <v>#REF!</v>
      </c>
      <c r="K19" s="231"/>
      <c r="L19" s="231"/>
      <c r="M19" s="231"/>
      <c r="N19" s="231"/>
      <c r="O19" s="231"/>
      <c r="P19" s="231"/>
      <c r="Q19" s="231"/>
      <c r="R19" s="231"/>
      <c r="S19" s="231"/>
      <c r="T19" s="231"/>
      <c r="U19" s="231"/>
      <c r="V19" s="231"/>
      <c r="W19" s="231"/>
      <c r="X19" s="231"/>
      <c r="Y19" s="231"/>
      <c r="Z19" s="231"/>
      <c r="AA19" s="231"/>
      <c r="AB19" s="231"/>
      <c r="AC19" s="231"/>
      <c r="AD19" s="231"/>
      <c r="AE19" s="231"/>
      <c r="AF19" s="231"/>
      <c r="AG19" s="231"/>
      <c r="AH19" s="231"/>
      <c r="AI19" s="231"/>
      <c r="AJ19" s="231"/>
      <c r="AK19" s="231"/>
      <c r="AL19" s="231"/>
      <c r="AM19" s="231"/>
      <c r="AN19" s="231"/>
      <c r="AO19" s="231"/>
      <c r="AP19" s="231"/>
      <c r="AQ19" s="231"/>
      <c r="AR19" s="231"/>
      <c r="AS19" s="231"/>
      <c r="AT19" s="231"/>
      <c r="AU19" s="231"/>
      <c r="AV19" s="231"/>
      <c r="AW19" s="231"/>
      <c r="AX19" s="231"/>
      <c r="AY19" s="231"/>
      <c r="AZ19" s="231"/>
      <c r="BA19" s="231"/>
      <c r="BB19" s="231"/>
      <c r="BC19" s="231"/>
      <c r="BD19" s="231"/>
      <c r="BE19" s="231"/>
      <c r="BF19" s="231"/>
      <c r="BG19" s="231"/>
      <c r="BH19" s="231"/>
      <c r="BI19" s="231"/>
      <c r="BJ19" s="231"/>
      <c r="BK19" s="231"/>
      <c r="BL19" s="231"/>
      <c r="BM19" s="231"/>
      <c r="BN19" s="231"/>
      <c r="BO19" s="231"/>
      <c r="BP19" s="231"/>
      <c r="BQ19" s="231"/>
      <c r="BR19" s="231"/>
      <c r="BS19" s="231"/>
      <c r="BT19" s="231"/>
      <c r="BU19" s="231"/>
      <c r="BV19" s="231"/>
      <c r="BW19" s="231"/>
      <c r="BX19" s="231"/>
      <c r="BY19" s="230"/>
      <c r="BZ19" s="230"/>
    </row>
    <row r="20" spans="1:79">
      <c r="A20" s="401" t="s">
        <v>68</v>
      </c>
      <c r="B20" s="402"/>
      <c r="C20" s="234"/>
      <c r="D20" s="405" t="s">
        <v>69</v>
      </c>
      <c r="E20" s="406"/>
      <c r="F20" s="406"/>
      <c r="G20" s="406"/>
      <c r="H20" s="406"/>
      <c r="I20" s="406"/>
      <c r="J20" s="406"/>
      <c r="K20" s="406"/>
      <c r="L20" s="406"/>
      <c r="M20" s="406"/>
      <c r="N20" s="406"/>
      <c r="O20" s="406"/>
      <c r="P20" s="406"/>
      <c r="Q20" s="406"/>
      <c r="R20" s="406"/>
      <c r="S20" s="406"/>
      <c r="T20" s="406"/>
      <c r="U20" s="406"/>
      <c r="V20" s="406"/>
      <c r="W20" s="406"/>
      <c r="X20" s="406"/>
      <c r="Y20" s="406"/>
      <c r="Z20" s="406"/>
      <c r="AA20" s="406"/>
      <c r="AB20" s="406"/>
      <c r="AC20" s="406"/>
      <c r="AD20" s="406"/>
      <c r="AE20" s="406"/>
      <c r="AF20" s="406"/>
      <c r="AG20" s="406"/>
      <c r="AH20" s="406"/>
      <c r="AI20" s="406"/>
      <c r="AJ20" s="406"/>
      <c r="AK20" s="406"/>
      <c r="AL20" s="406"/>
      <c r="AM20" s="406"/>
      <c r="AN20" s="406"/>
      <c r="AO20" s="406"/>
      <c r="AP20" s="406"/>
      <c r="AQ20" s="406"/>
      <c r="AR20" s="406"/>
      <c r="AS20" s="406"/>
      <c r="AT20" s="406"/>
      <c r="AU20" s="406"/>
      <c r="AV20" s="406"/>
      <c r="AW20" s="406"/>
      <c r="AX20" s="406"/>
      <c r="AY20" s="406"/>
      <c r="AZ20" s="406"/>
      <c r="BA20" s="406"/>
      <c r="BB20" s="406"/>
      <c r="BC20" s="406"/>
      <c r="BD20" s="406"/>
      <c r="BE20" s="406"/>
      <c r="BF20" s="406"/>
      <c r="BG20" s="406"/>
      <c r="BH20" s="406"/>
      <c r="BI20" s="406"/>
      <c r="BJ20" s="406"/>
      <c r="BK20" s="406"/>
      <c r="BL20" s="406"/>
      <c r="BM20" s="406"/>
      <c r="BN20" s="406"/>
      <c r="BO20" s="406"/>
      <c r="BP20" s="406"/>
      <c r="BQ20" s="406"/>
      <c r="BR20" s="406"/>
      <c r="BS20" s="406"/>
      <c r="BT20" s="406"/>
      <c r="BU20" s="406"/>
      <c r="BV20" s="406"/>
      <c r="BW20" s="406"/>
      <c r="BX20" s="406"/>
    </row>
    <row r="21" spans="1:79" ht="152.44999999999999" customHeight="1">
      <c r="A21" s="403"/>
      <c r="B21" s="404"/>
      <c r="C21" s="234"/>
      <c r="D21" s="235" t="str">
        <f>ССЫЛКИ!B2</f>
        <v>Вермишель</v>
      </c>
      <c r="E21" s="235" t="str">
        <f>ССЫЛКИ!C2</f>
        <v>Люля полуфаб-т (шт)</v>
      </c>
      <c r="F21" s="235" t="str">
        <f>ССЫЛКИ!D2</f>
        <v>Котлета говяжья полуф-т (шт)</v>
      </c>
      <c r="G21" s="235" t="str">
        <f>ССЫЛКИ!E2</f>
        <v>Какао (Фунтик) (шт)</v>
      </c>
      <c r="H21" s="235" t="str">
        <f>ССЫЛКИ!F2</f>
        <v>Какао порошок</v>
      </c>
      <c r="I21" s="235" t="str">
        <f>ССЫЛКИ!G2</f>
        <v>Кисель фруктовый</v>
      </c>
      <c r="J21" s="235" t="str">
        <f>ССЫЛКИ!H2</f>
        <v>Макароны</v>
      </c>
      <c r="K21" s="235" t="str">
        <f>ССЫЛКИ!I2</f>
        <v>Тефтели полуф-т (шт)</v>
      </c>
      <c r="L21" s="235" t="str">
        <f>ССЫЛКИ!J2</f>
        <v>Масло растительное</v>
      </c>
      <c r="M21" s="235" t="str">
        <f>ССЫЛКИ!K2</f>
        <v>Сахар</v>
      </c>
      <c r="N21" s="235" t="str">
        <f>ССЫЛКИ!L2</f>
        <v>Соль иодир.</v>
      </c>
      <c r="O21" s="235" t="str">
        <f>ССЫЛКИ!M2</f>
        <v>Сухофрукты</v>
      </c>
      <c r="P21" s="235" t="str">
        <f>ССЫЛКИ!N2</f>
        <v>Чай</v>
      </c>
      <c r="Q21" s="235" t="str">
        <f>ССЫЛКИ!O2</f>
        <v>Яйцо куриное (штук)</v>
      </c>
      <c r="R21" s="235" t="str">
        <f>ССЫЛКИ!P2</f>
        <v>Вафли</v>
      </c>
      <c r="S21" s="235" t="str">
        <f>ССЫЛКИ!Q2</f>
        <v>Кексы бездрожжевые (шт)</v>
      </c>
      <c r="T21" s="235" t="str">
        <f>ССЫЛКИ!R2</f>
        <v>Печенье</v>
      </c>
      <c r="U21" s="235" t="str">
        <f>ССЫЛКИ!S2</f>
        <v>Пряники</v>
      </c>
      <c r="V21" s="235" t="str">
        <f>ССЫЛКИ!T2</f>
        <v>Горошек зеленый 0,7 кг.</v>
      </c>
      <c r="W21" s="235" t="str">
        <f>ССЫЛКИ!U2</f>
        <v>Кукуруза консервы</v>
      </c>
      <c r="X21" s="235" t="str">
        <f>ССЫЛКИ!V2</f>
        <v>Огурцы маринованые</v>
      </c>
      <c r="Y21" s="235" t="str">
        <f>ССЫЛКИ!W2</f>
        <v>Мука высшего сорт</v>
      </c>
      <c r="Z21" s="235" t="str">
        <f>ССЫЛКИ!X2</f>
        <v>Повидло</v>
      </c>
      <c r="AA21" s="235" t="str">
        <f>ССЫЛКИ!Y2</f>
        <v>Сок фруктовый светлый</v>
      </c>
      <c r="AB21" s="235" t="str">
        <f>ССЫЛКИ!Z2</f>
        <v>Сок фруктовый с мякотью</v>
      </c>
      <c r="AC21" s="235" t="str">
        <f>ССЫЛКИ!AA2</f>
        <v>Томатная паста</v>
      </c>
      <c r="AD21" s="235" t="str">
        <f>ССЫЛКИ!AB2</f>
        <v>Котлета рыбная полуф-т (шт)</v>
      </c>
      <c r="AE21" s="235" t="str">
        <f>ССЫЛКИ!AC2</f>
        <v>Фрикадельки рыбные  полуф-т (шт)</v>
      </c>
      <c r="AF21" s="235" t="str">
        <f>ССЫЛКИ!AD2</f>
        <v>Крупа гороховая</v>
      </c>
      <c r="AG21" s="235" t="str">
        <f>ССЫЛКИ!AE2</f>
        <v>Крупа гречневая</v>
      </c>
      <c r="AH21" s="235" t="str">
        <f>ССЫЛКИ!AF2</f>
        <v>Крупа кукурузная</v>
      </c>
      <c r="AI21" s="235" t="str">
        <f>ССЫЛКИ!AG2</f>
        <v>Крупа манная</v>
      </c>
      <c r="AJ21" s="235" t="str">
        <f>ССЫЛКИ!AH2</f>
        <v>Крупа овсяная</v>
      </c>
      <c r="AK21" s="235" t="str">
        <f>ССЫЛКИ!AI2</f>
        <v>Крупа перловая</v>
      </c>
      <c r="AL21" s="235" t="str">
        <f>ССЫЛКИ!AJ2</f>
        <v>Крупа пшеничная</v>
      </c>
      <c r="AM21" s="235" t="str">
        <f>ССЫЛКИ!AK2</f>
        <v>Крупа пшено шлифованное</v>
      </c>
      <c r="AN21" s="235" t="str">
        <f>ССЫЛКИ!AL2</f>
        <v>Крупа рисовая</v>
      </c>
      <c r="AO21" s="235" t="str">
        <f>ССЫЛКИ!AM2</f>
        <v>Крупа ячневая</v>
      </c>
      <c r="AP21" s="235" t="str">
        <f>ССЫЛКИ!AN2</f>
        <v>Чечевица</v>
      </c>
      <c r="AQ21" s="235" t="str">
        <f>ССЫЛКИ!AO2</f>
        <v>Курага сушеная</v>
      </c>
      <c r="AR21" s="235" t="str">
        <f>ССЫЛКИ!AP2</f>
        <v>Йогурт</v>
      </c>
      <c r="AS21" s="235" t="str">
        <f>ССЫЛКИ!AQ2</f>
        <v>Кефир</v>
      </c>
      <c r="AT21" s="235" t="str">
        <f>ССЫЛКИ!AR2</f>
        <v>Масло сливочное</v>
      </c>
      <c r="AU21" s="235" t="str">
        <f>ССЫЛКИ!AS2</f>
        <v>Молоко разливное</v>
      </c>
      <c r="AV21" s="235" t="str">
        <f>ССЫЛКИ!AT2</f>
        <v>Молоко вупаковке пастер</v>
      </c>
      <c r="AW21" s="235" t="str">
        <f>ССЫЛКИ!AU2</f>
        <v>Сгущенное молоко</v>
      </c>
      <c r="AX21" s="235" t="str">
        <f>ССЫЛКИ!AV2</f>
        <v>Сметана</v>
      </c>
      <c r="AY21" s="235" t="str">
        <f>ССЫЛКИ!AW2</f>
        <v>Сыр Российский</v>
      </c>
      <c r="AZ21" s="235" t="str">
        <f>ССЫЛКИ!AX2</f>
        <v>Творог</v>
      </c>
      <c r="BA21" s="235" t="str">
        <f>ССЫЛКИ!AY2</f>
        <v>Куры охлажденные</v>
      </c>
      <c r="BB21" s="235" t="str">
        <f>ССЫЛКИ!AZ2</f>
        <v>Мясо говядины в/с</v>
      </c>
      <c r="BC21" s="235" t="str">
        <f>ССЫЛКИ!BA2</f>
        <v>Фарш говяжий</v>
      </c>
      <c r="BD21" s="235" t="str">
        <f>ССЫЛКИ!BB2</f>
        <v>Сосиски</v>
      </c>
      <c r="BE21" s="235" t="str">
        <f>ССЫЛКИ!BC2</f>
        <v>Рыба свежая</v>
      </c>
      <c r="BF21" s="235" t="str">
        <f>ССЫЛКИ!BD2</f>
        <v>Рыба мороженая</v>
      </c>
      <c r="BG21" s="235" t="str">
        <f>ССЫЛКИ!BE2</f>
        <v xml:space="preserve">Зелень разная </v>
      </c>
      <c r="BH21" s="235" t="str">
        <f>ССЫЛКИ!BF2</f>
        <v>Котлета куриная полуфаб-т (шт)</v>
      </c>
      <c r="BI21" s="235" t="str">
        <f>ССЫЛКИ!BG2</f>
        <v>Капуста</v>
      </c>
      <c r="BJ21" s="235" t="str">
        <f>ССЫЛКИ!BH2</f>
        <v>Картофель</v>
      </c>
      <c r="BK21" s="235" t="str">
        <f>ССЫЛКИ!BI2</f>
        <v>Лук репчатый</v>
      </c>
      <c r="BL21" s="235" t="str">
        <f>ССЫЛКИ!BJ2</f>
        <v>Морковь</v>
      </c>
      <c r="BM21" s="235" t="str">
        <f>ССЫЛКИ!BK2</f>
        <v>Огурцы свежие</v>
      </c>
      <c r="BN21" s="235" t="str">
        <f>ССЫЛКИ!BL2</f>
        <v>Помидоры свежие</v>
      </c>
      <c r="BO21" s="235" t="str">
        <f>ССЫЛКИ!BM2</f>
        <v>Свекла столовая</v>
      </c>
      <c r="BP21" s="235" t="str">
        <f>ССЫЛКИ!BN2</f>
        <v>Вареники полуфаб-т (шт)</v>
      </c>
      <c r="BQ21" s="235" t="str">
        <f>ССЫЛКИ!BO2</f>
        <v>Апельсины</v>
      </c>
      <c r="BR21" s="235" t="str">
        <f>ССЫЛКИ!BP2</f>
        <v>Бананы</v>
      </c>
      <c r="BS21" s="235" t="str">
        <f>ССЫЛКИ!BQ2</f>
        <v>Груши</v>
      </c>
      <c r="BT21" s="235" t="str">
        <f>ССЫЛКИ!BR2</f>
        <v>Лимон (кг.)</v>
      </c>
      <c r="BU21" s="235" t="str">
        <f>ССЫЛКИ!BS2</f>
        <v>Мандарины</v>
      </c>
      <c r="BV21" s="235" t="str">
        <f>ССЫЛКИ!BT2</f>
        <v>Яблоки</v>
      </c>
      <c r="BW21" s="235" t="str">
        <f>ССЫЛКИ!BU2</f>
        <v>Сырник полуф-т (шт)</v>
      </c>
      <c r="BX21" s="235" t="str">
        <f>ССЫЛКИ!BV2</f>
        <v>Хлеб</v>
      </c>
    </row>
    <row r="22" spans="1:79" s="256" customFormat="1">
      <c r="A22" s="408" t="s">
        <v>85</v>
      </c>
      <c r="B22" s="428"/>
      <c r="C22" s="236"/>
      <c r="D22" s="236"/>
      <c r="E22" s="236"/>
      <c r="F22" s="236"/>
      <c r="G22" s="236"/>
      <c r="H22" s="236"/>
      <c r="I22" s="236"/>
      <c r="J22" s="236"/>
      <c r="K22" s="236"/>
      <c r="L22" s="236"/>
      <c r="M22" s="236">
        <v>4</v>
      </c>
      <c r="N22" s="236">
        <v>2</v>
      </c>
      <c r="O22" s="236"/>
      <c r="P22" s="236"/>
      <c r="Q22" s="236"/>
      <c r="R22" s="236"/>
      <c r="S22" s="236"/>
      <c r="T22" s="236"/>
      <c r="U22" s="236"/>
      <c r="V22" s="236"/>
      <c r="W22" s="236"/>
      <c r="X22" s="236"/>
      <c r="Y22" s="236"/>
      <c r="Z22" s="236"/>
      <c r="AA22" s="236"/>
      <c r="AB22" s="236"/>
      <c r="AC22" s="236"/>
      <c r="AD22" s="236"/>
      <c r="AE22" s="236"/>
      <c r="AF22" s="236"/>
      <c r="AG22" s="236"/>
      <c r="AH22" s="236"/>
      <c r="AI22" s="236"/>
      <c r="AJ22" s="236"/>
      <c r="AK22" s="236"/>
      <c r="AL22" s="236"/>
      <c r="AM22" s="236"/>
      <c r="AN22" s="236">
        <v>9</v>
      </c>
      <c r="AO22" s="236"/>
      <c r="AP22" s="236"/>
      <c r="AQ22" s="236"/>
      <c r="AR22" s="236"/>
      <c r="AS22" s="236"/>
      <c r="AT22" s="236">
        <v>3</v>
      </c>
      <c r="AU22" s="236"/>
      <c r="AV22" s="236">
        <v>115</v>
      </c>
      <c r="AW22" s="236"/>
      <c r="AX22" s="236"/>
      <c r="AY22" s="236"/>
      <c r="AZ22" s="236"/>
      <c r="BA22" s="236"/>
      <c r="BB22" s="236"/>
      <c r="BC22" s="236"/>
      <c r="BD22" s="236"/>
      <c r="BE22" s="236"/>
      <c r="BF22" s="236"/>
      <c r="BG22" s="236"/>
      <c r="BH22" s="236"/>
      <c r="BI22" s="236"/>
      <c r="BJ22" s="236"/>
      <c r="BK22" s="236"/>
      <c r="BL22" s="236"/>
      <c r="BM22" s="236"/>
      <c r="BN22" s="236"/>
      <c r="BO22" s="236"/>
      <c r="BP22" s="236"/>
      <c r="BQ22" s="236"/>
      <c r="BR22" s="236"/>
      <c r="BS22" s="236"/>
      <c r="BT22" s="236"/>
      <c r="BU22" s="236"/>
      <c r="BV22" s="236"/>
      <c r="BW22" s="236"/>
      <c r="BX22" s="236"/>
      <c r="BY22" s="257"/>
      <c r="BZ22" s="257"/>
      <c r="CA22" s="230"/>
    </row>
    <row r="23" spans="1:79" s="256" customFormat="1">
      <c r="A23" s="408" t="s">
        <v>34</v>
      </c>
      <c r="B23" s="428"/>
      <c r="C23" s="236"/>
      <c r="D23" s="236"/>
      <c r="E23" s="236"/>
      <c r="F23" s="236"/>
      <c r="G23" s="236"/>
      <c r="H23" s="236"/>
      <c r="I23" s="236"/>
      <c r="J23" s="236"/>
      <c r="K23" s="236"/>
      <c r="L23" s="236"/>
      <c r="M23" s="236"/>
      <c r="N23" s="236"/>
      <c r="O23" s="236"/>
      <c r="P23" s="236"/>
      <c r="Q23" s="236"/>
      <c r="R23" s="236"/>
      <c r="S23" s="236"/>
      <c r="T23" s="236"/>
      <c r="U23" s="236"/>
      <c r="V23" s="236"/>
      <c r="W23" s="236"/>
      <c r="X23" s="236"/>
      <c r="Y23" s="236"/>
      <c r="Z23" s="236"/>
      <c r="AA23" s="236"/>
      <c r="AB23" s="236"/>
      <c r="AC23" s="236"/>
      <c r="AD23" s="236"/>
      <c r="AE23" s="236"/>
      <c r="AF23" s="236"/>
      <c r="AG23" s="236"/>
      <c r="AH23" s="236"/>
      <c r="AI23" s="236"/>
      <c r="AJ23" s="236"/>
      <c r="AK23" s="236"/>
      <c r="AL23" s="236"/>
      <c r="AM23" s="236"/>
      <c r="AN23" s="236"/>
      <c r="AO23" s="236"/>
      <c r="AP23" s="236"/>
      <c r="AQ23" s="236"/>
      <c r="AR23" s="236">
        <v>115</v>
      </c>
      <c r="AS23" s="236"/>
      <c r="AT23" s="236"/>
      <c r="AU23" s="236"/>
      <c r="AV23" s="236"/>
      <c r="AW23" s="236"/>
      <c r="AX23" s="236"/>
      <c r="AY23" s="236"/>
      <c r="AZ23" s="236"/>
      <c r="BA23" s="236"/>
      <c r="BB23" s="236"/>
      <c r="BC23" s="236"/>
      <c r="BD23" s="236"/>
      <c r="BE23" s="236"/>
      <c r="BF23" s="236"/>
      <c r="BG23" s="236"/>
      <c r="BH23" s="236"/>
      <c r="BI23" s="236"/>
      <c r="BJ23" s="236"/>
      <c r="BK23" s="236"/>
      <c r="BL23" s="236"/>
      <c r="BM23" s="236"/>
      <c r="BN23" s="236"/>
      <c r="BO23" s="236"/>
      <c r="BP23" s="236"/>
      <c r="BQ23" s="236"/>
      <c r="BR23" s="236"/>
      <c r="BS23" s="236"/>
      <c r="BT23" s="236"/>
      <c r="BU23" s="236"/>
      <c r="BV23" s="236"/>
      <c r="BW23" s="236"/>
      <c r="BX23" s="236"/>
      <c r="BY23" s="257"/>
      <c r="BZ23" s="257"/>
      <c r="CA23" s="230"/>
    </row>
    <row r="24" spans="1:79" s="256" customFormat="1">
      <c r="A24" s="408" t="s">
        <v>86</v>
      </c>
      <c r="B24" s="428"/>
      <c r="C24" s="236"/>
      <c r="D24" s="236"/>
      <c r="E24" s="236"/>
      <c r="F24" s="236"/>
      <c r="G24" s="236"/>
      <c r="H24" s="236"/>
      <c r="I24" s="236"/>
      <c r="J24" s="236"/>
      <c r="K24" s="236"/>
      <c r="L24" s="236"/>
      <c r="M24" s="236"/>
      <c r="N24" s="236"/>
      <c r="O24" s="236"/>
      <c r="P24" s="236"/>
      <c r="Q24" s="236"/>
      <c r="R24" s="236"/>
      <c r="S24" s="236"/>
      <c r="T24" s="236"/>
      <c r="U24" s="236"/>
      <c r="V24" s="236"/>
      <c r="W24" s="236"/>
      <c r="X24" s="236"/>
      <c r="Y24" s="236"/>
      <c r="Z24" s="236"/>
      <c r="AA24" s="236"/>
      <c r="AB24" s="236"/>
      <c r="AC24" s="236"/>
      <c r="AD24" s="236"/>
      <c r="AE24" s="236"/>
      <c r="AF24" s="236"/>
      <c r="AG24" s="236"/>
      <c r="AH24" s="236"/>
      <c r="AI24" s="236"/>
      <c r="AJ24" s="236"/>
      <c r="AK24" s="236"/>
      <c r="AL24" s="236"/>
      <c r="AM24" s="236"/>
      <c r="AN24" s="236"/>
      <c r="AO24" s="236"/>
      <c r="AP24" s="236"/>
      <c r="AQ24" s="236"/>
      <c r="AR24" s="236"/>
      <c r="AS24" s="236"/>
      <c r="AT24" s="236"/>
      <c r="AU24" s="236"/>
      <c r="AV24" s="236"/>
      <c r="AW24" s="236"/>
      <c r="AX24" s="236"/>
      <c r="AY24" s="236"/>
      <c r="AZ24" s="236"/>
      <c r="BA24" s="236"/>
      <c r="BB24" s="236"/>
      <c r="BC24" s="236"/>
      <c r="BD24" s="236"/>
      <c r="BE24" s="236"/>
      <c r="BF24" s="236"/>
      <c r="BG24" s="236"/>
      <c r="BH24" s="236"/>
      <c r="BI24" s="236"/>
      <c r="BJ24" s="236"/>
      <c r="BK24" s="236"/>
      <c r="BL24" s="236"/>
      <c r="BM24" s="236"/>
      <c r="BN24" s="236"/>
      <c r="BO24" s="236"/>
      <c r="BP24" s="236"/>
      <c r="BQ24" s="236"/>
      <c r="BR24" s="236"/>
      <c r="BS24" s="236"/>
      <c r="BT24" s="236"/>
      <c r="BU24" s="236"/>
      <c r="BV24" s="236"/>
      <c r="BW24" s="236"/>
      <c r="BX24" s="236">
        <v>60</v>
      </c>
      <c r="BY24" s="257"/>
      <c r="BZ24" s="257"/>
      <c r="CA24" s="230"/>
    </row>
    <row r="25" spans="1:79" s="256" customFormat="1">
      <c r="A25" s="408" t="s">
        <v>87</v>
      </c>
      <c r="B25" s="428"/>
      <c r="C25" s="236"/>
      <c r="D25" s="236"/>
      <c r="E25" s="236"/>
      <c r="F25" s="236"/>
      <c r="G25" s="236"/>
      <c r="H25" s="236"/>
      <c r="I25" s="236"/>
      <c r="J25" s="236"/>
      <c r="K25" s="236">
        <v>1</v>
      </c>
      <c r="L25" s="236"/>
      <c r="M25" s="236"/>
      <c r="N25" s="236">
        <v>1.9</v>
      </c>
      <c r="O25" s="236"/>
      <c r="P25" s="236"/>
      <c r="Q25" s="236"/>
      <c r="R25" s="236"/>
      <c r="S25" s="236"/>
      <c r="T25" s="236"/>
      <c r="U25" s="236"/>
      <c r="V25" s="236"/>
      <c r="W25" s="236"/>
      <c r="X25" s="236"/>
      <c r="Y25" s="236"/>
      <c r="Z25" s="236"/>
      <c r="AA25" s="236"/>
      <c r="AB25" s="236"/>
      <c r="AC25" s="236"/>
      <c r="AD25" s="236"/>
      <c r="AE25" s="236"/>
      <c r="AF25" s="236"/>
      <c r="AG25" s="236"/>
      <c r="AH25" s="236">
        <v>24</v>
      </c>
      <c r="AI25" s="236"/>
      <c r="AJ25" s="236"/>
      <c r="AK25" s="236"/>
      <c r="AL25" s="236"/>
      <c r="AM25" s="236"/>
      <c r="AN25" s="236"/>
      <c r="AO25" s="236"/>
      <c r="AP25" s="236"/>
      <c r="AQ25" s="236"/>
      <c r="AR25" s="236"/>
      <c r="AS25" s="236"/>
      <c r="AT25" s="236">
        <v>2</v>
      </c>
      <c r="AU25" s="236"/>
      <c r="AV25" s="236"/>
      <c r="AW25" s="236"/>
      <c r="AX25" s="236"/>
      <c r="AY25" s="236"/>
      <c r="AZ25" s="236"/>
      <c r="BA25" s="236"/>
      <c r="BB25" s="236"/>
      <c r="BC25" s="236"/>
      <c r="BD25" s="236"/>
      <c r="BE25" s="236"/>
      <c r="BF25" s="236"/>
      <c r="BG25" s="236"/>
      <c r="BH25" s="236"/>
      <c r="BI25" s="236"/>
      <c r="BJ25" s="236"/>
      <c r="BK25" s="236"/>
      <c r="BL25" s="236"/>
      <c r="BM25" s="236"/>
      <c r="BN25" s="236"/>
      <c r="BO25" s="236"/>
      <c r="BP25" s="236"/>
      <c r="BQ25" s="236"/>
      <c r="BR25" s="236"/>
      <c r="BS25" s="236"/>
      <c r="BT25" s="236"/>
      <c r="BU25" s="236"/>
      <c r="BV25" s="236"/>
      <c r="BW25" s="236"/>
      <c r="BX25" s="236"/>
      <c r="BY25" s="257"/>
      <c r="BZ25" s="257"/>
      <c r="CA25" s="230"/>
    </row>
    <row r="26" spans="1:79" s="256" customFormat="1">
      <c r="A26" s="408" t="s">
        <v>88</v>
      </c>
      <c r="B26" s="428"/>
      <c r="C26" s="236"/>
      <c r="D26" s="236"/>
      <c r="E26" s="236"/>
      <c r="F26" s="236"/>
      <c r="G26" s="236"/>
      <c r="H26" s="236"/>
      <c r="I26" s="236"/>
      <c r="J26" s="236"/>
      <c r="K26" s="236"/>
      <c r="L26" s="236"/>
      <c r="M26" s="236">
        <v>7</v>
      </c>
      <c r="N26" s="236"/>
      <c r="O26" s="236"/>
      <c r="P26" s="236">
        <v>1</v>
      </c>
      <c r="Q26" s="236"/>
      <c r="R26" s="236"/>
      <c r="S26" s="236"/>
      <c r="T26" s="236"/>
      <c r="U26" s="236"/>
      <c r="V26" s="236"/>
      <c r="W26" s="236"/>
      <c r="X26" s="236"/>
      <c r="Y26" s="236"/>
      <c r="Z26" s="236"/>
      <c r="AA26" s="236"/>
      <c r="AB26" s="236"/>
      <c r="AC26" s="236"/>
      <c r="AD26" s="236"/>
      <c r="AE26" s="236"/>
      <c r="AF26" s="236"/>
      <c r="AG26" s="236"/>
      <c r="AH26" s="236"/>
      <c r="AI26" s="236"/>
      <c r="AJ26" s="236"/>
      <c r="AK26" s="236"/>
      <c r="AL26" s="236"/>
      <c r="AM26" s="236"/>
      <c r="AN26" s="236"/>
      <c r="AO26" s="236"/>
      <c r="AP26" s="236"/>
      <c r="AQ26" s="236"/>
      <c r="AR26" s="236"/>
      <c r="AS26" s="236"/>
      <c r="AT26" s="236"/>
      <c r="AU26" s="236"/>
      <c r="AV26" s="236"/>
      <c r="AW26" s="236"/>
      <c r="AX26" s="236"/>
      <c r="AY26" s="236"/>
      <c r="AZ26" s="236"/>
      <c r="BA26" s="236"/>
      <c r="BB26" s="236"/>
      <c r="BC26" s="236"/>
      <c r="BD26" s="236"/>
      <c r="BE26" s="236"/>
      <c r="BF26" s="236"/>
      <c r="BG26" s="236"/>
      <c r="BH26" s="236"/>
      <c r="BI26" s="236"/>
      <c r="BJ26" s="236"/>
      <c r="BK26" s="236"/>
      <c r="BL26" s="236"/>
      <c r="BM26" s="236"/>
      <c r="BN26" s="236"/>
      <c r="BO26" s="236"/>
      <c r="BP26" s="236"/>
      <c r="BQ26" s="236"/>
      <c r="BR26" s="236"/>
      <c r="BS26" s="236"/>
      <c r="BT26" s="236"/>
      <c r="BU26" s="236"/>
      <c r="BV26" s="236"/>
      <c r="BW26" s="236"/>
      <c r="BX26" s="236"/>
      <c r="BY26" s="257"/>
      <c r="BZ26" s="257"/>
      <c r="CA26" s="230"/>
    </row>
    <row r="27" spans="1:79" s="256" customFormat="1">
      <c r="A27" s="408"/>
      <c r="B27" s="428"/>
      <c r="C27" s="236"/>
      <c r="D27" s="236"/>
      <c r="E27" s="236"/>
      <c r="F27" s="236"/>
      <c r="G27" s="236"/>
      <c r="H27" s="236"/>
      <c r="I27" s="236"/>
      <c r="J27" s="236"/>
      <c r="K27" s="236"/>
      <c r="L27" s="236"/>
      <c r="M27" s="236"/>
      <c r="N27" s="236"/>
      <c r="O27" s="236"/>
      <c r="P27" s="236"/>
      <c r="Q27" s="236"/>
      <c r="R27" s="236"/>
      <c r="S27" s="236"/>
      <c r="T27" s="236"/>
      <c r="U27" s="236"/>
      <c r="V27" s="236"/>
      <c r="W27" s="236"/>
      <c r="X27" s="236"/>
      <c r="Y27" s="236"/>
      <c r="Z27" s="236"/>
      <c r="AA27" s="236"/>
      <c r="AB27" s="236"/>
      <c r="AC27" s="236"/>
      <c r="AD27" s="236"/>
      <c r="AE27" s="236"/>
      <c r="AF27" s="236"/>
      <c r="AG27" s="236"/>
      <c r="AH27" s="236"/>
      <c r="AI27" s="236"/>
      <c r="AJ27" s="236"/>
      <c r="AK27" s="236"/>
      <c r="AL27" s="236"/>
      <c r="AM27" s="236"/>
      <c r="AN27" s="236"/>
      <c r="AO27" s="236"/>
      <c r="AP27" s="236"/>
      <c r="AQ27" s="236"/>
      <c r="AR27" s="236"/>
      <c r="AS27" s="236"/>
      <c r="AT27" s="236"/>
      <c r="AU27" s="236"/>
      <c r="AV27" s="236"/>
      <c r="AW27" s="236"/>
      <c r="AX27" s="236"/>
      <c r="AY27" s="236"/>
      <c r="AZ27" s="236"/>
      <c r="BA27" s="236"/>
      <c r="BB27" s="236"/>
      <c r="BC27" s="236"/>
      <c r="BD27" s="236"/>
      <c r="BE27" s="236"/>
      <c r="BF27" s="236"/>
      <c r="BG27" s="236"/>
      <c r="BH27" s="236"/>
      <c r="BI27" s="236"/>
      <c r="BJ27" s="236"/>
      <c r="BK27" s="236"/>
      <c r="BL27" s="236"/>
      <c r="BM27" s="236"/>
      <c r="BN27" s="236"/>
      <c r="BO27" s="236"/>
      <c r="BP27" s="236"/>
      <c r="BQ27" s="236"/>
      <c r="BR27" s="236"/>
      <c r="BS27" s="236"/>
      <c r="BT27" s="236"/>
      <c r="BU27" s="236"/>
      <c r="BV27" s="236"/>
      <c r="BW27" s="236"/>
      <c r="BX27" s="236"/>
      <c r="BY27" s="257"/>
      <c r="BZ27" s="257"/>
      <c r="CA27" s="230"/>
    </row>
    <row r="28" spans="1:79" ht="15.75" hidden="1" customHeight="1">
      <c r="A28" s="408"/>
      <c r="B28" s="407"/>
      <c r="C28" s="236"/>
      <c r="D28" s="236"/>
      <c r="E28" s="236"/>
      <c r="F28" s="236"/>
      <c r="G28" s="236"/>
      <c r="H28" s="236"/>
      <c r="I28" s="236"/>
      <c r="J28" s="236"/>
      <c r="K28" s="236"/>
      <c r="L28" s="236"/>
      <c r="M28" s="236"/>
      <c r="N28" s="236"/>
      <c r="O28" s="236"/>
      <c r="P28" s="236"/>
      <c r="Q28" s="236"/>
      <c r="R28" s="236"/>
      <c r="S28" s="236"/>
      <c r="T28" s="236"/>
      <c r="U28" s="236"/>
      <c r="V28" s="236"/>
      <c r="W28" s="236"/>
      <c r="X28" s="236"/>
      <c r="Y28" s="236"/>
      <c r="Z28" s="236"/>
      <c r="AA28" s="236"/>
      <c r="AB28" s="236"/>
      <c r="AC28" s="236"/>
      <c r="AD28" s="236"/>
      <c r="AE28" s="236"/>
      <c r="AF28" s="236"/>
      <c r="AG28" s="236"/>
      <c r="AH28" s="236"/>
      <c r="AI28" s="236"/>
      <c r="AJ28" s="236"/>
      <c r="AK28" s="236"/>
      <c r="AL28" s="236"/>
      <c r="AM28" s="236"/>
      <c r="AN28" s="236"/>
      <c r="AO28" s="236"/>
      <c r="AP28" s="236"/>
      <c r="AQ28" s="236"/>
      <c r="AR28" s="236"/>
      <c r="AS28" s="236"/>
      <c r="AT28" s="236"/>
      <c r="AU28" s="236"/>
      <c r="AV28" s="236"/>
      <c r="AW28" s="236"/>
      <c r="AX28" s="236"/>
      <c r="AY28" s="236"/>
      <c r="AZ28" s="236"/>
      <c r="BA28" s="236"/>
      <c r="BB28" s="236"/>
      <c r="BC28" s="236"/>
      <c r="BD28" s="236"/>
      <c r="BE28" s="236"/>
      <c r="BF28" s="236"/>
      <c r="BG28" s="236"/>
      <c r="BH28" s="236"/>
      <c r="BI28" s="236"/>
      <c r="BJ28" s="236"/>
      <c r="BK28" s="236"/>
      <c r="BL28" s="236"/>
      <c r="BM28" s="236"/>
      <c r="BN28" s="236"/>
      <c r="BO28" s="236"/>
      <c r="BP28" s="236"/>
      <c r="BQ28" s="236"/>
      <c r="BR28" s="236"/>
      <c r="BS28" s="236"/>
      <c r="BT28" s="236"/>
      <c r="BU28" s="236"/>
      <c r="BV28" s="236"/>
      <c r="BW28" s="236"/>
      <c r="BX28" s="236"/>
    </row>
    <row r="29" spans="1:79" ht="15.75" hidden="1" customHeight="1">
      <c r="A29" s="290"/>
      <c r="B29" s="291"/>
      <c r="C29" s="236"/>
      <c r="D29" s="236"/>
      <c r="E29" s="236"/>
      <c r="F29" s="236"/>
      <c r="G29" s="236"/>
      <c r="H29" s="236"/>
      <c r="I29" s="236"/>
      <c r="J29" s="236"/>
      <c r="K29" s="236"/>
      <c r="L29" s="236"/>
      <c r="M29" s="236"/>
      <c r="N29" s="236"/>
      <c r="O29" s="236"/>
      <c r="P29" s="236"/>
      <c r="Q29" s="236"/>
      <c r="R29" s="236"/>
      <c r="S29" s="236"/>
      <c r="T29" s="236"/>
      <c r="U29" s="236"/>
      <c r="V29" s="236"/>
      <c r="W29" s="236"/>
      <c r="X29" s="236"/>
      <c r="Y29" s="236"/>
      <c r="Z29" s="236"/>
      <c r="AA29" s="236"/>
      <c r="AB29" s="236"/>
      <c r="AC29" s="236"/>
      <c r="AD29" s="236"/>
      <c r="AE29" s="236"/>
      <c r="AF29" s="236"/>
      <c r="AG29" s="236"/>
      <c r="AH29" s="236"/>
      <c r="AI29" s="236"/>
      <c r="AJ29" s="236"/>
      <c r="AK29" s="236"/>
      <c r="AL29" s="236"/>
      <c r="AM29" s="236"/>
      <c r="AN29" s="236"/>
      <c r="AO29" s="236"/>
      <c r="AP29" s="236"/>
      <c r="AQ29" s="236"/>
      <c r="AR29" s="236"/>
      <c r="AS29" s="236"/>
      <c r="AT29" s="236"/>
      <c r="AU29" s="236"/>
      <c r="AV29" s="236"/>
      <c r="AW29" s="236"/>
      <c r="AX29" s="236"/>
      <c r="AY29" s="236"/>
      <c r="AZ29" s="236"/>
      <c r="BA29" s="236"/>
      <c r="BB29" s="236"/>
      <c r="BC29" s="236"/>
      <c r="BD29" s="236"/>
      <c r="BE29" s="236"/>
      <c r="BF29" s="236"/>
      <c r="BG29" s="236"/>
      <c r="BH29" s="236"/>
      <c r="BI29" s="236"/>
      <c r="BJ29" s="236"/>
      <c r="BK29" s="236"/>
      <c r="BL29" s="236"/>
      <c r="BM29" s="236"/>
      <c r="BN29" s="236"/>
      <c r="BO29" s="236"/>
      <c r="BP29" s="236"/>
      <c r="BQ29" s="236"/>
      <c r="BR29" s="236"/>
      <c r="BS29" s="236"/>
      <c r="BT29" s="236"/>
      <c r="BU29" s="236"/>
      <c r="BV29" s="236"/>
      <c r="BW29" s="236"/>
      <c r="BX29" s="236"/>
    </row>
    <row r="30" spans="1:79" ht="15.75" hidden="1" customHeight="1">
      <c r="A30" s="408"/>
      <c r="B30" s="407"/>
      <c r="C30" s="236"/>
      <c r="D30" s="236">
        <f t="shared" ref="D30:AI30" si="7">SUM(D22:D28)</f>
        <v>0</v>
      </c>
      <c r="E30" s="236">
        <f t="shared" si="7"/>
        <v>0</v>
      </c>
      <c r="F30" s="236">
        <f t="shared" si="7"/>
        <v>0</v>
      </c>
      <c r="G30" s="236">
        <f t="shared" si="7"/>
        <v>0</v>
      </c>
      <c r="H30" s="236">
        <f t="shared" si="7"/>
        <v>0</v>
      </c>
      <c r="I30" s="236">
        <f t="shared" si="7"/>
        <v>0</v>
      </c>
      <c r="J30" s="236">
        <f t="shared" si="7"/>
        <v>0</v>
      </c>
      <c r="K30" s="236">
        <f t="shared" si="7"/>
        <v>1</v>
      </c>
      <c r="L30" s="236">
        <f t="shared" si="7"/>
        <v>0</v>
      </c>
      <c r="M30" s="236">
        <f t="shared" si="7"/>
        <v>11</v>
      </c>
      <c r="N30" s="236">
        <f t="shared" si="7"/>
        <v>3.9</v>
      </c>
      <c r="O30" s="236">
        <f t="shared" si="7"/>
        <v>0</v>
      </c>
      <c r="P30" s="236">
        <f t="shared" si="7"/>
        <v>1</v>
      </c>
      <c r="Q30" s="236">
        <f t="shared" si="7"/>
        <v>0</v>
      </c>
      <c r="R30" s="236">
        <f t="shared" si="7"/>
        <v>0</v>
      </c>
      <c r="S30" s="236">
        <f t="shared" si="7"/>
        <v>0</v>
      </c>
      <c r="T30" s="236">
        <f t="shared" si="7"/>
        <v>0</v>
      </c>
      <c r="U30" s="236">
        <f t="shared" si="7"/>
        <v>0</v>
      </c>
      <c r="V30" s="236">
        <f t="shared" si="7"/>
        <v>0</v>
      </c>
      <c r="W30" s="236">
        <f t="shared" si="7"/>
        <v>0</v>
      </c>
      <c r="X30" s="236">
        <f t="shared" si="7"/>
        <v>0</v>
      </c>
      <c r="Y30" s="236">
        <f t="shared" si="7"/>
        <v>0</v>
      </c>
      <c r="Z30" s="236">
        <f t="shared" si="7"/>
        <v>0</v>
      </c>
      <c r="AA30" s="236">
        <f t="shared" si="7"/>
        <v>0</v>
      </c>
      <c r="AB30" s="236">
        <f t="shared" si="7"/>
        <v>0</v>
      </c>
      <c r="AC30" s="236">
        <f t="shared" si="7"/>
        <v>0</v>
      </c>
      <c r="AD30" s="236">
        <f t="shared" si="7"/>
        <v>0</v>
      </c>
      <c r="AE30" s="236">
        <f t="shared" si="7"/>
        <v>0</v>
      </c>
      <c r="AF30" s="236">
        <f t="shared" si="7"/>
        <v>0</v>
      </c>
      <c r="AG30" s="236">
        <f t="shared" si="7"/>
        <v>0</v>
      </c>
      <c r="AH30" s="236">
        <f t="shared" si="7"/>
        <v>24</v>
      </c>
      <c r="AI30" s="236">
        <f t="shared" si="7"/>
        <v>0</v>
      </c>
      <c r="AJ30" s="236">
        <f t="shared" ref="AJ30:BX30" si="8">SUM(AJ22:AJ28)</f>
        <v>0</v>
      </c>
      <c r="AK30" s="236">
        <f t="shared" si="8"/>
        <v>0</v>
      </c>
      <c r="AL30" s="236">
        <f t="shared" si="8"/>
        <v>0</v>
      </c>
      <c r="AM30" s="236">
        <f t="shared" si="8"/>
        <v>0</v>
      </c>
      <c r="AN30" s="236">
        <f t="shared" si="8"/>
        <v>9</v>
      </c>
      <c r="AO30" s="236">
        <f t="shared" si="8"/>
        <v>0</v>
      </c>
      <c r="AP30" s="236">
        <f t="shared" si="8"/>
        <v>0</v>
      </c>
      <c r="AQ30" s="236">
        <f t="shared" si="8"/>
        <v>0</v>
      </c>
      <c r="AR30" s="236">
        <f t="shared" si="8"/>
        <v>115</v>
      </c>
      <c r="AS30" s="236">
        <f t="shared" si="8"/>
        <v>0</v>
      </c>
      <c r="AT30" s="236">
        <f t="shared" si="8"/>
        <v>5</v>
      </c>
      <c r="AU30" s="236">
        <f t="shared" si="8"/>
        <v>0</v>
      </c>
      <c r="AV30" s="236">
        <f t="shared" si="8"/>
        <v>115</v>
      </c>
      <c r="AW30" s="236">
        <f t="shared" si="8"/>
        <v>0</v>
      </c>
      <c r="AX30" s="236">
        <f t="shared" si="8"/>
        <v>0</v>
      </c>
      <c r="AY30" s="236">
        <f t="shared" si="8"/>
        <v>0</v>
      </c>
      <c r="AZ30" s="236">
        <f t="shared" si="8"/>
        <v>0</v>
      </c>
      <c r="BA30" s="236">
        <f t="shared" si="8"/>
        <v>0</v>
      </c>
      <c r="BB30" s="236">
        <f t="shared" si="8"/>
        <v>0</v>
      </c>
      <c r="BC30" s="236">
        <f t="shared" si="8"/>
        <v>0</v>
      </c>
      <c r="BD30" s="236">
        <f t="shared" si="8"/>
        <v>0</v>
      </c>
      <c r="BE30" s="236">
        <f t="shared" si="8"/>
        <v>0</v>
      </c>
      <c r="BF30" s="236">
        <f t="shared" si="8"/>
        <v>0</v>
      </c>
      <c r="BG30" s="236">
        <f t="shared" si="8"/>
        <v>0</v>
      </c>
      <c r="BH30" s="236">
        <f t="shared" si="8"/>
        <v>0</v>
      </c>
      <c r="BI30" s="236">
        <f t="shared" si="8"/>
        <v>0</v>
      </c>
      <c r="BJ30" s="236">
        <f t="shared" si="8"/>
        <v>0</v>
      </c>
      <c r="BK30" s="236">
        <f t="shared" si="8"/>
        <v>0</v>
      </c>
      <c r="BL30" s="236">
        <f t="shared" si="8"/>
        <v>0</v>
      </c>
      <c r="BM30" s="236">
        <f t="shared" si="8"/>
        <v>0</v>
      </c>
      <c r="BN30" s="236">
        <f t="shared" si="8"/>
        <v>0</v>
      </c>
      <c r="BO30" s="236">
        <f t="shared" si="8"/>
        <v>0</v>
      </c>
      <c r="BP30" s="236">
        <f t="shared" si="8"/>
        <v>0</v>
      </c>
      <c r="BQ30" s="236">
        <f t="shared" si="8"/>
        <v>0</v>
      </c>
      <c r="BR30" s="236">
        <f t="shared" si="8"/>
        <v>0</v>
      </c>
      <c r="BS30" s="236">
        <f t="shared" si="8"/>
        <v>0</v>
      </c>
      <c r="BT30" s="236">
        <f t="shared" si="8"/>
        <v>0</v>
      </c>
      <c r="BU30" s="236">
        <f t="shared" si="8"/>
        <v>0</v>
      </c>
      <c r="BV30" s="236">
        <f t="shared" si="8"/>
        <v>0</v>
      </c>
      <c r="BW30" s="236">
        <f t="shared" si="8"/>
        <v>0</v>
      </c>
      <c r="BX30" s="236">
        <f t="shared" si="8"/>
        <v>60</v>
      </c>
    </row>
    <row r="31" spans="1:79" ht="15.75" hidden="1" customHeight="1">
      <c r="A31" s="412" t="s">
        <v>74</v>
      </c>
      <c r="B31" s="413"/>
      <c r="C31" s="236">
        <f>C32</f>
        <v>22</v>
      </c>
      <c r="D31" s="236">
        <f t="shared" ref="D31:BO31" si="9">C31</f>
        <v>22</v>
      </c>
      <c r="E31" s="236">
        <f t="shared" si="9"/>
        <v>22</v>
      </c>
      <c r="F31" s="236">
        <f t="shared" si="9"/>
        <v>22</v>
      </c>
      <c r="G31" s="236">
        <f t="shared" si="9"/>
        <v>22</v>
      </c>
      <c r="H31" s="236">
        <f t="shared" si="9"/>
        <v>22</v>
      </c>
      <c r="I31" s="236">
        <f t="shared" si="9"/>
        <v>22</v>
      </c>
      <c r="J31" s="236">
        <f t="shared" si="9"/>
        <v>22</v>
      </c>
      <c r="K31" s="236">
        <f t="shared" si="9"/>
        <v>22</v>
      </c>
      <c r="L31" s="236">
        <f t="shared" si="9"/>
        <v>22</v>
      </c>
      <c r="M31" s="236">
        <f t="shared" si="9"/>
        <v>22</v>
      </c>
      <c r="N31" s="236">
        <f t="shared" si="9"/>
        <v>22</v>
      </c>
      <c r="O31" s="236">
        <f t="shared" si="9"/>
        <v>22</v>
      </c>
      <c r="P31" s="236">
        <f t="shared" si="9"/>
        <v>22</v>
      </c>
      <c r="Q31" s="236">
        <f t="shared" si="9"/>
        <v>22</v>
      </c>
      <c r="R31" s="236">
        <f t="shared" si="9"/>
        <v>22</v>
      </c>
      <c r="S31" s="236">
        <f t="shared" si="9"/>
        <v>22</v>
      </c>
      <c r="T31" s="236">
        <f t="shared" si="9"/>
        <v>22</v>
      </c>
      <c r="U31" s="236">
        <f t="shared" si="9"/>
        <v>22</v>
      </c>
      <c r="V31" s="236">
        <f t="shared" si="9"/>
        <v>22</v>
      </c>
      <c r="W31" s="236">
        <f t="shared" si="9"/>
        <v>22</v>
      </c>
      <c r="X31" s="236">
        <f t="shared" si="9"/>
        <v>22</v>
      </c>
      <c r="Y31" s="236">
        <f t="shared" si="9"/>
        <v>22</v>
      </c>
      <c r="Z31" s="236">
        <f t="shared" si="9"/>
        <v>22</v>
      </c>
      <c r="AA31" s="236">
        <f t="shared" si="9"/>
        <v>22</v>
      </c>
      <c r="AB31" s="236">
        <f t="shared" si="9"/>
        <v>22</v>
      </c>
      <c r="AC31" s="236">
        <f t="shared" si="9"/>
        <v>22</v>
      </c>
      <c r="AD31" s="236">
        <f t="shared" si="9"/>
        <v>22</v>
      </c>
      <c r="AE31" s="236">
        <f t="shared" si="9"/>
        <v>22</v>
      </c>
      <c r="AF31" s="236">
        <f t="shared" si="9"/>
        <v>22</v>
      </c>
      <c r="AG31" s="236">
        <f t="shared" si="9"/>
        <v>22</v>
      </c>
      <c r="AH31" s="236">
        <f t="shared" si="9"/>
        <v>22</v>
      </c>
      <c r="AI31" s="236">
        <f t="shared" si="9"/>
        <v>22</v>
      </c>
      <c r="AJ31" s="236">
        <f t="shared" si="9"/>
        <v>22</v>
      </c>
      <c r="AK31" s="236">
        <f t="shared" si="9"/>
        <v>22</v>
      </c>
      <c r="AL31" s="236">
        <f t="shared" si="9"/>
        <v>22</v>
      </c>
      <c r="AM31" s="236">
        <f t="shared" si="9"/>
        <v>22</v>
      </c>
      <c r="AN31" s="236">
        <f t="shared" si="9"/>
        <v>22</v>
      </c>
      <c r="AO31" s="236">
        <f t="shared" si="9"/>
        <v>22</v>
      </c>
      <c r="AP31" s="236">
        <f t="shared" si="9"/>
        <v>22</v>
      </c>
      <c r="AQ31" s="236">
        <f t="shared" si="9"/>
        <v>22</v>
      </c>
      <c r="AR31" s="236">
        <f t="shared" si="9"/>
        <v>22</v>
      </c>
      <c r="AS31" s="236">
        <f t="shared" si="9"/>
        <v>22</v>
      </c>
      <c r="AT31" s="236">
        <f t="shared" si="9"/>
        <v>22</v>
      </c>
      <c r="AU31" s="236">
        <f t="shared" si="9"/>
        <v>22</v>
      </c>
      <c r="AV31" s="236">
        <f t="shared" si="9"/>
        <v>22</v>
      </c>
      <c r="AW31" s="236">
        <f t="shared" si="9"/>
        <v>22</v>
      </c>
      <c r="AX31" s="236">
        <f t="shared" si="9"/>
        <v>22</v>
      </c>
      <c r="AY31" s="236">
        <f t="shared" si="9"/>
        <v>22</v>
      </c>
      <c r="AZ31" s="236">
        <f t="shared" si="9"/>
        <v>22</v>
      </c>
      <c r="BA31" s="236">
        <f t="shared" si="9"/>
        <v>22</v>
      </c>
      <c r="BB31" s="236">
        <f t="shared" si="9"/>
        <v>22</v>
      </c>
      <c r="BC31" s="236">
        <f t="shared" si="9"/>
        <v>22</v>
      </c>
      <c r="BD31" s="236">
        <f t="shared" si="9"/>
        <v>22</v>
      </c>
      <c r="BE31" s="236">
        <f t="shared" si="9"/>
        <v>22</v>
      </c>
      <c r="BF31" s="236">
        <f t="shared" si="9"/>
        <v>22</v>
      </c>
      <c r="BG31" s="236">
        <f t="shared" si="9"/>
        <v>22</v>
      </c>
      <c r="BH31" s="236">
        <f t="shared" si="9"/>
        <v>22</v>
      </c>
      <c r="BI31" s="236">
        <f t="shared" si="9"/>
        <v>22</v>
      </c>
      <c r="BJ31" s="236">
        <f t="shared" si="9"/>
        <v>22</v>
      </c>
      <c r="BK31" s="236">
        <f t="shared" si="9"/>
        <v>22</v>
      </c>
      <c r="BL31" s="236">
        <f t="shared" si="9"/>
        <v>22</v>
      </c>
      <c r="BM31" s="236">
        <f t="shared" si="9"/>
        <v>22</v>
      </c>
      <c r="BN31" s="236">
        <f t="shared" si="9"/>
        <v>22</v>
      </c>
      <c r="BO31" s="236">
        <f t="shared" si="9"/>
        <v>22</v>
      </c>
      <c r="BP31" s="236">
        <f t="shared" ref="BP31:BX31" si="10">BO31</f>
        <v>22</v>
      </c>
      <c r="BQ31" s="236">
        <f t="shared" si="10"/>
        <v>22</v>
      </c>
      <c r="BR31" s="236">
        <f t="shared" si="10"/>
        <v>22</v>
      </c>
      <c r="BS31" s="236">
        <f t="shared" si="10"/>
        <v>22</v>
      </c>
      <c r="BT31" s="236">
        <f t="shared" si="10"/>
        <v>22</v>
      </c>
      <c r="BU31" s="236">
        <f t="shared" si="10"/>
        <v>22</v>
      </c>
      <c r="BV31" s="236">
        <f t="shared" si="10"/>
        <v>22</v>
      </c>
      <c r="BW31" s="236">
        <f t="shared" si="10"/>
        <v>22</v>
      </c>
      <c r="BX31" s="236">
        <f t="shared" si="10"/>
        <v>22</v>
      </c>
    </row>
    <row r="32" spans="1:79" ht="15.75" customHeight="1" thickBot="1">
      <c r="A32" s="414" t="s">
        <v>74</v>
      </c>
      <c r="B32" s="415"/>
      <c r="C32" s="255">
        <f>VLOOKUP(B4,Фактически_присутствующих,3,FALSE)</f>
        <v>22</v>
      </c>
      <c r="D32" s="236"/>
      <c r="E32" s="236"/>
      <c r="F32" s="236"/>
      <c r="G32" s="236"/>
      <c r="H32" s="236"/>
      <c r="I32" s="236"/>
      <c r="J32" s="236"/>
      <c r="K32" s="236"/>
      <c r="L32" s="236"/>
      <c r="M32" s="236"/>
      <c r="N32" s="236"/>
      <c r="O32" s="236"/>
      <c r="P32" s="236"/>
      <c r="Q32" s="236"/>
      <c r="R32" s="236"/>
      <c r="S32" s="236"/>
      <c r="T32" s="236"/>
      <c r="U32" s="236"/>
      <c r="V32" s="236"/>
      <c r="W32" s="236"/>
      <c r="X32" s="236"/>
      <c r="Y32" s="236"/>
      <c r="Z32" s="236"/>
      <c r="AA32" s="236"/>
      <c r="AB32" s="236"/>
      <c r="AC32" s="236"/>
      <c r="AD32" s="236"/>
      <c r="AE32" s="236"/>
      <c r="AF32" s="236"/>
      <c r="AG32" s="236"/>
      <c r="AH32" s="236"/>
      <c r="AI32" s="236"/>
      <c r="AJ32" s="236"/>
      <c r="AK32" s="236"/>
      <c r="AL32" s="236"/>
      <c r="AM32" s="236"/>
      <c r="AN32" s="236"/>
      <c r="AO32" s="236"/>
      <c r="AP32" s="236"/>
      <c r="AQ32" s="236"/>
      <c r="AR32" s="236"/>
      <c r="AS32" s="236"/>
      <c r="AT32" s="236"/>
      <c r="AU32" s="236"/>
      <c r="AV32" s="236"/>
      <c r="AW32" s="236"/>
      <c r="AX32" s="236"/>
      <c r="AY32" s="236"/>
      <c r="AZ32" s="236"/>
      <c r="BA32" s="236"/>
      <c r="BB32" s="236"/>
      <c r="BC32" s="236"/>
      <c r="BD32" s="236"/>
      <c r="BE32" s="236"/>
      <c r="BF32" s="236"/>
      <c r="BG32" s="236"/>
      <c r="BH32" s="236"/>
      <c r="BI32" s="236"/>
      <c r="BJ32" s="236"/>
      <c r="BK32" s="236"/>
      <c r="BL32" s="236"/>
      <c r="BM32" s="236"/>
      <c r="BN32" s="236"/>
      <c r="BO32" s="236"/>
      <c r="BP32" s="236"/>
      <c r="BQ32" s="236"/>
      <c r="BR32" s="236"/>
      <c r="BS32" s="236"/>
      <c r="BT32" s="236"/>
      <c r="BU32" s="236"/>
      <c r="BV32" s="236"/>
      <c r="BW32" s="236"/>
      <c r="BX32" s="236"/>
    </row>
    <row r="33" spans="1:76" ht="15.75" customHeight="1" thickTop="1">
      <c r="A33" s="414" t="s">
        <v>75</v>
      </c>
      <c r="B33" s="415"/>
      <c r="C33" s="237"/>
      <c r="D33" s="238">
        <f>D30*D31/1000</f>
        <v>0</v>
      </c>
      <c r="E33" s="238">
        <f>E30*E31</f>
        <v>0</v>
      </c>
      <c r="F33" s="239">
        <f>F30*F31</f>
        <v>0</v>
      </c>
      <c r="G33" s="240">
        <f>G30*G31</f>
        <v>0</v>
      </c>
      <c r="H33" s="240">
        <f>H30*H31/1000</f>
        <v>0</v>
      </c>
      <c r="I33" s="240">
        <f>I30*I31/1000</f>
        <v>0</v>
      </c>
      <c r="J33" s="240">
        <f>J30*J31/1000</f>
        <v>0</v>
      </c>
      <c r="K33" s="240">
        <f>K30*K31</f>
        <v>22</v>
      </c>
      <c r="L33" s="240">
        <f t="shared" ref="L33:BW33" si="11">L30*L31/1000</f>
        <v>0</v>
      </c>
      <c r="M33" s="240">
        <f t="shared" si="11"/>
        <v>0.24199999999999999</v>
      </c>
      <c r="N33" s="240">
        <f t="shared" si="11"/>
        <v>8.5800000000000001E-2</v>
      </c>
      <c r="O33" s="240">
        <f t="shared" si="11"/>
        <v>0</v>
      </c>
      <c r="P33" s="240">
        <f t="shared" si="11"/>
        <v>2.1999999999999999E-2</v>
      </c>
      <c r="Q33" s="240">
        <f t="shared" si="11"/>
        <v>0</v>
      </c>
      <c r="R33" s="240">
        <f t="shared" si="11"/>
        <v>0</v>
      </c>
      <c r="S33" s="240">
        <f t="shared" si="11"/>
        <v>0</v>
      </c>
      <c r="T33" s="240">
        <f t="shared" si="11"/>
        <v>0</v>
      </c>
      <c r="U33" s="240">
        <f t="shared" si="11"/>
        <v>0</v>
      </c>
      <c r="V33" s="240">
        <f t="shared" si="11"/>
        <v>0</v>
      </c>
      <c r="W33" s="240">
        <f t="shared" si="11"/>
        <v>0</v>
      </c>
      <c r="X33" s="240">
        <f t="shared" si="11"/>
        <v>0</v>
      </c>
      <c r="Y33" s="240">
        <f t="shared" si="11"/>
        <v>0</v>
      </c>
      <c r="Z33" s="240">
        <f t="shared" si="11"/>
        <v>0</v>
      </c>
      <c r="AA33" s="240">
        <f t="shared" si="11"/>
        <v>0</v>
      </c>
      <c r="AB33" s="240">
        <f t="shared" si="11"/>
        <v>0</v>
      </c>
      <c r="AC33" s="240">
        <f t="shared" si="11"/>
        <v>0</v>
      </c>
      <c r="AD33" s="240">
        <f t="shared" si="11"/>
        <v>0</v>
      </c>
      <c r="AE33" s="240">
        <f t="shared" si="11"/>
        <v>0</v>
      </c>
      <c r="AF33" s="240">
        <f t="shared" si="11"/>
        <v>0</v>
      </c>
      <c r="AG33" s="240">
        <f t="shared" si="11"/>
        <v>0</v>
      </c>
      <c r="AH33" s="240">
        <f t="shared" si="11"/>
        <v>0.52800000000000002</v>
      </c>
      <c r="AI33" s="240">
        <f t="shared" si="11"/>
        <v>0</v>
      </c>
      <c r="AJ33" s="240">
        <f t="shared" si="11"/>
        <v>0</v>
      </c>
      <c r="AK33" s="240">
        <f t="shared" si="11"/>
        <v>0</v>
      </c>
      <c r="AL33" s="240">
        <f t="shared" si="11"/>
        <v>0</v>
      </c>
      <c r="AM33" s="240">
        <f t="shared" si="11"/>
        <v>0</v>
      </c>
      <c r="AN33" s="240">
        <f t="shared" si="11"/>
        <v>0.19800000000000001</v>
      </c>
      <c r="AO33" s="240">
        <f t="shared" si="11"/>
        <v>0</v>
      </c>
      <c r="AP33" s="240">
        <f t="shared" si="11"/>
        <v>0</v>
      </c>
      <c r="AQ33" s="240">
        <f t="shared" si="11"/>
        <v>0</v>
      </c>
      <c r="AR33" s="240">
        <f t="shared" si="11"/>
        <v>2.5299999999999998</v>
      </c>
      <c r="AS33" s="240">
        <f t="shared" si="11"/>
        <v>0</v>
      </c>
      <c r="AT33" s="240">
        <f t="shared" si="11"/>
        <v>0.11</v>
      </c>
      <c r="AU33" s="240">
        <f t="shared" si="11"/>
        <v>0</v>
      </c>
      <c r="AV33" s="240">
        <f t="shared" si="11"/>
        <v>2.5299999999999998</v>
      </c>
      <c r="AW33" s="240">
        <f t="shared" si="11"/>
        <v>0</v>
      </c>
      <c r="AX33" s="240">
        <f t="shared" si="11"/>
        <v>0</v>
      </c>
      <c r="AY33" s="240">
        <f t="shared" si="11"/>
        <v>0</v>
      </c>
      <c r="AZ33" s="240">
        <f t="shared" si="11"/>
        <v>0</v>
      </c>
      <c r="BA33" s="240">
        <f t="shared" si="11"/>
        <v>0</v>
      </c>
      <c r="BB33" s="240">
        <f t="shared" si="11"/>
        <v>0</v>
      </c>
      <c r="BC33" s="240">
        <f t="shared" si="11"/>
        <v>0</v>
      </c>
      <c r="BD33" s="240">
        <f t="shared" si="11"/>
        <v>0</v>
      </c>
      <c r="BE33" s="240">
        <f t="shared" si="11"/>
        <v>0</v>
      </c>
      <c r="BF33" s="240">
        <f t="shared" si="11"/>
        <v>0</v>
      </c>
      <c r="BG33" s="240">
        <f t="shared" si="11"/>
        <v>0</v>
      </c>
      <c r="BH33" s="240">
        <f t="shared" si="11"/>
        <v>0</v>
      </c>
      <c r="BI33" s="240">
        <f t="shared" si="11"/>
        <v>0</v>
      </c>
      <c r="BJ33" s="240">
        <f t="shared" si="11"/>
        <v>0</v>
      </c>
      <c r="BK33" s="240">
        <f t="shared" si="11"/>
        <v>0</v>
      </c>
      <c r="BL33" s="240">
        <f t="shared" si="11"/>
        <v>0</v>
      </c>
      <c r="BM33" s="240">
        <f t="shared" si="11"/>
        <v>0</v>
      </c>
      <c r="BN33" s="240">
        <f t="shared" si="11"/>
        <v>0</v>
      </c>
      <c r="BO33" s="240">
        <f t="shared" si="11"/>
        <v>0</v>
      </c>
      <c r="BP33" s="240">
        <f t="shared" si="11"/>
        <v>0</v>
      </c>
      <c r="BQ33" s="240">
        <f t="shared" si="11"/>
        <v>0</v>
      </c>
      <c r="BR33" s="240">
        <f t="shared" si="11"/>
        <v>0</v>
      </c>
      <c r="BS33" s="240">
        <f t="shared" si="11"/>
        <v>0</v>
      </c>
      <c r="BT33" s="240">
        <f t="shared" si="11"/>
        <v>0</v>
      </c>
      <c r="BU33" s="240">
        <f t="shared" si="11"/>
        <v>0</v>
      </c>
      <c r="BV33" s="240">
        <f t="shared" si="11"/>
        <v>0</v>
      </c>
      <c r="BW33" s="240">
        <f t="shared" si="11"/>
        <v>0</v>
      </c>
      <c r="BX33" s="240">
        <f t="shared" ref="BX33" si="12">BX30*BX31/1000</f>
        <v>1.32</v>
      </c>
    </row>
    <row r="34" spans="1:76" ht="15.75" customHeight="1">
      <c r="A34" s="414" t="s">
        <v>64</v>
      </c>
      <c r="B34" s="415"/>
      <c r="C34" s="237"/>
      <c r="D34" s="241">
        <f>ССЫЛКИ!B3</f>
        <v>85</v>
      </c>
      <c r="E34" s="241">
        <f>ССЫЛКИ!C3</f>
        <v>21</v>
      </c>
      <c r="F34" s="241">
        <f>ССЫЛКИ!D3</f>
        <v>21</v>
      </c>
      <c r="G34" s="241">
        <f>ССЫЛКИ!E3</f>
        <v>6</v>
      </c>
      <c r="H34" s="241">
        <f>ССЫЛКИ!F3</f>
        <v>400</v>
      </c>
      <c r="I34" s="241">
        <f>ССЫЛКИ!G3</f>
        <v>140</v>
      </c>
      <c r="J34" s="241">
        <f>ССЫЛКИ!H3</f>
        <v>85</v>
      </c>
      <c r="K34" s="241">
        <f>ССЫЛКИ!I3</f>
        <v>21</v>
      </c>
      <c r="L34" s="241">
        <f>ССЫЛКИ!J3</f>
        <v>140</v>
      </c>
      <c r="M34" s="241">
        <f>ССЫЛКИ!K3</f>
        <v>56</v>
      </c>
      <c r="N34" s="241">
        <f>ССЫЛКИ!L3</f>
        <v>10</v>
      </c>
      <c r="O34" s="241">
        <f>ССЫЛКИ!M3</f>
        <v>240</v>
      </c>
      <c r="P34" s="241">
        <f>ССЫЛКИ!N3</f>
        <v>700</v>
      </c>
      <c r="Q34" s="241">
        <f>ССЫЛКИ!O3</f>
        <v>8</v>
      </c>
      <c r="R34" s="241">
        <f>ССЫЛКИ!P3</f>
        <v>160</v>
      </c>
      <c r="S34" s="241">
        <f>ССЫЛКИ!Q3</f>
        <v>10</v>
      </c>
      <c r="T34" s="241">
        <f>ССЫЛКИ!R3</f>
        <v>150</v>
      </c>
      <c r="U34" s="241">
        <f>ССЫЛКИ!S3</f>
        <v>110</v>
      </c>
      <c r="V34" s="241">
        <f>ССЫЛКИ!T3</f>
        <v>130</v>
      </c>
      <c r="W34" s="241">
        <f>ССЫЛКИ!U3</f>
        <v>150</v>
      </c>
      <c r="X34" s="241">
        <f>ССЫЛКИ!V3</f>
        <v>150</v>
      </c>
      <c r="Y34" s="241">
        <f>ССЫЛКИ!W3</f>
        <v>40</v>
      </c>
      <c r="Z34" s="241">
        <f>ССЫЛКИ!X3</f>
        <v>150</v>
      </c>
      <c r="AA34" s="241">
        <f>ССЫЛКИ!Y3</f>
        <v>60</v>
      </c>
      <c r="AB34" s="241">
        <f>ССЫЛКИ!Z3</f>
        <v>70</v>
      </c>
      <c r="AC34" s="241">
        <f>ССЫЛКИ!AA3</f>
        <v>165</v>
      </c>
      <c r="AD34" s="241">
        <f>ССЫЛКИ!AB3</f>
        <v>21</v>
      </c>
      <c r="AE34" s="241">
        <f>ССЫЛКИ!AC3</f>
        <v>10.5</v>
      </c>
      <c r="AF34" s="241">
        <f>ССЫЛКИ!AD3</f>
        <v>55</v>
      </c>
      <c r="AG34" s="241">
        <f>ССЫЛКИ!AE3</f>
        <v>90</v>
      </c>
      <c r="AH34" s="241">
        <f>ССЫЛКИ!AF3</f>
        <v>45</v>
      </c>
      <c r="AI34" s="241">
        <f>ССЫЛКИ!AG3</f>
        <v>45</v>
      </c>
      <c r="AJ34" s="241">
        <f>ССЫЛКИ!AH3</f>
        <v>52</v>
      </c>
      <c r="AK34" s="241">
        <f>ССЫЛКИ!AI3</f>
        <v>50</v>
      </c>
      <c r="AL34" s="241">
        <f>ССЫЛКИ!AJ3</f>
        <v>55</v>
      </c>
      <c r="AM34" s="241">
        <f>ССЫЛКИ!AK3</f>
        <v>60</v>
      </c>
      <c r="AN34" s="241">
        <f>ССЫЛКИ!AL3</f>
        <v>60</v>
      </c>
      <c r="AO34" s="241">
        <f>ССЫЛКИ!AM3</f>
        <v>50</v>
      </c>
      <c r="AP34" s="241">
        <f>ССЫЛКИ!AN3</f>
        <v>110</v>
      </c>
      <c r="AQ34" s="241">
        <f>ССЫЛКИ!AO3</f>
        <v>270</v>
      </c>
      <c r="AR34" s="241">
        <f>ССЫЛКИ!AP3</f>
        <v>200</v>
      </c>
      <c r="AS34" s="241">
        <f>ССЫЛКИ!AQ3</f>
        <v>80</v>
      </c>
      <c r="AT34" s="241">
        <f>ССЫЛКИ!AR3</f>
        <v>600</v>
      </c>
      <c r="AU34" s="241">
        <f>ССЫЛКИ!AS3</f>
        <v>60</v>
      </c>
      <c r="AV34" s="241">
        <f>ССЫЛКИ!AT3</f>
        <v>75</v>
      </c>
      <c r="AW34" s="241">
        <f>ССЫЛКИ!AU3</f>
        <v>250</v>
      </c>
      <c r="AX34" s="241">
        <f>ССЫЛКИ!AV3</f>
        <v>274</v>
      </c>
      <c r="AY34" s="241">
        <f>ССЫЛКИ!AW3</f>
        <v>450</v>
      </c>
      <c r="AZ34" s="241">
        <f>ССЫЛКИ!AX3</f>
        <v>325</v>
      </c>
      <c r="BA34" s="241">
        <f>ССЫЛКИ!AY3</f>
        <v>180</v>
      </c>
      <c r="BB34" s="241">
        <f>ССЫЛКИ!AZ3</f>
        <v>320</v>
      </c>
      <c r="BC34" s="241">
        <f>ССЫЛКИ!BA3</f>
        <v>350</v>
      </c>
      <c r="BD34" s="241">
        <f>ССЫЛКИ!BB3</f>
        <v>300</v>
      </c>
      <c r="BE34" s="241">
        <f>ССЫЛКИ!BC3</f>
        <v>120</v>
      </c>
      <c r="BF34" s="241">
        <f>ССЫЛКИ!BD3</f>
        <v>220</v>
      </c>
      <c r="BG34" s="241">
        <f>ССЫЛКИ!BE3</f>
        <v>300</v>
      </c>
      <c r="BH34" s="241">
        <f>ССЫЛКИ!BF3</f>
        <v>21</v>
      </c>
      <c r="BI34" s="241">
        <f>ССЫЛКИ!BG3</f>
        <v>21</v>
      </c>
      <c r="BJ34" s="241">
        <f>ССЫЛКИ!BH3</f>
        <v>35</v>
      </c>
      <c r="BK34" s="241">
        <f>ССЫЛКИ!BI3</f>
        <v>22</v>
      </c>
      <c r="BL34" s="241">
        <f>ССЫЛКИ!BJ3</f>
        <v>32</v>
      </c>
      <c r="BM34" s="241">
        <f>ССЫЛКИ!BK3</f>
        <v>140</v>
      </c>
      <c r="BN34" s="241">
        <f>ССЫЛКИ!BL3</f>
        <v>140</v>
      </c>
      <c r="BO34" s="241">
        <f>ССЫЛКИ!BM3</f>
        <v>30</v>
      </c>
      <c r="BP34" s="241">
        <f>ССЫЛКИ!BN3</f>
        <v>4.2</v>
      </c>
      <c r="BQ34" s="241">
        <f>ССЫЛКИ!BO3</f>
        <v>160</v>
      </c>
      <c r="BR34" s="241">
        <f>ССЫЛКИ!BP3</f>
        <v>100</v>
      </c>
      <c r="BS34" s="241">
        <f>ССЫЛКИ!BQ3</f>
        <v>150</v>
      </c>
      <c r="BT34" s="241">
        <f>ССЫЛКИ!BR3</f>
        <v>160</v>
      </c>
      <c r="BU34" s="241">
        <f>ССЫЛКИ!BS3</f>
        <v>100</v>
      </c>
      <c r="BV34" s="241">
        <f>ССЫЛКИ!BT3</f>
        <v>90</v>
      </c>
      <c r="BW34" s="241">
        <f>ССЫЛКИ!BU3</f>
        <v>21</v>
      </c>
      <c r="BX34" s="241">
        <f>ССЫЛКИ!BV3</f>
        <v>40</v>
      </c>
    </row>
    <row r="35" spans="1:76" ht="15.75" customHeight="1">
      <c r="A35" s="414" t="s">
        <v>76</v>
      </c>
      <c r="B35" s="415"/>
      <c r="C35" s="242">
        <f>SUM(D35:BZ35)</f>
        <v>1342</v>
      </c>
      <c r="D35" s="243">
        <f t="shared" ref="D35:BX35" si="13">D33*D34</f>
        <v>0</v>
      </c>
      <c r="E35" s="243">
        <f t="shared" si="13"/>
        <v>0</v>
      </c>
      <c r="F35" s="239">
        <f t="shared" si="13"/>
        <v>0</v>
      </c>
      <c r="G35" s="240">
        <f t="shared" si="13"/>
        <v>0</v>
      </c>
      <c r="H35" s="240">
        <f t="shared" si="13"/>
        <v>0</v>
      </c>
      <c r="I35" s="240">
        <f t="shared" si="13"/>
        <v>0</v>
      </c>
      <c r="J35" s="240">
        <f t="shared" si="13"/>
        <v>0</v>
      </c>
      <c r="K35" s="240">
        <f t="shared" si="13"/>
        <v>462</v>
      </c>
      <c r="L35" s="240">
        <f t="shared" si="13"/>
        <v>0</v>
      </c>
      <c r="M35" s="240">
        <f t="shared" si="13"/>
        <v>13.552</v>
      </c>
      <c r="N35" s="240">
        <f t="shared" si="13"/>
        <v>0.85799999999999998</v>
      </c>
      <c r="O35" s="240">
        <f t="shared" si="13"/>
        <v>0</v>
      </c>
      <c r="P35" s="240">
        <f t="shared" si="13"/>
        <v>15.399999999999999</v>
      </c>
      <c r="Q35" s="240">
        <f t="shared" si="13"/>
        <v>0</v>
      </c>
      <c r="R35" s="240">
        <f t="shared" si="13"/>
        <v>0</v>
      </c>
      <c r="S35" s="240">
        <f t="shared" si="13"/>
        <v>0</v>
      </c>
      <c r="T35" s="240">
        <f t="shared" si="13"/>
        <v>0</v>
      </c>
      <c r="U35" s="240">
        <f t="shared" si="13"/>
        <v>0</v>
      </c>
      <c r="V35" s="240">
        <f t="shared" si="13"/>
        <v>0</v>
      </c>
      <c r="W35" s="240">
        <f t="shared" si="13"/>
        <v>0</v>
      </c>
      <c r="X35" s="240">
        <f t="shared" si="13"/>
        <v>0</v>
      </c>
      <c r="Y35" s="240">
        <f t="shared" si="13"/>
        <v>0</v>
      </c>
      <c r="Z35" s="240">
        <f t="shared" si="13"/>
        <v>0</v>
      </c>
      <c r="AA35" s="240">
        <f t="shared" si="13"/>
        <v>0</v>
      </c>
      <c r="AB35" s="240">
        <f t="shared" si="13"/>
        <v>0</v>
      </c>
      <c r="AC35" s="240">
        <f t="shared" si="13"/>
        <v>0</v>
      </c>
      <c r="AD35" s="240">
        <f t="shared" si="13"/>
        <v>0</v>
      </c>
      <c r="AE35" s="240">
        <f t="shared" si="13"/>
        <v>0</v>
      </c>
      <c r="AF35" s="240">
        <f t="shared" si="13"/>
        <v>0</v>
      </c>
      <c r="AG35" s="240">
        <f t="shared" si="13"/>
        <v>0</v>
      </c>
      <c r="AH35" s="240">
        <f t="shared" si="13"/>
        <v>23.76</v>
      </c>
      <c r="AI35" s="240">
        <f t="shared" si="13"/>
        <v>0</v>
      </c>
      <c r="AJ35" s="240">
        <f t="shared" si="13"/>
        <v>0</v>
      </c>
      <c r="AK35" s="240">
        <f t="shared" si="13"/>
        <v>0</v>
      </c>
      <c r="AL35" s="240">
        <f t="shared" si="13"/>
        <v>0</v>
      </c>
      <c r="AM35" s="240">
        <f t="shared" si="13"/>
        <v>0</v>
      </c>
      <c r="AN35" s="240">
        <f t="shared" si="13"/>
        <v>11.88</v>
      </c>
      <c r="AO35" s="240">
        <f t="shared" si="13"/>
        <v>0</v>
      </c>
      <c r="AP35" s="240">
        <f t="shared" si="13"/>
        <v>0</v>
      </c>
      <c r="AQ35" s="240">
        <f t="shared" si="13"/>
        <v>0</v>
      </c>
      <c r="AR35" s="240">
        <f t="shared" si="13"/>
        <v>505.99999999999994</v>
      </c>
      <c r="AS35" s="240">
        <f t="shared" si="13"/>
        <v>0</v>
      </c>
      <c r="AT35" s="240">
        <f t="shared" si="13"/>
        <v>66</v>
      </c>
      <c r="AU35" s="240">
        <f t="shared" si="13"/>
        <v>0</v>
      </c>
      <c r="AV35" s="240">
        <f t="shared" si="13"/>
        <v>189.74999999999997</v>
      </c>
      <c r="AW35" s="240">
        <f t="shared" si="13"/>
        <v>0</v>
      </c>
      <c r="AX35" s="240">
        <f t="shared" si="13"/>
        <v>0</v>
      </c>
      <c r="AY35" s="240">
        <f t="shared" si="13"/>
        <v>0</v>
      </c>
      <c r="AZ35" s="240">
        <f t="shared" si="13"/>
        <v>0</v>
      </c>
      <c r="BA35" s="240">
        <f t="shared" si="13"/>
        <v>0</v>
      </c>
      <c r="BB35" s="240">
        <f t="shared" si="13"/>
        <v>0</v>
      </c>
      <c r="BC35" s="240">
        <f t="shared" si="13"/>
        <v>0</v>
      </c>
      <c r="BD35" s="240">
        <f t="shared" si="13"/>
        <v>0</v>
      </c>
      <c r="BE35" s="240">
        <f t="shared" si="13"/>
        <v>0</v>
      </c>
      <c r="BF35" s="240">
        <f t="shared" si="13"/>
        <v>0</v>
      </c>
      <c r="BG35" s="240">
        <f t="shared" si="13"/>
        <v>0</v>
      </c>
      <c r="BH35" s="240">
        <f t="shared" si="13"/>
        <v>0</v>
      </c>
      <c r="BI35" s="240">
        <f t="shared" si="13"/>
        <v>0</v>
      </c>
      <c r="BJ35" s="240">
        <f t="shared" si="13"/>
        <v>0</v>
      </c>
      <c r="BK35" s="240">
        <f t="shared" si="13"/>
        <v>0</v>
      </c>
      <c r="BL35" s="240">
        <f t="shared" si="13"/>
        <v>0</v>
      </c>
      <c r="BM35" s="240">
        <f t="shared" si="13"/>
        <v>0</v>
      </c>
      <c r="BN35" s="240">
        <f t="shared" si="13"/>
        <v>0</v>
      </c>
      <c r="BO35" s="240">
        <f t="shared" si="13"/>
        <v>0</v>
      </c>
      <c r="BP35" s="240">
        <f t="shared" si="13"/>
        <v>0</v>
      </c>
      <c r="BQ35" s="240">
        <f t="shared" si="13"/>
        <v>0</v>
      </c>
      <c r="BR35" s="240">
        <f t="shared" si="13"/>
        <v>0</v>
      </c>
      <c r="BS35" s="240">
        <f t="shared" si="13"/>
        <v>0</v>
      </c>
      <c r="BT35" s="240">
        <f t="shared" si="13"/>
        <v>0</v>
      </c>
      <c r="BU35" s="240">
        <f t="shared" si="13"/>
        <v>0</v>
      </c>
      <c r="BV35" s="240">
        <f t="shared" si="13"/>
        <v>0</v>
      </c>
      <c r="BW35" s="240">
        <f t="shared" si="13"/>
        <v>0</v>
      </c>
      <c r="BX35" s="240">
        <f t="shared" si="13"/>
        <v>52.800000000000004</v>
      </c>
    </row>
    <row r="36" spans="1:76" ht="15.75" customHeight="1">
      <c r="A36" s="414" t="s">
        <v>77</v>
      </c>
      <c r="B36" s="415"/>
      <c r="C36" s="244">
        <f>C35/C32</f>
        <v>61</v>
      </c>
      <c r="D36" s="230"/>
      <c r="E36" s="230"/>
      <c r="F36" s="230"/>
      <c r="G36" s="230"/>
      <c r="H36" s="230"/>
      <c r="I36" s="230"/>
      <c r="J36" s="230"/>
      <c r="K36" s="230"/>
      <c r="L36" s="230"/>
      <c r="M36" s="230"/>
      <c r="N36" s="230"/>
      <c r="O36" s="230"/>
      <c r="P36" s="230"/>
      <c r="Q36" s="230"/>
      <c r="R36" s="230"/>
      <c r="S36" s="230"/>
      <c r="T36" s="230"/>
      <c r="U36" s="230"/>
      <c r="V36" s="230"/>
      <c r="W36" s="230"/>
      <c r="X36" s="230"/>
      <c r="Y36" s="230"/>
      <c r="Z36" s="230"/>
      <c r="AA36" s="230"/>
      <c r="AB36" s="230"/>
      <c r="AC36" s="230"/>
      <c r="AD36" s="230"/>
      <c r="AE36" s="230"/>
      <c r="AF36" s="230"/>
      <c r="AG36" s="230"/>
      <c r="AH36" s="230"/>
      <c r="AI36" s="230"/>
      <c r="AJ36" s="230"/>
      <c r="AK36" s="230"/>
      <c r="AL36" s="230"/>
      <c r="AM36" s="230"/>
      <c r="AN36" s="230"/>
      <c r="AO36" s="230"/>
      <c r="AP36" s="230"/>
      <c r="AQ36" s="230"/>
      <c r="AR36" s="230"/>
      <c r="AS36" s="230"/>
      <c r="AT36" s="230"/>
      <c r="AU36" s="230"/>
      <c r="AV36" s="230"/>
      <c r="AW36" s="230"/>
      <c r="AX36" s="230"/>
      <c r="AY36" s="230"/>
      <c r="AZ36" s="230"/>
      <c r="BA36" s="230"/>
      <c r="BB36" s="230"/>
      <c r="BC36" s="230"/>
      <c r="BD36" s="230"/>
      <c r="BE36" s="230"/>
      <c r="BF36" s="230"/>
      <c r="BG36" s="230"/>
      <c r="BH36" s="230"/>
      <c r="BI36" s="230"/>
      <c r="BJ36" s="230"/>
      <c r="BK36" s="230"/>
      <c r="BL36" s="230"/>
      <c r="BM36" s="230"/>
      <c r="BN36" s="230"/>
      <c r="BO36" s="230"/>
      <c r="BP36" s="230"/>
      <c r="BQ36" s="230"/>
      <c r="BR36" s="230"/>
      <c r="BS36" s="230"/>
      <c r="BT36" s="230"/>
      <c r="BU36" s="230"/>
      <c r="BV36" s="230"/>
      <c r="BW36" s="230"/>
      <c r="BX36" s="230"/>
    </row>
    <row r="37" spans="1:76" ht="13.9" hidden="1" customHeight="1">
      <c r="A37" s="1"/>
      <c r="B37" s="233" t="s">
        <v>399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</row>
    <row r="38" spans="1:76" ht="13.9" hidden="1" customHeight="1">
      <c r="A38" s="408"/>
      <c r="B38" s="407"/>
      <c r="C38" s="236"/>
      <c r="D38" s="236">
        <f t="shared" ref="D38:K38" si="14">SUM(D22:D28)</f>
        <v>0</v>
      </c>
      <c r="E38" s="236">
        <f t="shared" si="14"/>
        <v>0</v>
      </c>
      <c r="F38" s="236">
        <f t="shared" si="14"/>
        <v>0</v>
      </c>
      <c r="G38" s="236">
        <f t="shared" si="14"/>
        <v>0</v>
      </c>
      <c r="H38" s="236">
        <f t="shared" si="14"/>
        <v>0</v>
      </c>
      <c r="I38" s="236">
        <f t="shared" si="14"/>
        <v>0</v>
      </c>
      <c r="J38" s="236">
        <f t="shared" si="14"/>
        <v>0</v>
      </c>
      <c r="K38" s="236">
        <f t="shared" si="14"/>
        <v>1</v>
      </c>
      <c r="L38" s="236">
        <f>SUM(L22:L28)</f>
        <v>0</v>
      </c>
      <c r="M38" s="236">
        <f t="shared" ref="M38:BX38" si="15">SUM(M22:M28)</f>
        <v>11</v>
      </c>
      <c r="N38" s="236">
        <f t="shared" si="15"/>
        <v>3.9</v>
      </c>
      <c r="O38" s="236">
        <f t="shared" si="15"/>
        <v>0</v>
      </c>
      <c r="P38" s="236">
        <f t="shared" si="15"/>
        <v>1</v>
      </c>
      <c r="Q38" s="236">
        <f t="shared" si="15"/>
        <v>0</v>
      </c>
      <c r="R38" s="236">
        <f t="shared" si="15"/>
        <v>0</v>
      </c>
      <c r="S38" s="236">
        <f t="shared" si="15"/>
        <v>0</v>
      </c>
      <c r="T38" s="236">
        <f t="shared" si="15"/>
        <v>0</v>
      </c>
      <c r="U38" s="236">
        <f t="shared" si="15"/>
        <v>0</v>
      </c>
      <c r="V38" s="236">
        <f t="shared" si="15"/>
        <v>0</v>
      </c>
      <c r="W38" s="236">
        <f t="shared" si="15"/>
        <v>0</v>
      </c>
      <c r="X38" s="236">
        <f t="shared" si="15"/>
        <v>0</v>
      </c>
      <c r="Y38" s="236">
        <f t="shared" si="15"/>
        <v>0</v>
      </c>
      <c r="Z38" s="236">
        <f t="shared" si="15"/>
        <v>0</v>
      </c>
      <c r="AA38" s="236">
        <f t="shared" si="15"/>
        <v>0</v>
      </c>
      <c r="AB38" s="236">
        <f t="shared" si="15"/>
        <v>0</v>
      </c>
      <c r="AC38" s="236">
        <f t="shared" si="15"/>
        <v>0</v>
      </c>
      <c r="AD38" s="236">
        <f t="shared" si="15"/>
        <v>0</v>
      </c>
      <c r="AE38" s="236">
        <f t="shared" si="15"/>
        <v>0</v>
      </c>
      <c r="AF38" s="236">
        <f t="shared" si="15"/>
        <v>0</v>
      </c>
      <c r="AG38" s="236">
        <f t="shared" si="15"/>
        <v>0</v>
      </c>
      <c r="AH38" s="236">
        <f t="shared" si="15"/>
        <v>24</v>
      </c>
      <c r="AI38" s="236">
        <f t="shared" si="15"/>
        <v>0</v>
      </c>
      <c r="AJ38" s="236">
        <f t="shared" si="15"/>
        <v>0</v>
      </c>
      <c r="AK38" s="236">
        <f t="shared" si="15"/>
        <v>0</v>
      </c>
      <c r="AL38" s="236">
        <f t="shared" si="15"/>
        <v>0</v>
      </c>
      <c r="AM38" s="236">
        <f t="shared" si="15"/>
        <v>0</v>
      </c>
      <c r="AN38" s="236">
        <f t="shared" si="15"/>
        <v>9</v>
      </c>
      <c r="AO38" s="236">
        <f t="shared" si="15"/>
        <v>0</v>
      </c>
      <c r="AP38" s="236">
        <f t="shared" si="15"/>
        <v>0</v>
      </c>
      <c r="AQ38" s="236">
        <f t="shared" si="15"/>
        <v>0</v>
      </c>
      <c r="AR38" s="236">
        <f t="shared" si="15"/>
        <v>115</v>
      </c>
      <c r="AS38" s="236">
        <f t="shared" si="15"/>
        <v>0</v>
      </c>
      <c r="AT38" s="236">
        <f t="shared" si="15"/>
        <v>5</v>
      </c>
      <c r="AU38" s="236">
        <f t="shared" si="15"/>
        <v>0</v>
      </c>
      <c r="AV38" s="236">
        <f t="shared" si="15"/>
        <v>115</v>
      </c>
      <c r="AW38" s="236">
        <f t="shared" si="15"/>
        <v>0</v>
      </c>
      <c r="AX38" s="236">
        <f t="shared" si="15"/>
        <v>0</v>
      </c>
      <c r="AY38" s="236">
        <f t="shared" si="15"/>
        <v>0</v>
      </c>
      <c r="AZ38" s="236">
        <f t="shared" si="15"/>
        <v>0</v>
      </c>
      <c r="BA38" s="236">
        <f t="shared" si="15"/>
        <v>0</v>
      </c>
      <c r="BB38" s="236">
        <f t="shared" si="15"/>
        <v>0</v>
      </c>
      <c r="BC38" s="236">
        <f t="shared" si="15"/>
        <v>0</v>
      </c>
      <c r="BD38" s="236">
        <f t="shared" si="15"/>
        <v>0</v>
      </c>
      <c r="BE38" s="236">
        <f t="shared" si="15"/>
        <v>0</v>
      </c>
      <c r="BF38" s="236">
        <f t="shared" si="15"/>
        <v>0</v>
      </c>
      <c r="BG38" s="236">
        <f t="shared" si="15"/>
        <v>0</v>
      </c>
      <c r="BH38" s="236">
        <f t="shared" si="15"/>
        <v>0</v>
      </c>
      <c r="BI38" s="236">
        <f t="shared" si="15"/>
        <v>0</v>
      </c>
      <c r="BJ38" s="236">
        <f t="shared" si="15"/>
        <v>0</v>
      </c>
      <c r="BK38" s="236">
        <f t="shared" si="15"/>
        <v>0</v>
      </c>
      <c r="BL38" s="236">
        <f t="shared" si="15"/>
        <v>0</v>
      </c>
      <c r="BM38" s="236">
        <f t="shared" si="15"/>
        <v>0</v>
      </c>
      <c r="BN38" s="236">
        <f t="shared" si="15"/>
        <v>0</v>
      </c>
      <c r="BO38" s="236">
        <f t="shared" si="15"/>
        <v>0</v>
      </c>
      <c r="BP38" s="236">
        <f t="shared" si="15"/>
        <v>0</v>
      </c>
      <c r="BQ38" s="236">
        <f t="shared" si="15"/>
        <v>0</v>
      </c>
      <c r="BR38" s="236">
        <f t="shared" si="15"/>
        <v>0</v>
      </c>
      <c r="BS38" s="236">
        <f t="shared" si="15"/>
        <v>0</v>
      </c>
      <c r="BT38" s="236">
        <f t="shared" si="15"/>
        <v>0</v>
      </c>
      <c r="BU38" s="236">
        <f t="shared" si="15"/>
        <v>0</v>
      </c>
      <c r="BV38" s="236">
        <f t="shared" si="15"/>
        <v>0</v>
      </c>
      <c r="BW38" s="236">
        <f t="shared" si="15"/>
        <v>0</v>
      </c>
      <c r="BX38" s="236">
        <f t="shared" si="15"/>
        <v>60</v>
      </c>
    </row>
    <row r="39" spans="1:76" ht="13.9" hidden="1" customHeight="1">
      <c r="A39" s="412" t="s">
        <v>74</v>
      </c>
      <c r="B39" s="413"/>
      <c r="C39" s="236">
        <f>C40</f>
        <v>22</v>
      </c>
      <c r="D39" s="246">
        <f>C39</f>
        <v>22</v>
      </c>
      <c r="E39" s="246">
        <f t="shared" ref="E39:BP39" si="16">D39</f>
        <v>22</v>
      </c>
      <c r="F39" s="246">
        <f t="shared" si="16"/>
        <v>22</v>
      </c>
      <c r="G39" s="246">
        <f t="shared" si="16"/>
        <v>22</v>
      </c>
      <c r="H39" s="246">
        <f t="shared" si="16"/>
        <v>22</v>
      </c>
      <c r="I39" s="246">
        <f t="shared" si="16"/>
        <v>22</v>
      </c>
      <c r="J39" s="246">
        <f t="shared" si="16"/>
        <v>22</v>
      </c>
      <c r="K39" s="246">
        <f t="shared" si="16"/>
        <v>22</v>
      </c>
      <c r="L39" s="246">
        <f t="shared" si="16"/>
        <v>22</v>
      </c>
      <c r="M39" s="246">
        <f t="shared" si="16"/>
        <v>22</v>
      </c>
      <c r="N39" s="246">
        <f t="shared" si="16"/>
        <v>22</v>
      </c>
      <c r="O39" s="246">
        <f t="shared" si="16"/>
        <v>22</v>
      </c>
      <c r="P39" s="246">
        <f t="shared" si="16"/>
        <v>22</v>
      </c>
      <c r="Q39" s="246">
        <f t="shared" si="16"/>
        <v>22</v>
      </c>
      <c r="R39" s="246">
        <f t="shared" si="16"/>
        <v>22</v>
      </c>
      <c r="S39" s="246">
        <f t="shared" si="16"/>
        <v>22</v>
      </c>
      <c r="T39" s="246">
        <f t="shared" si="16"/>
        <v>22</v>
      </c>
      <c r="U39" s="246">
        <f t="shared" si="16"/>
        <v>22</v>
      </c>
      <c r="V39" s="246">
        <f t="shared" si="16"/>
        <v>22</v>
      </c>
      <c r="W39" s="246">
        <f t="shared" si="16"/>
        <v>22</v>
      </c>
      <c r="X39" s="246">
        <f t="shared" si="16"/>
        <v>22</v>
      </c>
      <c r="Y39" s="246">
        <f t="shared" si="16"/>
        <v>22</v>
      </c>
      <c r="Z39" s="246">
        <f t="shared" si="16"/>
        <v>22</v>
      </c>
      <c r="AA39" s="246">
        <f t="shared" si="16"/>
        <v>22</v>
      </c>
      <c r="AB39" s="246">
        <f t="shared" si="16"/>
        <v>22</v>
      </c>
      <c r="AC39" s="246">
        <f t="shared" si="16"/>
        <v>22</v>
      </c>
      <c r="AD39" s="246">
        <f t="shared" si="16"/>
        <v>22</v>
      </c>
      <c r="AE39" s="246">
        <f t="shared" si="16"/>
        <v>22</v>
      </c>
      <c r="AF39" s="246">
        <f t="shared" si="16"/>
        <v>22</v>
      </c>
      <c r="AG39" s="246">
        <f t="shared" si="16"/>
        <v>22</v>
      </c>
      <c r="AH39" s="246">
        <f t="shared" si="16"/>
        <v>22</v>
      </c>
      <c r="AI39" s="246">
        <f t="shared" si="16"/>
        <v>22</v>
      </c>
      <c r="AJ39" s="246">
        <f t="shared" si="16"/>
        <v>22</v>
      </c>
      <c r="AK39" s="246">
        <f t="shared" si="16"/>
        <v>22</v>
      </c>
      <c r="AL39" s="246">
        <f t="shared" si="16"/>
        <v>22</v>
      </c>
      <c r="AM39" s="246">
        <f t="shared" si="16"/>
        <v>22</v>
      </c>
      <c r="AN39" s="246">
        <f t="shared" si="16"/>
        <v>22</v>
      </c>
      <c r="AO39" s="246">
        <f t="shared" si="16"/>
        <v>22</v>
      </c>
      <c r="AP39" s="246">
        <f t="shared" si="16"/>
        <v>22</v>
      </c>
      <c r="AQ39" s="246">
        <f t="shared" si="16"/>
        <v>22</v>
      </c>
      <c r="AR39" s="246">
        <f t="shared" si="16"/>
        <v>22</v>
      </c>
      <c r="AS39" s="246">
        <f t="shared" si="16"/>
        <v>22</v>
      </c>
      <c r="AT39" s="246">
        <f t="shared" si="16"/>
        <v>22</v>
      </c>
      <c r="AU39" s="246">
        <f t="shared" si="16"/>
        <v>22</v>
      </c>
      <c r="AV39" s="246">
        <f t="shared" si="16"/>
        <v>22</v>
      </c>
      <c r="AW39" s="246">
        <f t="shared" si="16"/>
        <v>22</v>
      </c>
      <c r="AX39" s="246">
        <f t="shared" si="16"/>
        <v>22</v>
      </c>
      <c r="AY39" s="246">
        <f t="shared" si="16"/>
        <v>22</v>
      </c>
      <c r="AZ39" s="246">
        <f t="shared" si="16"/>
        <v>22</v>
      </c>
      <c r="BA39" s="246">
        <f t="shared" si="16"/>
        <v>22</v>
      </c>
      <c r="BB39" s="246">
        <f t="shared" si="16"/>
        <v>22</v>
      </c>
      <c r="BC39" s="246">
        <f t="shared" si="16"/>
        <v>22</v>
      </c>
      <c r="BD39" s="246">
        <f t="shared" si="16"/>
        <v>22</v>
      </c>
      <c r="BE39" s="246">
        <f t="shared" si="16"/>
        <v>22</v>
      </c>
      <c r="BF39" s="246">
        <f t="shared" si="16"/>
        <v>22</v>
      </c>
      <c r="BG39" s="246">
        <f t="shared" si="16"/>
        <v>22</v>
      </c>
      <c r="BH39" s="246">
        <f t="shared" si="16"/>
        <v>22</v>
      </c>
      <c r="BI39" s="246">
        <f t="shared" si="16"/>
        <v>22</v>
      </c>
      <c r="BJ39" s="246">
        <f t="shared" si="16"/>
        <v>22</v>
      </c>
      <c r="BK39" s="246">
        <f t="shared" si="16"/>
        <v>22</v>
      </c>
      <c r="BL39" s="246">
        <f t="shared" si="16"/>
        <v>22</v>
      </c>
      <c r="BM39" s="246">
        <f t="shared" si="16"/>
        <v>22</v>
      </c>
      <c r="BN39" s="246">
        <f t="shared" si="16"/>
        <v>22</v>
      </c>
      <c r="BO39" s="246">
        <f t="shared" si="16"/>
        <v>22</v>
      </c>
      <c r="BP39" s="246">
        <f t="shared" si="16"/>
        <v>22</v>
      </c>
      <c r="BQ39" s="246">
        <f t="shared" ref="BQ39:BX39" si="17">BP39</f>
        <v>22</v>
      </c>
      <c r="BR39" s="246">
        <f t="shared" si="17"/>
        <v>22</v>
      </c>
      <c r="BS39" s="246">
        <f t="shared" si="17"/>
        <v>22</v>
      </c>
      <c r="BT39" s="246">
        <f t="shared" si="17"/>
        <v>22</v>
      </c>
      <c r="BU39" s="246">
        <f t="shared" si="17"/>
        <v>22</v>
      </c>
      <c r="BV39" s="246">
        <f t="shared" si="17"/>
        <v>22</v>
      </c>
      <c r="BW39" s="246">
        <f t="shared" si="17"/>
        <v>22</v>
      </c>
      <c r="BX39" s="246">
        <f t="shared" si="17"/>
        <v>22</v>
      </c>
    </row>
    <row r="40" spans="1:76" ht="21" hidden="1" customHeight="1" thickBot="1">
      <c r="A40" s="410" t="s">
        <v>138</v>
      </c>
      <c r="B40" s="411"/>
      <c r="C40" s="99">
        <f>VLOOKUP(B4,Общее_количество_учащихся,3,FALSE)</f>
        <v>22</v>
      </c>
      <c r="D40" s="247"/>
      <c r="E40" s="247"/>
      <c r="F40" s="247"/>
      <c r="G40" s="247"/>
      <c r="H40" s="247"/>
      <c r="I40" s="247"/>
      <c r="J40" s="247"/>
      <c r="K40" s="247"/>
      <c r="L40" s="247"/>
      <c r="M40" s="247"/>
      <c r="N40" s="247"/>
      <c r="O40" s="247"/>
      <c r="P40" s="247"/>
      <c r="Q40" s="247"/>
      <c r="R40" s="247"/>
      <c r="S40" s="247"/>
      <c r="T40" s="247"/>
      <c r="U40" s="247"/>
      <c r="V40" s="247"/>
      <c r="W40" s="247"/>
      <c r="X40" s="247"/>
      <c r="Y40" s="247"/>
      <c r="Z40" s="247"/>
      <c r="AA40" s="247"/>
      <c r="AB40" s="247"/>
      <c r="AC40" s="247"/>
      <c r="AD40" s="247"/>
      <c r="AE40" s="247"/>
      <c r="AF40" s="247"/>
      <c r="AG40" s="247"/>
      <c r="AH40" s="247"/>
      <c r="AI40" s="247"/>
      <c r="AJ40" s="247"/>
      <c r="AK40" s="247"/>
      <c r="AL40" s="247"/>
      <c r="AM40" s="247"/>
      <c r="AN40" s="247"/>
      <c r="AO40" s="247"/>
      <c r="AP40" s="247"/>
      <c r="AQ40" s="247"/>
      <c r="AR40" s="247"/>
      <c r="AS40" s="247"/>
      <c r="AT40" s="247"/>
      <c r="AU40" s="247"/>
      <c r="AV40" s="247"/>
      <c r="AW40" s="247"/>
      <c r="AX40" s="247"/>
      <c r="AY40" s="247"/>
      <c r="AZ40" s="247"/>
      <c r="BA40" s="247"/>
      <c r="BB40" s="247"/>
      <c r="BC40" s="247"/>
      <c r="BD40" s="247"/>
      <c r="BE40" s="247"/>
      <c r="BF40" s="247"/>
      <c r="BG40" s="247"/>
      <c r="BH40" s="247"/>
      <c r="BI40" s="247"/>
      <c r="BJ40" s="247"/>
      <c r="BK40" s="247"/>
      <c r="BL40" s="247"/>
      <c r="BM40" s="247"/>
      <c r="BN40" s="247"/>
      <c r="BO40" s="247"/>
      <c r="BP40" s="247"/>
      <c r="BQ40" s="247"/>
      <c r="BR40" s="247"/>
      <c r="BS40" s="247"/>
      <c r="BT40" s="247"/>
      <c r="BU40" s="247"/>
      <c r="BV40" s="247"/>
      <c r="BW40" s="247"/>
      <c r="BX40" s="247"/>
    </row>
    <row r="41" spans="1:76" ht="14.45" hidden="1" customHeight="1" thickTop="1">
      <c r="A41" s="414" t="s">
        <v>75</v>
      </c>
      <c r="B41" s="415"/>
      <c r="C41" s="237"/>
      <c r="D41" s="248">
        <f>D38*D39/1000</f>
        <v>0</v>
      </c>
      <c r="E41" s="248">
        <f>E38*E39</f>
        <v>0</v>
      </c>
      <c r="F41" s="248">
        <f>F38*F39</f>
        <v>0</v>
      </c>
      <c r="G41" s="248">
        <f>G38*G39</f>
        <v>0</v>
      </c>
      <c r="H41" s="248">
        <f t="shared" ref="H41:BS41" si="18">H38*H39/1000</f>
        <v>0</v>
      </c>
      <c r="I41" s="248">
        <f t="shared" si="18"/>
        <v>0</v>
      </c>
      <c r="J41" s="249">
        <f t="shared" si="18"/>
        <v>0</v>
      </c>
      <c r="K41" s="249">
        <f>K38*K39</f>
        <v>22</v>
      </c>
      <c r="L41" s="249">
        <f>L38*L39/1000</f>
        <v>0</v>
      </c>
      <c r="M41" s="249">
        <f t="shared" si="18"/>
        <v>0.24199999999999999</v>
      </c>
      <c r="N41" s="249">
        <f t="shared" si="18"/>
        <v>8.5800000000000001E-2</v>
      </c>
      <c r="O41" s="249">
        <f t="shared" si="18"/>
        <v>0</v>
      </c>
      <c r="P41" s="249">
        <f t="shared" si="18"/>
        <v>2.1999999999999999E-2</v>
      </c>
      <c r="Q41" s="249">
        <f>Q38*Q39</f>
        <v>0</v>
      </c>
      <c r="R41" s="249">
        <f t="shared" si="18"/>
        <v>0</v>
      </c>
      <c r="S41" s="249">
        <f>S38*S39</f>
        <v>0</v>
      </c>
      <c r="T41" s="249">
        <f t="shared" si="18"/>
        <v>0</v>
      </c>
      <c r="U41" s="249">
        <f t="shared" si="18"/>
        <v>0</v>
      </c>
      <c r="V41" s="249">
        <f t="shared" si="18"/>
        <v>0</v>
      </c>
      <c r="W41" s="249">
        <f t="shared" si="18"/>
        <v>0</v>
      </c>
      <c r="X41" s="249">
        <f t="shared" si="18"/>
        <v>0</v>
      </c>
      <c r="Y41" s="249">
        <f t="shared" si="18"/>
        <v>0</v>
      </c>
      <c r="Z41" s="249">
        <f t="shared" si="18"/>
        <v>0</v>
      </c>
      <c r="AA41" s="249">
        <f t="shared" si="18"/>
        <v>0</v>
      </c>
      <c r="AB41" s="249">
        <f t="shared" si="18"/>
        <v>0</v>
      </c>
      <c r="AC41" s="249">
        <f t="shared" si="18"/>
        <v>0</v>
      </c>
      <c r="AD41" s="249">
        <f t="shared" si="18"/>
        <v>0</v>
      </c>
      <c r="AE41" s="249">
        <f t="shared" si="18"/>
        <v>0</v>
      </c>
      <c r="AF41" s="249">
        <f t="shared" si="18"/>
        <v>0</v>
      </c>
      <c r="AG41" s="249">
        <f t="shared" si="18"/>
        <v>0</v>
      </c>
      <c r="AH41" s="249">
        <f t="shared" si="18"/>
        <v>0.52800000000000002</v>
      </c>
      <c r="AI41" s="249">
        <f t="shared" si="18"/>
        <v>0</v>
      </c>
      <c r="AJ41" s="249">
        <f t="shared" si="18"/>
        <v>0</v>
      </c>
      <c r="AK41" s="249">
        <f t="shared" si="18"/>
        <v>0</v>
      </c>
      <c r="AL41" s="249">
        <f t="shared" si="18"/>
        <v>0</v>
      </c>
      <c r="AM41" s="249">
        <f t="shared" si="18"/>
        <v>0</v>
      </c>
      <c r="AN41" s="249">
        <f t="shared" si="18"/>
        <v>0.19800000000000001</v>
      </c>
      <c r="AO41" s="249">
        <f t="shared" si="18"/>
        <v>0</v>
      </c>
      <c r="AP41" s="249">
        <f t="shared" si="18"/>
        <v>0</v>
      </c>
      <c r="AQ41" s="249">
        <f t="shared" si="18"/>
        <v>0</v>
      </c>
      <c r="AR41" s="249">
        <f t="shared" si="18"/>
        <v>2.5299999999999998</v>
      </c>
      <c r="AS41" s="249">
        <f t="shared" si="18"/>
        <v>0</v>
      </c>
      <c r="AT41" s="249">
        <f t="shared" si="18"/>
        <v>0.11</v>
      </c>
      <c r="AU41" s="249">
        <f t="shared" si="18"/>
        <v>0</v>
      </c>
      <c r="AV41" s="249">
        <f t="shared" si="18"/>
        <v>2.5299999999999998</v>
      </c>
      <c r="AW41" s="249">
        <f t="shared" si="18"/>
        <v>0</v>
      </c>
      <c r="AX41" s="249">
        <f t="shared" si="18"/>
        <v>0</v>
      </c>
      <c r="AY41" s="249">
        <f t="shared" si="18"/>
        <v>0</v>
      </c>
      <c r="AZ41" s="249">
        <f t="shared" si="18"/>
        <v>0</v>
      </c>
      <c r="BA41" s="249">
        <f t="shared" si="18"/>
        <v>0</v>
      </c>
      <c r="BB41" s="249">
        <f t="shared" si="18"/>
        <v>0</v>
      </c>
      <c r="BC41" s="249">
        <f t="shared" si="18"/>
        <v>0</v>
      </c>
      <c r="BD41" s="249">
        <f t="shared" si="18"/>
        <v>0</v>
      </c>
      <c r="BE41" s="249">
        <f t="shared" si="18"/>
        <v>0</v>
      </c>
      <c r="BF41" s="249">
        <f t="shared" si="18"/>
        <v>0</v>
      </c>
      <c r="BG41" s="249">
        <f t="shared" si="18"/>
        <v>0</v>
      </c>
      <c r="BH41" s="249">
        <f>BH38*BH39</f>
        <v>0</v>
      </c>
      <c r="BI41" s="249">
        <f t="shared" si="18"/>
        <v>0</v>
      </c>
      <c r="BJ41" s="249">
        <f t="shared" si="18"/>
        <v>0</v>
      </c>
      <c r="BK41" s="249">
        <f t="shared" si="18"/>
        <v>0</v>
      </c>
      <c r="BL41" s="249">
        <f t="shared" si="18"/>
        <v>0</v>
      </c>
      <c r="BM41" s="249">
        <f t="shared" si="18"/>
        <v>0</v>
      </c>
      <c r="BN41" s="249">
        <f t="shared" si="18"/>
        <v>0</v>
      </c>
      <c r="BO41" s="249">
        <f t="shared" si="18"/>
        <v>0</v>
      </c>
      <c r="BP41" s="249">
        <f t="shared" si="18"/>
        <v>0</v>
      </c>
      <c r="BQ41" s="249">
        <f t="shared" si="18"/>
        <v>0</v>
      </c>
      <c r="BR41" s="249">
        <f t="shared" si="18"/>
        <v>0</v>
      </c>
      <c r="BS41" s="249">
        <f t="shared" si="18"/>
        <v>0</v>
      </c>
      <c r="BT41" s="249">
        <f t="shared" ref="BT41:BX41" si="19">BT38*BT39/1000</f>
        <v>0</v>
      </c>
      <c r="BU41" s="249">
        <f t="shared" si="19"/>
        <v>0</v>
      </c>
      <c r="BV41" s="249">
        <f t="shared" si="19"/>
        <v>0</v>
      </c>
      <c r="BW41" s="249">
        <f t="shared" si="19"/>
        <v>0</v>
      </c>
      <c r="BX41" s="249">
        <f t="shared" si="19"/>
        <v>1.32</v>
      </c>
    </row>
    <row r="42" spans="1:76" ht="13.9" hidden="1" customHeight="1">
      <c r="A42" s="414" t="s">
        <v>64</v>
      </c>
      <c r="B42" s="415"/>
      <c r="C42" s="237"/>
      <c r="D42" s="241">
        <f>ССЫЛКИ!B3</f>
        <v>85</v>
      </c>
      <c r="E42" s="241">
        <f>ССЫЛКИ!C3</f>
        <v>21</v>
      </c>
      <c r="F42" s="241">
        <f>ССЫЛКИ!D3</f>
        <v>21</v>
      </c>
      <c r="G42" s="241">
        <f>ССЫЛКИ!E3</f>
        <v>6</v>
      </c>
      <c r="H42" s="241">
        <f>ССЫЛКИ!F3</f>
        <v>400</v>
      </c>
      <c r="I42" s="241">
        <f>ССЫЛКИ!G3</f>
        <v>140</v>
      </c>
      <c r="J42" s="241">
        <f>ССЫЛКИ!H3</f>
        <v>85</v>
      </c>
      <c r="K42" s="241">
        <f>ССЫЛКИ!I3</f>
        <v>21</v>
      </c>
      <c r="L42" s="241">
        <f>ССЫЛКИ!J3</f>
        <v>140</v>
      </c>
      <c r="M42" s="241">
        <f>ССЫЛКИ!K3</f>
        <v>56</v>
      </c>
      <c r="N42" s="241">
        <f>ССЫЛКИ!L3</f>
        <v>10</v>
      </c>
      <c r="O42" s="241">
        <f>ССЫЛКИ!M3</f>
        <v>240</v>
      </c>
      <c r="P42" s="241">
        <f>ССЫЛКИ!N3</f>
        <v>700</v>
      </c>
      <c r="Q42" s="241">
        <f>ССЫЛКИ!O3</f>
        <v>8</v>
      </c>
      <c r="R42" s="241">
        <f>ССЫЛКИ!P3</f>
        <v>160</v>
      </c>
      <c r="S42" s="241">
        <f>ССЫЛКИ!Q3</f>
        <v>10</v>
      </c>
      <c r="T42" s="241">
        <f>ССЫЛКИ!R3</f>
        <v>150</v>
      </c>
      <c r="U42" s="241">
        <f>ССЫЛКИ!S3</f>
        <v>110</v>
      </c>
      <c r="V42" s="241">
        <f>ССЫЛКИ!T3</f>
        <v>130</v>
      </c>
      <c r="W42" s="241">
        <f>ССЫЛКИ!U3</f>
        <v>150</v>
      </c>
      <c r="X42" s="241">
        <f>ССЫЛКИ!V3</f>
        <v>150</v>
      </c>
      <c r="Y42" s="241">
        <f>ССЫЛКИ!W3</f>
        <v>40</v>
      </c>
      <c r="Z42" s="241">
        <f>ССЫЛКИ!X3</f>
        <v>150</v>
      </c>
      <c r="AA42" s="241">
        <f>ССЫЛКИ!Y3</f>
        <v>60</v>
      </c>
      <c r="AB42" s="241">
        <f>ССЫЛКИ!Z3</f>
        <v>70</v>
      </c>
      <c r="AC42" s="241">
        <f>ССЫЛКИ!AA3</f>
        <v>165</v>
      </c>
      <c r="AD42" s="241">
        <f>ССЫЛКИ!AB3</f>
        <v>21</v>
      </c>
      <c r="AE42" s="241">
        <f>ССЫЛКИ!AC3</f>
        <v>10.5</v>
      </c>
      <c r="AF42" s="241">
        <f>ССЫЛКИ!AD3</f>
        <v>55</v>
      </c>
      <c r="AG42" s="241">
        <f>ССЫЛКИ!AE3</f>
        <v>90</v>
      </c>
      <c r="AH42" s="241">
        <f>ССЫЛКИ!AF3</f>
        <v>45</v>
      </c>
      <c r="AI42" s="241">
        <f>ССЫЛКИ!AG3</f>
        <v>45</v>
      </c>
      <c r="AJ42" s="241">
        <f>ССЫЛКИ!AH3</f>
        <v>52</v>
      </c>
      <c r="AK42" s="241">
        <f>ССЫЛКИ!AI3</f>
        <v>50</v>
      </c>
      <c r="AL42" s="241">
        <f>ССЫЛКИ!AJ3</f>
        <v>55</v>
      </c>
      <c r="AM42" s="241">
        <f>ССЫЛКИ!AK3</f>
        <v>60</v>
      </c>
      <c r="AN42" s="241">
        <f>ССЫЛКИ!AL3</f>
        <v>60</v>
      </c>
      <c r="AO42" s="241">
        <f>ССЫЛКИ!AM3</f>
        <v>50</v>
      </c>
      <c r="AP42" s="241">
        <f>ССЫЛКИ!AN3</f>
        <v>110</v>
      </c>
      <c r="AQ42" s="241">
        <f>ССЫЛКИ!AO3</f>
        <v>270</v>
      </c>
      <c r="AR42" s="241">
        <f>ССЫЛКИ!AP3</f>
        <v>200</v>
      </c>
      <c r="AS42" s="241">
        <f>ССЫЛКИ!AQ3</f>
        <v>80</v>
      </c>
      <c r="AT42" s="241">
        <f>ССЫЛКИ!AR3</f>
        <v>600</v>
      </c>
      <c r="AU42" s="241">
        <f>ССЫЛКИ!AS3</f>
        <v>60</v>
      </c>
      <c r="AV42" s="241">
        <f>ССЫЛКИ!AT3</f>
        <v>75</v>
      </c>
      <c r="AW42" s="241">
        <f>ССЫЛКИ!AU3</f>
        <v>250</v>
      </c>
      <c r="AX42" s="241">
        <f>ССЫЛКИ!AV3</f>
        <v>274</v>
      </c>
      <c r="AY42" s="241">
        <f>ССЫЛКИ!AW3</f>
        <v>450</v>
      </c>
      <c r="AZ42" s="241">
        <f>ССЫЛКИ!AX3</f>
        <v>325</v>
      </c>
      <c r="BA42" s="241">
        <f>ССЫЛКИ!AY3</f>
        <v>180</v>
      </c>
      <c r="BB42" s="241">
        <f>ССЫЛКИ!AZ3</f>
        <v>320</v>
      </c>
      <c r="BC42" s="241">
        <f>ССЫЛКИ!BA3</f>
        <v>350</v>
      </c>
      <c r="BD42" s="241">
        <f>ССЫЛКИ!BB3</f>
        <v>300</v>
      </c>
      <c r="BE42" s="241">
        <f>ССЫЛКИ!BC3</f>
        <v>120</v>
      </c>
      <c r="BF42" s="241">
        <f>ССЫЛКИ!BD3</f>
        <v>220</v>
      </c>
      <c r="BG42" s="241">
        <f>ССЫЛКИ!BE3</f>
        <v>300</v>
      </c>
      <c r="BH42" s="241">
        <f>ССЫЛКИ!BF3</f>
        <v>21</v>
      </c>
      <c r="BI42" s="241">
        <f>ССЫЛКИ!BG3</f>
        <v>21</v>
      </c>
      <c r="BJ42" s="241">
        <f>ССЫЛКИ!BH3</f>
        <v>35</v>
      </c>
      <c r="BK42" s="241">
        <f>ССЫЛКИ!BI3</f>
        <v>22</v>
      </c>
      <c r="BL42" s="241">
        <f>ССЫЛКИ!BJ3</f>
        <v>32</v>
      </c>
      <c r="BM42" s="241">
        <f>ССЫЛКИ!BK3</f>
        <v>140</v>
      </c>
      <c r="BN42" s="241">
        <f>ССЫЛКИ!BL3</f>
        <v>140</v>
      </c>
      <c r="BO42" s="241">
        <f>ССЫЛКИ!BM3</f>
        <v>30</v>
      </c>
      <c r="BP42" s="241">
        <f>ССЫЛКИ!BN3</f>
        <v>4.2</v>
      </c>
      <c r="BQ42" s="241">
        <f>ССЫЛКИ!BO3</f>
        <v>160</v>
      </c>
      <c r="BR42" s="241">
        <f>ССЫЛКИ!BP3</f>
        <v>100</v>
      </c>
      <c r="BS42" s="241">
        <f>ССЫЛКИ!BQ3</f>
        <v>150</v>
      </c>
      <c r="BT42" s="241">
        <f>ССЫЛКИ!BR3</f>
        <v>160</v>
      </c>
      <c r="BU42" s="241">
        <f>ССЫЛКИ!BS3</f>
        <v>100</v>
      </c>
      <c r="BV42" s="241">
        <f>ССЫЛКИ!BT3</f>
        <v>90</v>
      </c>
      <c r="BW42" s="241">
        <f>ССЫЛКИ!BU3</f>
        <v>21</v>
      </c>
      <c r="BX42" s="241">
        <f>ССЫЛКИ!BV3</f>
        <v>40</v>
      </c>
    </row>
    <row r="43" spans="1:76" ht="13.9" hidden="1" customHeight="1">
      <c r="A43" s="414" t="s">
        <v>76</v>
      </c>
      <c r="B43" s="415"/>
      <c r="C43" s="250">
        <f>SUM(D43:BZ43)</f>
        <v>1342</v>
      </c>
      <c r="D43" s="243">
        <f>D41*D42</f>
        <v>0</v>
      </c>
      <c r="E43" s="243">
        <f t="shared" ref="E43:BP43" si="20">E41*E42</f>
        <v>0</v>
      </c>
      <c r="F43" s="239">
        <f>F41*F42</f>
        <v>0</v>
      </c>
      <c r="G43" s="239">
        <f t="shared" si="20"/>
        <v>0</v>
      </c>
      <c r="H43" s="239">
        <f t="shared" si="20"/>
        <v>0</v>
      </c>
      <c r="I43" s="239">
        <f t="shared" si="20"/>
        <v>0</v>
      </c>
      <c r="J43" s="239">
        <f t="shared" si="20"/>
        <v>0</v>
      </c>
      <c r="K43" s="252">
        <f t="shared" si="20"/>
        <v>462</v>
      </c>
      <c r="L43" s="252">
        <f t="shared" si="20"/>
        <v>0</v>
      </c>
      <c r="M43" s="252">
        <f t="shared" si="20"/>
        <v>13.552</v>
      </c>
      <c r="N43" s="252">
        <f t="shared" si="20"/>
        <v>0.85799999999999998</v>
      </c>
      <c r="O43" s="252">
        <f t="shared" si="20"/>
        <v>0</v>
      </c>
      <c r="P43" s="252">
        <f t="shared" si="20"/>
        <v>15.399999999999999</v>
      </c>
      <c r="Q43" s="252">
        <f t="shared" si="20"/>
        <v>0</v>
      </c>
      <c r="R43" s="252">
        <f t="shared" si="20"/>
        <v>0</v>
      </c>
      <c r="S43" s="252">
        <f t="shared" si="20"/>
        <v>0</v>
      </c>
      <c r="T43" s="252">
        <f t="shared" si="20"/>
        <v>0</v>
      </c>
      <c r="U43" s="252">
        <f t="shared" si="20"/>
        <v>0</v>
      </c>
      <c r="V43" s="252">
        <f t="shared" si="20"/>
        <v>0</v>
      </c>
      <c r="W43" s="252">
        <f t="shared" si="20"/>
        <v>0</v>
      </c>
      <c r="X43" s="252">
        <f t="shared" si="20"/>
        <v>0</v>
      </c>
      <c r="Y43" s="252">
        <f t="shared" si="20"/>
        <v>0</v>
      </c>
      <c r="Z43" s="252">
        <f t="shared" si="20"/>
        <v>0</v>
      </c>
      <c r="AA43" s="252">
        <f t="shared" si="20"/>
        <v>0</v>
      </c>
      <c r="AB43" s="252">
        <f t="shared" si="20"/>
        <v>0</v>
      </c>
      <c r="AC43" s="252">
        <f t="shared" si="20"/>
        <v>0</v>
      </c>
      <c r="AD43" s="252">
        <f t="shared" si="20"/>
        <v>0</v>
      </c>
      <c r="AE43" s="252">
        <f t="shared" si="20"/>
        <v>0</v>
      </c>
      <c r="AF43" s="252">
        <f t="shared" si="20"/>
        <v>0</v>
      </c>
      <c r="AG43" s="252">
        <f t="shared" si="20"/>
        <v>0</v>
      </c>
      <c r="AH43" s="252">
        <f t="shared" si="20"/>
        <v>23.76</v>
      </c>
      <c r="AI43" s="252">
        <f t="shared" si="20"/>
        <v>0</v>
      </c>
      <c r="AJ43" s="252">
        <f t="shared" si="20"/>
        <v>0</v>
      </c>
      <c r="AK43" s="252">
        <f t="shared" si="20"/>
        <v>0</v>
      </c>
      <c r="AL43" s="252">
        <f t="shared" si="20"/>
        <v>0</v>
      </c>
      <c r="AM43" s="252">
        <f t="shared" si="20"/>
        <v>0</v>
      </c>
      <c r="AN43" s="252">
        <f t="shared" si="20"/>
        <v>11.88</v>
      </c>
      <c r="AO43" s="252">
        <f t="shared" si="20"/>
        <v>0</v>
      </c>
      <c r="AP43" s="252">
        <f t="shared" si="20"/>
        <v>0</v>
      </c>
      <c r="AQ43" s="252">
        <f t="shared" si="20"/>
        <v>0</v>
      </c>
      <c r="AR43" s="252">
        <f t="shared" si="20"/>
        <v>505.99999999999994</v>
      </c>
      <c r="AS43" s="252">
        <f t="shared" si="20"/>
        <v>0</v>
      </c>
      <c r="AT43" s="252">
        <f t="shared" si="20"/>
        <v>66</v>
      </c>
      <c r="AU43" s="252">
        <f t="shared" si="20"/>
        <v>0</v>
      </c>
      <c r="AV43" s="252">
        <f t="shared" si="20"/>
        <v>189.74999999999997</v>
      </c>
      <c r="AW43" s="252">
        <f t="shared" si="20"/>
        <v>0</v>
      </c>
      <c r="AX43" s="252">
        <f t="shared" si="20"/>
        <v>0</v>
      </c>
      <c r="AY43" s="252">
        <f t="shared" si="20"/>
        <v>0</v>
      </c>
      <c r="AZ43" s="252">
        <f t="shared" si="20"/>
        <v>0</v>
      </c>
      <c r="BA43" s="252">
        <f t="shared" si="20"/>
        <v>0</v>
      </c>
      <c r="BB43" s="252">
        <f t="shared" si="20"/>
        <v>0</v>
      </c>
      <c r="BC43" s="252">
        <f t="shared" si="20"/>
        <v>0</v>
      </c>
      <c r="BD43" s="252">
        <f t="shared" si="20"/>
        <v>0</v>
      </c>
      <c r="BE43" s="252">
        <f t="shared" si="20"/>
        <v>0</v>
      </c>
      <c r="BF43" s="252">
        <f t="shared" si="20"/>
        <v>0</v>
      </c>
      <c r="BG43" s="252">
        <f t="shared" si="20"/>
        <v>0</v>
      </c>
      <c r="BH43" s="252">
        <f t="shared" si="20"/>
        <v>0</v>
      </c>
      <c r="BI43" s="252">
        <f t="shared" si="20"/>
        <v>0</v>
      </c>
      <c r="BJ43" s="252">
        <f t="shared" si="20"/>
        <v>0</v>
      </c>
      <c r="BK43" s="252">
        <f t="shared" si="20"/>
        <v>0</v>
      </c>
      <c r="BL43" s="252">
        <f t="shared" si="20"/>
        <v>0</v>
      </c>
      <c r="BM43" s="252">
        <f t="shared" si="20"/>
        <v>0</v>
      </c>
      <c r="BN43" s="252">
        <f t="shared" si="20"/>
        <v>0</v>
      </c>
      <c r="BO43" s="252">
        <f t="shared" si="20"/>
        <v>0</v>
      </c>
      <c r="BP43" s="252">
        <f t="shared" si="20"/>
        <v>0</v>
      </c>
      <c r="BQ43" s="252">
        <f t="shared" ref="BQ43:BW43" si="21">BQ41*BQ42</f>
        <v>0</v>
      </c>
      <c r="BR43" s="252">
        <f t="shared" si="21"/>
        <v>0</v>
      </c>
      <c r="BS43" s="252">
        <f t="shared" si="21"/>
        <v>0</v>
      </c>
      <c r="BT43" s="252">
        <f t="shared" si="21"/>
        <v>0</v>
      </c>
      <c r="BU43" s="252">
        <f t="shared" si="21"/>
        <v>0</v>
      </c>
      <c r="BV43" s="252">
        <f>BV41*BV42</f>
        <v>0</v>
      </c>
      <c r="BW43" s="252">
        <f t="shared" si="21"/>
        <v>0</v>
      </c>
      <c r="BX43" s="252">
        <f>BX41*BX42</f>
        <v>52.800000000000004</v>
      </c>
    </row>
    <row r="44" spans="1:76" ht="13.9" hidden="1" customHeight="1">
      <c r="A44" s="414" t="s">
        <v>77</v>
      </c>
      <c r="B44" s="416"/>
      <c r="C44" s="251">
        <f>C43/C40</f>
        <v>61</v>
      </c>
      <c r="D44" s="230"/>
      <c r="E44" s="230"/>
      <c r="F44" s="230"/>
      <c r="G44" s="230"/>
      <c r="H44" s="230"/>
      <c r="I44" s="230"/>
      <c r="J44" s="230"/>
      <c r="K44" s="230"/>
      <c r="L44" s="230"/>
      <c r="M44" s="230"/>
      <c r="N44" s="230"/>
      <c r="O44" s="230"/>
      <c r="P44" s="230"/>
      <c r="Q44" s="230"/>
      <c r="R44" s="230"/>
      <c r="S44" s="230"/>
      <c r="T44" s="230"/>
      <c r="U44" s="230"/>
      <c r="V44" s="230"/>
      <c r="W44" s="230"/>
      <c r="X44" s="230"/>
      <c r="Y44" s="230"/>
      <c r="Z44" s="230"/>
      <c r="AA44" s="230"/>
      <c r="AB44" s="230"/>
      <c r="AC44" s="230"/>
      <c r="AD44" s="230"/>
      <c r="AE44" s="230"/>
      <c r="AF44" s="230"/>
      <c r="AG44" s="230"/>
      <c r="AH44" s="230"/>
      <c r="AI44" s="230"/>
      <c r="AJ44" s="230"/>
      <c r="AK44" s="230"/>
      <c r="AL44" s="230"/>
      <c r="AM44" s="230"/>
      <c r="AN44" s="230"/>
      <c r="AO44" s="230"/>
      <c r="AP44" s="230"/>
      <c r="AQ44" s="230"/>
      <c r="AR44" s="230"/>
      <c r="AS44" s="230"/>
      <c r="AT44" s="230"/>
      <c r="AU44" s="230"/>
      <c r="AV44" s="230"/>
      <c r="AW44" s="230"/>
      <c r="AX44" s="230"/>
      <c r="AY44" s="230"/>
      <c r="AZ44" s="230"/>
      <c r="BA44" s="230"/>
      <c r="BB44" s="230"/>
      <c r="BC44" s="230"/>
      <c r="BD44" s="230"/>
      <c r="BE44" s="230"/>
      <c r="BF44" s="230"/>
      <c r="BG44" s="230"/>
      <c r="BH44" s="230"/>
      <c r="BI44" s="230"/>
      <c r="BJ44" s="230"/>
      <c r="BK44" s="230"/>
      <c r="BL44" s="230"/>
      <c r="BM44" s="230"/>
      <c r="BN44" s="230"/>
      <c r="BO44" s="230"/>
      <c r="BP44" s="230"/>
      <c r="BQ44" s="230"/>
      <c r="BR44" s="230"/>
      <c r="BS44" s="230"/>
      <c r="BT44" s="230"/>
      <c r="BU44" s="230"/>
      <c r="BV44" s="230"/>
      <c r="BW44" s="230"/>
      <c r="BX44" s="230"/>
    </row>
    <row r="45" spans="1:76" ht="13.9" hidden="1" customHeight="1">
      <c r="A45" s="1"/>
      <c r="B45" s="1">
        <f ca="1">SUMPRODUCT(SIGN(CELL("width",OFFSET(E35,,N(INDEX(COLUMN(E35:CA35)-COLUMN(E35),))))),E35:CA35)</f>
        <v>1342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</row>
    <row r="46" spans="1:7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</row>
    <row r="47" spans="1:76" ht="15.75" customHeight="1">
      <c r="A47" s="1"/>
      <c r="B47" s="29" t="s">
        <v>78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</row>
    <row r="48" spans="1:7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</row>
    <row r="49" spans="1:76" ht="15.75" customHeight="1">
      <c r="A49" s="1"/>
      <c r="B49" s="29" t="s">
        <v>79</v>
      </c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</row>
    <row r="50" spans="1:76" ht="15.75" customHeight="1"/>
    <row r="51" spans="1:76" ht="15.75" customHeight="1"/>
    <row r="52" spans="1:76" ht="15.75" customHeight="1"/>
    <row r="53" spans="1:76" ht="15.75" customHeight="1"/>
    <row r="54" spans="1:76" ht="15.75" customHeight="1"/>
    <row r="55" spans="1:76" ht="15.75" customHeight="1"/>
    <row r="56" spans="1:76" ht="15.75" customHeight="1"/>
    <row r="57" spans="1:76" ht="15.75" customHeight="1"/>
    <row r="58" spans="1:76" ht="15.75" customHeight="1"/>
    <row r="59" spans="1:76" ht="15.75" customHeight="1"/>
    <row r="60" spans="1:76" ht="15.75" customHeight="1"/>
    <row r="61" spans="1:76" ht="15.75" customHeight="1"/>
    <row r="62" spans="1:76" ht="15.75" customHeight="1"/>
    <row r="63" spans="1:76" ht="15.75" customHeight="1"/>
    <row r="64" spans="1:76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</sheetData>
  <mergeCells count="35">
    <mergeCell ref="A16:B16"/>
    <mergeCell ref="A17:B17"/>
    <mergeCell ref="A11:B11"/>
    <mergeCell ref="A12:B12"/>
    <mergeCell ref="A13:B13"/>
    <mergeCell ref="A14:B14"/>
    <mergeCell ref="A15:B15"/>
    <mergeCell ref="A1:BK1"/>
    <mergeCell ref="A2:BK2"/>
    <mergeCell ref="B3:BK3"/>
    <mergeCell ref="C4:BX4"/>
    <mergeCell ref="K5:P5"/>
    <mergeCell ref="A20:B21"/>
    <mergeCell ref="D20:BX20"/>
    <mergeCell ref="A22:B22"/>
    <mergeCell ref="A23:B23"/>
    <mergeCell ref="A34:B34"/>
    <mergeCell ref="A24:B24"/>
    <mergeCell ref="A25:B25"/>
    <mergeCell ref="A26:B26"/>
    <mergeCell ref="A27:B27"/>
    <mergeCell ref="A28:B28"/>
    <mergeCell ref="A30:B30"/>
    <mergeCell ref="A31:B31"/>
    <mergeCell ref="A32:B32"/>
    <mergeCell ref="A33:B33"/>
    <mergeCell ref="A41:B41"/>
    <mergeCell ref="A42:B42"/>
    <mergeCell ref="A43:B43"/>
    <mergeCell ref="A44:B44"/>
    <mergeCell ref="A35:B35"/>
    <mergeCell ref="A36:B36"/>
    <mergeCell ref="A38:B38"/>
    <mergeCell ref="A39:B39"/>
    <mergeCell ref="A40:B40"/>
  </mergeCells>
  <pageMargins left="0.70866141732283472" right="0.70866141732283472" top="0.74803149606299213" bottom="0.74803149606299213" header="0" footer="0"/>
  <pageSetup paperSize="9" scale="77" orientation="landscape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pageSetUpPr fitToPage="1"/>
  </sheetPr>
  <dimension ref="A1:CA1000"/>
  <sheetViews>
    <sheetView zoomScale="80" zoomScaleNormal="80" workbookViewId="0">
      <selection activeCell="D14" sqref="D14"/>
    </sheetView>
  </sheetViews>
  <sheetFormatPr defaultColWidth="12.625" defaultRowHeight="15" customHeight="1"/>
  <cols>
    <col min="1" max="1" width="3.25" style="207" customWidth="1"/>
    <col min="2" max="2" width="22.5" style="207" customWidth="1"/>
    <col min="3" max="3" width="7.375" style="207" bestFit="1" customWidth="1"/>
    <col min="4" max="6" width="7.375" style="207" hidden="1" customWidth="1"/>
    <col min="7" max="7" width="6.375" style="207" hidden="1" customWidth="1"/>
    <col min="8" max="9" width="8.375" style="207" hidden="1" customWidth="1"/>
    <col min="10" max="10" width="7.75" style="207" bestFit="1" customWidth="1"/>
    <col min="11" max="11" width="7.375" style="207" hidden="1" customWidth="1"/>
    <col min="12" max="12" width="8.375" style="207" bestFit="1" customWidth="1"/>
    <col min="13" max="14" width="7.375" style="207" customWidth="1"/>
    <col min="15" max="15" width="8.375" style="207" bestFit="1" customWidth="1"/>
    <col min="16" max="16" width="8.375" style="207" customWidth="1"/>
    <col min="17" max="17" width="6.375" style="207" hidden="1" customWidth="1"/>
    <col min="18" max="18" width="8.375" style="207" hidden="1" customWidth="1"/>
    <col min="19" max="19" width="8.625" style="207" bestFit="1" customWidth="1"/>
    <col min="20" max="23" width="8.375" style="207" hidden="1" customWidth="1"/>
    <col min="24" max="24" width="8.375" style="207" bestFit="1" customWidth="1"/>
    <col min="25" max="25" width="7.375" style="207" hidden="1" customWidth="1"/>
    <col min="26" max="26" width="8.375" style="207" hidden="1" customWidth="1"/>
    <col min="27" max="28" width="7.375" style="207" hidden="1" customWidth="1"/>
    <col min="29" max="29" width="8.375" style="207" bestFit="1" customWidth="1"/>
    <col min="30" max="36" width="7.375" style="207" hidden="1" customWidth="1"/>
    <col min="37" max="37" width="7.375" style="207" bestFit="1" customWidth="1"/>
    <col min="38" max="39" width="7.375" style="207" hidden="1" customWidth="1"/>
    <col min="40" max="40" width="7.75" style="207" bestFit="1" customWidth="1"/>
    <col min="41" max="41" width="7.375" style="207" hidden="1" customWidth="1"/>
    <col min="42" max="44" width="8.375" style="207" hidden="1" customWidth="1"/>
    <col min="45" max="45" width="7.375" style="207" hidden="1" customWidth="1"/>
    <col min="46" max="46" width="8.375" style="207" bestFit="1" customWidth="1"/>
    <col min="47" max="48" width="7.375" style="207" hidden="1" customWidth="1"/>
    <col min="49" max="49" width="8.375" style="207" customWidth="1"/>
    <col min="50" max="51" width="8.375" style="207" bestFit="1" customWidth="1"/>
    <col min="52" max="52" width="8.375" style="207" hidden="1" customWidth="1"/>
    <col min="53" max="53" width="8.625" style="207" bestFit="1" customWidth="1"/>
    <col min="54" max="58" width="8.375" style="207" hidden="1" customWidth="1"/>
    <col min="59" max="59" width="8.375" style="207" bestFit="1" customWidth="1"/>
    <col min="60" max="61" width="7.375" style="207" hidden="1" customWidth="1"/>
    <col min="62" max="62" width="7.75" style="207" bestFit="1" customWidth="1"/>
    <col min="63" max="63" width="7.375" style="207" bestFit="1" customWidth="1"/>
    <col min="64" max="64" width="7.75" style="207" bestFit="1" customWidth="1"/>
    <col min="65" max="66" width="8.375" style="207" hidden="1" customWidth="1"/>
    <col min="67" max="67" width="7.375" style="207" hidden="1" customWidth="1"/>
    <col min="68" max="68" width="6.375" style="207" hidden="1" customWidth="1"/>
    <col min="69" max="69" width="8.375" style="207" hidden="1" customWidth="1"/>
    <col min="70" max="70" width="8.625" style="207" bestFit="1" customWidth="1"/>
    <col min="71" max="71" width="8.375" style="207" bestFit="1" customWidth="1"/>
    <col min="72" max="73" width="8.375" style="207" hidden="1" customWidth="1"/>
    <col min="74" max="74" width="7.75" style="207" bestFit="1" customWidth="1"/>
    <col min="75" max="75" width="8.625" style="207" bestFit="1" customWidth="1"/>
    <col min="76" max="76" width="7.75" style="207" bestFit="1" customWidth="1"/>
    <col min="77" max="77" width="8.375" style="207" hidden="1" customWidth="1"/>
    <col min="78" max="78" width="6.375" style="207" hidden="1" customWidth="1"/>
    <col min="79" max="79" width="7.625" style="207" customWidth="1"/>
    <col min="80" max="16384" width="12.625" style="207"/>
  </cols>
  <sheetData>
    <row r="1" spans="1:79" ht="18.75">
      <c r="A1" s="423"/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  <c r="R1" s="418"/>
      <c r="S1" s="418"/>
      <c r="T1" s="418"/>
      <c r="U1" s="418"/>
      <c r="V1" s="418"/>
      <c r="W1" s="418"/>
      <c r="X1" s="418"/>
      <c r="Y1" s="418"/>
      <c r="Z1" s="418"/>
      <c r="AA1" s="418"/>
      <c r="AB1" s="418"/>
      <c r="AC1" s="418"/>
      <c r="AD1" s="418"/>
      <c r="AE1" s="418"/>
      <c r="AF1" s="418"/>
      <c r="AG1" s="418"/>
      <c r="AH1" s="418"/>
      <c r="AI1" s="418"/>
      <c r="AJ1" s="418"/>
      <c r="AK1" s="418"/>
      <c r="AL1" s="418"/>
      <c r="AM1" s="418"/>
      <c r="AN1" s="418"/>
      <c r="AO1" s="418"/>
      <c r="AP1" s="418"/>
      <c r="AQ1" s="418"/>
      <c r="AR1" s="418"/>
      <c r="AS1" s="418"/>
      <c r="AT1" s="418"/>
      <c r="AU1" s="418"/>
      <c r="AV1" s="418"/>
      <c r="AW1" s="418"/>
      <c r="AX1" s="418"/>
      <c r="AY1" s="418"/>
      <c r="AZ1" s="418"/>
      <c r="BA1" s="418"/>
      <c r="BB1" s="418"/>
      <c r="BC1" s="418"/>
      <c r="BD1" s="418"/>
      <c r="BE1" s="418"/>
      <c r="BF1" s="418"/>
      <c r="BG1" s="418"/>
      <c r="BH1" s="418"/>
      <c r="BI1" s="418"/>
      <c r="BJ1" s="418"/>
      <c r="BK1" s="418"/>
    </row>
    <row r="2" spans="1:79" ht="15.75">
      <c r="A2" s="424"/>
      <c r="B2" s="418"/>
      <c r="C2" s="418"/>
      <c r="D2" s="418"/>
      <c r="E2" s="418"/>
      <c r="F2" s="418"/>
      <c r="G2" s="418"/>
      <c r="H2" s="418"/>
      <c r="I2" s="418"/>
      <c r="J2" s="418"/>
      <c r="K2" s="418"/>
      <c r="L2" s="418"/>
      <c r="M2" s="418"/>
      <c r="N2" s="418"/>
      <c r="O2" s="418"/>
      <c r="P2" s="418"/>
      <c r="Q2" s="418"/>
      <c r="R2" s="418"/>
      <c r="S2" s="418"/>
      <c r="T2" s="418"/>
      <c r="U2" s="418"/>
      <c r="V2" s="418"/>
      <c r="W2" s="418"/>
      <c r="X2" s="418"/>
      <c r="Y2" s="418"/>
      <c r="Z2" s="418"/>
      <c r="AA2" s="418"/>
      <c r="AB2" s="418"/>
      <c r="AC2" s="418"/>
      <c r="AD2" s="418"/>
      <c r="AE2" s="418"/>
      <c r="AF2" s="418"/>
      <c r="AG2" s="418"/>
      <c r="AH2" s="418"/>
      <c r="AI2" s="418"/>
      <c r="AJ2" s="418"/>
      <c r="AK2" s="418"/>
      <c r="AL2" s="418"/>
      <c r="AM2" s="418"/>
      <c r="AN2" s="418"/>
      <c r="AO2" s="418"/>
      <c r="AP2" s="418"/>
      <c r="AQ2" s="418"/>
      <c r="AR2" s="418"/>
      <c r="AS2" s="418"/>
      <c r="AT2" s="418"/>
      <c r="AU2" s="418"/>
      <c r="AV2" s="418"/>
      <c r="AW2" s="418"/>
      <c r="AX2" s="418"/>
      <c r="AY2" s="418"/>
      <c r="AZ2" s="418"/>
      <c r="BA2" s="418"/>
      <c r="BB2" s="418"/>
      <c r="BC2" s="418"/>
      <c r="BD2" s="418"/>
      <c r="BE2" s="418"/>
      <c r="BF2" s="418"/>
      <c r="BG2" s="418"/>
      <c r="BH2" s="418"/>
      <c r="BI2" s="418"/>
      <c r="BJ2" s="418"/>
      <c r="BK2" s="418"/>
      <c r="BQ2" s="36"/>
      <c r="BR2" s="36"/>
      <c r="BS2" s="36"/>
      <c r="BT2" s="36"/>
      <c r="BU2" s="36"/>
      <c r="BV2" s="36"/>
      <c r="BW2" s="36"/>
    </row>
    <row r="3" spans="1:79" ht="15.75">
      <c r="B3" s="424"/>
      <c r="C3" s="418"/>
      <c r="D3" s="418"/>
      <c r="E3" s="418"/>
      <c r="F3" s="418"/>
      <c r="G3" s="418"/>
      <c r="H3" s="418"/>
      <c r="I3" s="418"/>
      <c r="J3" s="418"/>
      <c r="K3" s="418"/>
      <c r="L3" s="418"/>
      <c r="M3" s="418"/>
      <c r="N3" s="418"/>
      <c r="O3" s="418"/>
      <c r="P3" s="418"/>
      <c r="Q3" s="418"/>
      <c r="R3" s="418"/>
      <c r="S3" s="418"/>
      <c r="T3" s="418"/>
      <c r="U3" s="418"/>
      <c r="V3" s="418"/>
      <c r="W3" s="418"/>
      <c r="X3" s="418"/>
      <c r="Y3" s="418"/>
      <c r="Z3" s="418"/>
      <c r="AA3" s="418"/>
      <c r="AB3" s="418"/>
      <c r="AC3" s="418"/>
      <c r="AD3" s="418"/>
      <c r="AE3" s="418"/>
      <c r="AF3" s="418"/>
      <c r="AG3" s="418"/>
      <c r="AH3" s="418"/>
      <c r="AI3" s="418"/>
      <c r="AJ3" s="418"/>
      <c r="AK3" s="418"/>
      <c r="AL3" s="418"/>
      <c r="AM3" s="418"/>
      <c r="AN3" s="418"/>
      <c r="AO3" s="418"/>
      <c r="AP3" s="418"/>
      <c r="AQ3" s="418"/>
      <c r="AR3" s="418"/>
      <c r="AS3" s="418"/>
      <c r="AT3" s="418"/>
      <c r="AU3" s="418"/>
      <c r="AV3" s="418"/>
      <c r="AW3" s="418"/>
      <c r="AX3" s="418"/>
      <c r="AY3" s="418"/>
      <c r="AZ3" s="418"/>
      <c r="BA3" s="418"/>
      <c r="BB3" s="418"/>
      <c r="BC3" s="418"/>
      <c r="BD3" s="418"/>
      <c r="BE3" s="418"/>
      <c r="BF3" s="418"/>
      <c r="BG3" s="418"/>
      <c r="BH3" s="418"/>
      <c r="BI3" s="418"/>
      <c r="BJ3" s="418"/>
      <c r="BK3" s="418"/>
      <c r="BQ3" s="36"/>
      <c r="BR3" s="36"/>
      <c r="BS3" s="36"/>
      <c r="BT3" s="36"/>
      <c r="BU3" s="36"/>
      <c r="BV3" s="36"/>
      <c r="BW3" s="36"/>
    </row>
    <row r="4" spans="1:79" ht="25.5" customHeight="1">
      <c r="B4" s="37"/>
      <c r="C4" s="425"/>
      <c r="D4" s="418"/>
      <c r="E4" s="418"/>
      <c r="F4" s="418"/>
      <c r="G4" s="418"/>
      <c r="H4" s="418"/>
      <c r="I4" s="418"/>
      <c r="J4" s="418"/>
      <c r="K4" s="418"/>
      <c r="L4" s="418"/>
      <c r="M4" s="418"/>
      <c r="N4" s="418"/>
      <c r="O4" s="418"/>
      <c r="P4" s="418"/>
      <c r="Q4" s="418"/>
      <c r="R4" s="418"/>
      <c r="S4" s="418"/>
      <c r="T4" s="418"/>
      <c r="U4" s="418"/>
      <c r="V4" s="418"/>
      <c r="W4" s="418"/>
      <c r="X4" s="418"/>
      <c r="Y4" s="418"/>
      <c r="Z4" s="418"/>
      <c r="AA4" s="418"/>
      <c r="AB4" s="418"/>
      <c r="AC4" s="418"/>
      <c r="AD4" s="418"/>
      <c r="AE4" s="418"/>
      <c r="AF4" s="418"/>
      <c r="AG4" s="418"/>
      <c r="AH4" s="418"/>
      <c r="AI4" s="418"/>
      <c r="AJ4" s="418"/>
      <c r="AK4" s="418"/>
      <c r="AL4" s="418"/>
      <c r="AM4" s="418"/>
      <c r="AN4" s="418"/>
      <c r="AO4" s="418"/>
      <c r="AP4" s="418"/>
      <c r="AQ4" s="418"/>
      <c r="AR4" s="418"/>
      <c r="AS4" s="418"/>
      <c r="AT4" s="418"/>
      <c r="AU4" s="418"/>
      <c r="AV4" s="418"/>
      <c r="AW4" s="418"/>
      <c r="AX4" s="418"/>
      <c r="AY4" s="418"/>
      <c r="AZ4" s="418"/>
      <c r="BA4" s="418"/>
      <c r="BB4" s="418"/>
      <c r="BC4" s="418"/>
      <c r="BD4" s="418"/>
      <c r="BE4" s="418"/>
      <c r="BF4" s="418"/>
      <c r="BG4" s="418"/>
      <c r="BH4" s="418"/>
      <c r="BI4" s="418"/>
      <c r="BJ4" s="418"/>
      <c r="BK4" s="418"/>
      <c r="BL4" s="418"/>
      <c r="BM4" s="418"/>
      <c r="BN4" s="418"/>
      <c r="BO4" s="418"/>
      <c r="BP4" s="418"/>
      <c r="BQ4" s="418"/>
      <c r="BR4" s="418"/>
      <c r="BS4" s="418"/>
      <c r="BT4" s="418"/>
      <c r="BU4" s="418"/>
      <c r="BV4" s="418"/>
      <c r="BW4" s="418"/>
      <c r="BX4" s="418"/>
    </row>
    <row r="5" spans="1:79" ht="24" customHeight="1">
      <c r="B5" s="271"/>
      <c r="C5" s="36"/>
      <c r="D5" s="36"/>
      <c r="E5" s="36"/>
      <c r="F5" s="36"/>
      <c r="G5" s="36"/>
      <c r="H5" s="36"/>
      <c r="I5" s="36"/>
      <c r="J5" s="36"/>
      <c r="K5" s="38"/>
      <c r="L5" s="433"/>
      <c r="M5" s="418"/>
      <c r="N5" s="418"/>
      <c r="O5" s="418"/>
      <c r="P5" s="418"/>
      <c r="Q5" s="418"/>
      <c r="R5" s="418"/>
      <c r="S5" s="418"/>
      <c r="T5" s="418"/>
      <c r="U5" s="418"/>
      <c r="V5" s="418"/>
      <c r="W5" s="418"/>
      <c r="X5" s="418"/>
      <c r="Y5" s="418"/>
      <c r="Z5" s="418"/>
      <c r="AA5" s="418"/>
      <c r="AB5" s="418"/>
      <c r="AD5" s="208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48"/>
      <c r="B6" s="449"/>
      <c r="C6" s="40"/>
      <c r="D6" s="445"/>
      <c r="E6" s="446"/>
      <c r="F6" s="446"/>
      <c r="G6" s="446"/>
      <c r="H6" s="446"/>
      <c r="I6" s="446"/>
      <c r="J6" s="446"/>
      <c r="K6" s="446"/>
      <c r="L6" s="446"/>
      <c r="M6" s="446"/>
      <c r="N6" s="446"/>
      <c r="O6" s="446"/>
      <c r="P6" s="446"/>
      <c r="Q6" s="446"/>
      <c r="R6" s="446"/>
      <c r="S6" s="446"/>
      <c r="T6" s="446"/>
      <c r="U6" s="446"/>
      <c r="V6" s="446"/>
      <c r="W6" s="446"/>
      <c r="X6" s="446"/>
      <c r="Y6" s="446"/>
      <c r="Z6" s="446"/>
      <c r="AA6" s="446"/>
      <c r="AB6" s="446"/>
      <c r="AC6" s="446"/>
      <c r="AD6" s="446"/>
      <c r="AE6" s="446"/>
      <c r="AF6" s="446"/>
      <c r="AG6" s="446"/>
      <c r="AH6" s="446"/>
      <c r="AI6" s="446"/>
      <c r="AJ6" s="446"/>
      <c r="AK6" s="446"/>
      <c r="AL6" s="446"/>
      <c r="AM6" s="446"/>
      <c r="AN6" s="446"/>
      <c r="AO6" s="446"/>
      <c r="AP6" s="446"/>
      <c r="AQ6" s="446"/>
      <c r="AR6" s="446"/>
      <c r="AS6" s="446"/>
      <c r="AT6" s="446"/>
      <c r="AU6" s="446"/>
      <c r="AV6" s="446"/>
      <c r="AW6" s="446"/>
      <c r="AX6" s="446"/>
      <c r="AY6" s="446"/>
      <c r="AZ6" s="446"/>
      <c r="BA6" s="446"/>
      <c r="BB6" s="446"/>
      <c r="BC6" s="446"/>
      <c r="BD6" s="446"/>
      <c r="BE6" s="446"/>
      <c r="BF6" s="446"/>
      <c r="BG6" s="446"/>
      <c r="BH6" s="446"/>
      <c r="BI6" s="446"/>
      <c r="BJ6" s="446"/>
      <c r="BK6" s="446"/>
      <c r="BL6" s="446"/>
      <c r="BM6" s="446"/>
      <c r="BN6" s="446"/>
      <c r="BO6" s="446"/>
      <c r="BP6" s="446"/>
      <c r="BQ6" s="446"/>
      <c r="BR6" s="446"/>
      <c r="BS6" s="446"/>
      <c r="BT6" s="446"/>
      <c r="BU6" s="446"/>
      <c r="BV6" s="446"/>
      <c r="BW6" s="446"/>
      <c r="BX6" s="446"/>
    </row>
    <row r="7" spans="1:79" ht="162" customHeight="1">
      <c r="A7" s="450"/>
      <c r="B7" s="451"/>
      <c r="C7" s="40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7"/>
    </row>
    <row r="8" spans="1:79">
      <c r="A8" s="434"/>
      <c r="B8" s="430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17"/>
    </row>
    <row r="9" spans="1:79">
      <c r="A9" s="434"/>
      <c r="B9" s="442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17"/>
    </row>
    <row r="10" spans="1:79">
      <c r="A10" s="434"/>
      <c r="B10" s="442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17"/>
    </row>
    <row r="11" spans="1:79">
      <c r="A11" s="434"/>
      <c r="B11" s="430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17"/>
    </row>
    <row r="12" spans="1:79">
      <c r="A12" s="443"/>
      <c r="B12" s="444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17"/>
    </row>
    <row r="13" spans="1:79" hidden="1">
      <c r="A13" s="434"/>
      <c r="B13" s="430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386"/>
      <c r="B14" s="430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41"/>
      <c r="BZ14" s="41"/>
    </row>
    <row r="15" spans="1:79">
      <c r="A15" s="434"/>
      <c r="B15" s="430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34"/>
      <c r="B16" s="430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</row>
    <row r="17" spans="1:79" hidden="1">
      <c r="A17" s="441"/>
      <c r="B17" s="430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</row>
    <row r="18" spans="1:79" ht="20.25" thickBot="1">
      <c r="A18" s="447"/>
      <c r="B18" s="430"/>
      <c r="C18" s="19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47"/>
      <c r="B19" s="430"/>
      <c r="C19" s="43"/>
      <c r="D19" s="44"/>
      <c r="E19" s="44"/>
      <c r="F19" s="44"/>
      <c r="G19" s="45"/>
      <c r="H19" s="45"/>
      <c r="I19" s="45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4"/>
      <c r="BZ19" s="44"/>
    </row>
    <row r="20" spans="1:79">
      <c r="A20" s="447"/>
      <c r="B20" s="430"/>
      <c r="C20" s="43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</row>
    <row r="21" spans="1:79" ht="15.75" customHeight="1">
      <c r="A21" s="447"/>
      <c r="B21" s="430"/>
      <c r="C21" s="48"/>
      <c r="D21" s="49"/>
      <c r="E21" s="49"/>
      <c r="F21" s="49"/>
      <c r="G21" s="50"/>
      <c r="H21" s="50"/>
      <c r="I21" s="50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9"/>
      <c r="BZ21" s="49"/>
    </row>
    <row r="22" spans="1:79" ht="15.75" customHeight="1">
      <c r="A22" s="447"/>
      <c r="B22" s="430"/>
      <c r="C22" s="51"/>
    </row>
    <row r="23" spans="1:79" ht="15.75" customHeight="1">
      <c r="C23" s="282"/>
    </row>
    <row r="24" spans="1:79" ht="165" hidden="1" customHeight="1">
      <c r="B24" s="29"/>
    </row>
    <row r="25" spans="1:79" ht="165" hidden="1" customHeight="1"/>
    <row r="26" spans="1:79" ht="16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86"/>
      <c r="B28" s="430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6"/>
      <c r="BZ28" s="16"/>
      <c r="CA28" s="1"/>
    </row>
    <row r="29" spans="1:79" hidden="1">
      <c r="A29" s="388"/>
      <c r="B29" s="430"/>
      <c r="C29" s="15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18"/>
      <c r="BZ29" s="18"/>
      <c r="CA29" s="1"/>
    </row>
    <row r="30" spans="1:79" ht="21" hidden="1" thickBot="1">
      <c r="A30" s="410"/>
      <c r="B30" s="432"/>
      <c r="C30" s="99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5.75" hidden="1" thickTop="1">
      <c r="A31" s="384"/>
      <c r="B31" s="430"/>
      <c r="C31" s="20"/>
      <c r="D31" s="98"/>
      <c r="E31" s="98"/>
      <c r="F31" s="98"/>
      <c r="G31" s="98"/>
      <c r="H31" s="98"/>
      <c r="I31" s="98"/>
      <c r="J31" s="98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"/>
    </row>
    <row r="32" spans="1:79" hidden="1">
      <c r="A32" s="384"/>
      <c r="B32" s="430"/>
      <c r="C32" s="20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1"/>
    </row>
    <row r="33" spans="1:79" hidden="1">
      <c r="A33" s="384"/>
      <c r="B33" s="430"/>
      <c r="C33" s="95"/>
      <c r="D33" s="26"/>
      <c r="E33" s="26"/>
      <c r="F33" s="26"/>
      <c r="G33" s="26"/>
      <c r="H33" s="26"/>
      <c r="I33" s="26"/>
      <c r="J33" s="34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"/>
    </row>
    <row r="34" spans="1:79" hidden="1">
      <c r="A34" s="384"/>
      <c r="B34" s="431"/>
      <c r="C34" s="9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30"/>
      <c r="B36" s="260"/>
      <c r="C36" s="231"/>
      <c r="D36" s="231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 ht="15.75" customHeight="1">
      <c r="A37" s="401"/>
      <c r="B37" s="402"/>
      <c r="C37" s="234"/>
      <c r="D37" s="405"/>
      <c r="E37" s="406"/>
      <c r="F37" s="406"/>
      <c r="G37" s="406"/>
      <c r="H37" s="406"/>
      <c r="I37" s="406"/>
      <c r="J37" s="406"/>
      <c r="K37" s="406"/>
      <c r="L37" s="406"/>
      <c r="M37" s="406"/>
      <c r="N37" s="406"/>
      <c r="O37" s="406"/>
      <c r="P37" s="406"/>
      <c r="Q37" s="406"/>
      <c r="R37" s="406"/>
      <c r="S37" s="406"/>
      <c r="T37" s="406"/>
      <c r="U37" s="406"/>
      <c r="V37" s="406"/>
      <c r="W37" s="406"/>
      <c r="X37" s="406"/>
      <c r="Y37" s="406"/>
      <c r="Z37" s="406"/>
      <c r="AA37" s="406"/>
      <c r="AB37" s="406"/>
      <c r="AC37" s="406"/>
      <c r="AD37" s="406"/>
      <c r="AE37" s="406"/>
      <c r="AF37" s="406"/>
      <c r="AG37" s="406"/>
      <c r="AH37" s="406"/>
      <c r="AI37" s="406"/>
      <c r="AJ37" s="406"/>
      <c r="AK37" s="406"/>
      <c r="AL37" s="406"/>
      <c r="AM37" s="406"/>
      <c r="AN37" s="406"/>
      <c r="AO37" s="406"/>
      <c r="AP37" s="406"/>
      <c r="AQ37" s="406"/>
      <c r="AR37" s="406"/>
      <c r="AS37" s="406"/>
      <c r="AT37" s="406"/>
      <c r="AU37" s="406"/>
      <c r="AV37" s="406"/>
      <c r="AW37" s="406"/>
      <c r="AX37" s="406"/>
      <c r="AY37" s="406"/>
      <c r="AZ37" s="406"/>
      <c r="BA37" s="406"/>
      <c r="BB37" s="406"/>
      <c r="BC37" s="406"/>
      <c r="BD37" s="406"/>
      <c r="BE37" s="406"/>
      <c r="BF37" s="406"/>
      <c r="BG37" s="406"/>
      <c r="BH37" s="406"/>
      <c r="BI37" s="406"/>
      <c r="BJ37" s="406"/>
      <c r="BK37" s="406"/>
      <c r="BL37" s="406"/>
      <c r="BM37" s="406"/>
      <c r="BN37" s="406"/>
      <c r="BO37" s="406"/>
      <c r="BP37" s="406"/>
      <c r="BQ37" s="406"/>
      <c r="BR37" s="406"/>
      <c r="BS37" s="406"/>
      <c r="BT37" s="406"/>
      <c r="BU37" s="406"/>
      <c r="BV37" s="406"/>
      <c r="BW37" s="406"/>
      <c r="BX37" s="406"/>
      <c r="BY37" s="230"/>
      <c r="BZ37" s="230"/>
    </row>
    <row r="38" spans="1:79">
      <c r="A38" s="403"/>
      <c r="B38" s="404"/>
      <c r="C38" s="234"/>
      <c r="D38" s="235"/>
      <c r="E38" s="235"/>
      <c r="F38" s="235"/>
      <c r="G38" s="235"/>
      <c r="H38" s="235"/>
      <c r="I38" s="235"/>
      <c r="J38" s="235"/>
      <c r="K38" s="235"/>
      <c r="L38" s="235"/>
      <c r="M38" s="235"/>
      <c r="N38" s="235"/>
      <c r="O38" s="235"/>
      <c r="P38" s="235"/>
      <c r="Q38" s="235"/>
      <c r="R38" s="235"/>
      <c r="S38" s="235"/>
      <c r="T38" s="235"/>
      <c r="U38" s="235"/>
      <c r="V38" s="235"/>
      <c r="W38" s="235"/>
      <c r="X38" s="235"/>
      <c r="Y38" s="235"/>
      <c r="Z38" s="235"/>
      <c r="AA38" s="235"/>
      <c r="AB38" s="235"/>
      <c r="AC38" s="235"/>
      <c r="AD38" s="235"/>
      <c r="AE38" s="235"/>
      <c r="AF38" s="235"/>
      <c r="AG38" s="235"/>
      <c r="AH38" s="235"/>
      <c r="AI38" s="235"/>
      <c r="AJ38" s="235"/>
      <c r="AK38" s="235"/>
      <c r="AL38" s="235"/>
      <c r="AM38" s="235"/>
      <c r="AN38" s="235"/>
      <c r="AO38" s="235"/>
      <c r="AP38" s="235"/>
      <c r="AQ38" s="235"/>
      <c r="AR38" s="235"/>
      <c r="AS38" s="235"/>
      <c r="AT38" s="235"/>
      <c r="AU38" s="235"/>
      <c r="AV38" s="235"/>
      <c r="AW38" s="235"/>
      <c r="AX38" s="235"/>
      <c r="AY38" s="235"/>
      <c r="AZ38" s="235"/>
      <c r="BA38" s="235"/>
      <c r="BB38" s="235"/>
      <c r="BC38" s="235"/>
      <c r="BD38" s="235"/>
      <c r="BE38" s="235"/>
      <c r="BF38" s="235"/>
      <c r="BG38" s="235"/>
      <c r="BH38" s="235"/>
      <c r="BI38" s="235"/>
      <c r="BJ38" s="235"/>
      <c r="BK38" s="235"/>
      <c r="BL38" s="235"/>
      <c r="BM38" s="235"/>
      <c r="BN38" s="235"/>
      <c r="BO38" s="235"/>
      <c r="BP38" s="235"/>
      <c r="BQ38" s="235"/>
      <c r="BR38" s="235"/>
      <c r="BS38" s="235"/>
      <c r="BT38" s="235"/>
      <c r="BU38" s="235"/>
      <c r="BV38" s="235"/>
      <c r="BW38" s="235"/>
      <c r="BX38" s="235"/>
      <c r="BY38" s="235"/>
      <c r="BZ38" s="235"/>
    </row>
    <row r="39" spans="1:79" s="256" customFormat="1">
      <c r="A39" s="408"/>
      <c r="B39" s="407"/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/>
      <c r="BB39" s="236"/>
      <c r="BC39" s="236"/>
      <c r="BD39" s="236"/>
      <c r="BE39" s="236"/>
      <c r="BF39" s="236"/>
      <c r="BG39" s="236"/>
      <c r="BH39" s="236"/>
      <c r="BI39" s="236"/>
      <c r="BJ39" s="236"/>
      <c r="BK39" s="236"/>
      <c r="BL39" s="236"/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63"/>
    </row>
    <row r="40" spans="1:79" s="256" customFormat="1">
      <c r="A40" s="408"/>
      <c r="B40" s="407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/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63"/>
    </row>
    <row r="41" spans="1:79" s="256" customFormat="1">
      <c r="A41" s="408"/>
      <c r="B41" s="407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64"/>
      <c r="BW41" s="236"/>
      <c r="BX41" s="236"/>
      <c r="BY41" s="257"/>
      <c r="BZ41" s="257"/>
      <c r="CA41" s="263"/>
    </row>
    <row r="42" spans="1:79" s="256" customFormat="1">
      <c r="A42" s="408"/>
      <c r="B42" s="407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/>
      <c r="BX42" s="236"/>
      <c r="BY42" s="257"/>
      <c r="BZ42" s="257"/>
      <c r="CA42" s="263"/>
    </row>
    <row r="43" spans="1:79" s="256" customFormat="1">
      <c r="A43" s="408"/>
      <c r="B43" s="407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  <c r="CA43" s="263"/>
    </row>
    <row r="44" spans="1:79" s="256" customFormat="1">
      <c r="A44" s="408"/>
      <c r="B44" s="407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  <c r="CA44" s="263"/>
    </row>
    <row r="45" spans="1:79" s="256" customFormat="1">
      <c r="A45" s="408"/>
      <c r="B45" s="407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57"/>
      <c r="BZ45" s="257"/>
      <c r="CA45" s="263"/>
    </row>
    <row r="46" spans="1:79" ht="15.75" customHeight="1">
      <c r="A46" s="216"/>
      <c r="B46" s="205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</row>
    <row r="47" spans="1:79" ht="165" hidden="1" customHeight="1">
      <c r="A47" s="408"/>
      <c r="B47" s="407"/>
      <c r="C47" s="236"/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236"/>
      <c r="R47" s="236"/>
      <c r="S47" s="236"/>
      <c r="T47" s="236"/>
      <c r="U47" s="236"/>
      <c r="V47" s="236"/>
      <c r="W47" s="236"/>
      <c r="X47" s="236"/>
      <c r="Y47" s="236"/>
      <c r="Z47" s="236"/>
      <c r="AA47" s="236"/>
      <c r="AB47" s="236"/>
      <c r="AC47" s="236"/>
      <c r="AD47" s="236"/>
      <c r="AE47" s="236"/>
      <c r="AF47" s="236"/>
      <c r="AG47" s="236"/>
      <c r="AH47" s="236"/>
      <c r="AI47" s="236"/>
      <c r="AJ47" s="236"/>
      <c r="AK47" s="236"/>
      <c r="AL47" s="236"/>
      <c r="AM47" s="236"/>
      <c r="AN47" s="236"/>
      <c r="AO47" s="236"/>
      <c r="AP47" s="236"/>
      <c r="AQ47" s="236"/>
      <c r="AR47" s="236"/>
      <c r="AS47" s="236"/>
      <c r="AT47" s="236"/>
      <c r="AU47" s="236"/>
      <c r="AV47" s="236"/>
      <c r="AW47" s="236"/>
      <c r="AX47" s="236"/>
      <c r="AY47" s="236"/>
      <c r="AZ47" s="236"/>
      <c r="BA47" s="236"/>
      <c r="BB47" s="236"/>
      <c r="BC47" s="236"/>
      <c r="BD47" s="236"/>
      <c r="BE47" s="236"/>
      <c r="BF47" s="236"/>
      <c r="BG47" s="236"/>
      <c r="BH47" s="236"/>
      <c r="BI47" s="236"/>
      <c r="BJ47" s="236"/>
      <c r="BK47" s="236"/>
      <c r="BL47" s="236"/>
      <c r="BM47" s="236"/>
      <c r="BN47" s="236"/>
      <c r="BO47" s="236"/>
      <c r="BP47" s="236"/>
      <c r="BQ47" s="236"/>
      <c r="BR47" s="236"/>
      <c r="BS47" s="236"/>
      <c r="BT47" s="236"/>
      <c r="BU47" s="236"/>
      <c r="BV47" s="236"/>
      <c r="BW47" s="236"/>
      <c r="BX47" s="236"/>
      <c r="BY47" s="257"/>
      <c r="BZ47" s="257"/>
    </row>
    <row r="48" spans="1:79" ht="165" hidden="1" customHeight="1">
      <c r="A48" s="412"/>
      <c r="B48" s="413"/>
      <c r="C48" s="236"/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236"/>
      <c r="R48" s="236"/>
      <c r="S48" s="236"/>
      <c r="T48" s="236"/>
      <c r="U48" s="236"/>
      <c r="V48" s="236"/>
      <c r="W48" s="236"/>
      <c r="X48" s="236"/>
      <c r="Y48" s="236"/>
      <c r="Z48" s="236"/>
      <c r="AA48" s="236"/>
      <c r="AB48" s="236"/>
      <c r="AC48" s="236"/>
      <c r="AD48" s="236"/>
      <c r="AE48" s="236"/>
      <c r="AF48" s="236"/>
      <c r="AG48" s="236"/>
      <c r="AH48" s="236"/>
      <c r="AI48" s="236"/>
      <c r="AJ48" s="236"/>
      <c r="AK48" s="236"/>
      <c r="AL48" s="236"/>
      <c r="AM48" s="236"/>
      <c r="AN48" s="236"/>
      <c r="AO48" s="236"/>
      <c r="AP48" s="236"/>
      <c r="AQ48" s="236"/>
      <c r="AR48" s="236"/>
      <c r="AS48" s="236"/>
      <c r="AT48" s="236"/>
      <c r="AU48" s="236"/>
      <c r="AV48" s="236"/>
      <c r="AW48" s="236"/>
      <c r="AX48" s="236"/>
      <c r="AY48" s="236"/>
      <c r="AZ48" s="236"/>
      <c r="BA48" s="236"/>
      <c r="BB48" s="236"/>
      <c r="BC48" s="236"/>
      <c r="BD48" s="236"/>
      <c r="BE48" s="236"/>
      <c r="BF48" s="236"/>
      <c r="BG48" s="236"/>
      <c r="BH48" s="236"/>
      <c r="BI48" s="236"/>
      <c r="BJ48" s="236"/>
      <c r="BK48" s="236"/>
      <c r="BL48" s="236"/>
      <c r="BM48" s="236"/>
      <c r="BN48" s="236"/>
      <c r="BO48" s="236"/>
      <c r="BP48" s="236"/>
      <c r="BQ48" s="236"/>
      <c r="BR48" s="236"/>
      <c r="BS48" s="236"/>
      <c r="BT48" s="236"/>
      <c r="BU48" s="236"/>
      <c r="BV48" s="236"/>
      <c r="BW48" s="236"/>
      <c r="BX48" s="236"/>
      <c r="BY48" s="258"/>
      <c r="BZ48" s="258"/>
    </row>
    <row r="49" spans="1:78" ht="15.75" customHeight="1" thickBot="1">
      <c r="A49" s="414"/>
      <c r="B49" s="415"/>
      <c r="C49" s="255"/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</row>
    <row r="50" spans="1:78" ht="15.75" customHeight="1" thickTop="1">
      <c r="A50" s="414"/>
      <c r="B50" s="415"/>
      <c r="C50" s="237"/>
      <c r="D50" s="238"/>
      <c r="E50" s="238"/>
      <c r="F50" s="239"/>
      <c r="G50" s="240"/>
      <c r="H50" s="240"/>
      <c r="I50" s="240"/>
      <c r="J50" s="240"/>
      <c r="K50" s="240"/>
      <c r="L50" s="240"/>
      <c r="M50" s="240"/>
      <c r="N50" s="240"/>
      <c r="O50" s="240"/>
      <c r="P50" s="240"/>
      <c r="Q50" s="240"/>
      <c r="R50" s="240"/>
      <c r="S50" s="240"/>
      <c r="T50" s="240"/>
      <c r="U50" s="240"/>
      <c r="V50" s="240"/>
      <c r="W50" s="240"/>
      <c r="X50" s="240"/>
      <c r="Y50" s="240"/>
      <c r="Z50" s="240"/>
      <c r="AA50" s="240"/>
      <c r="AB50" s="240"/>
      <c r="AC50" s="240"/>
      <c r="AD50" s="240"/>
      <c r="AE50" s="240"/>
      <c r="AF50" s="240"/>
      <c r="AG50" s="240"/>
      <c r="AH50" s="240"/>
      <c r="AI50" s="240"/>
      <c r="AJ50" s="240"/>
      <c r="AK50" s="240"/>
      <c r="AL50" s="240"/>
      <c r="AM50" s="240"/>
      <c r="AN50" s="240"/>
      <c r="AO50" s="240"/>
      <c r="AP50" s="240"/>
      <c r="AQ50" s="240"/>
      <c r="AR50" s="240"/>
      <c r="AS50" s="240"/>
      <c r="AT50" s="240"/>
      <c r="AU50" s="240"/>
      <c r="AV50" s="240"/>
      <c r="AW50" s="240"/>
      <c r="AX50" s="240"/>
      <c r="AY50" s="240"/>
      <c r="AZ50" s="240"/>
      <c r="BA50" s="240"/>
      <c r="BB50" s="240"/>
      <c r="BC50" s="240"/>
      <c r="BD50" s="240"/>
      <c r="BE50" s="240"/>
      <c r="BF50" s="240"/>
      <c r="BG50" s="240"/>
      <c r="BH50" s="240"/>
      <c r="BI50" s="240"/>
      <c r="BJ50" s="240"/>
      <c r="BK50" s="240"/>
      <c r="BL50" s="240"/>
      <c r="BM50" s="240"/>
      <c r="BN50" s="240"/>
      <c r="BO50" s="240"/>
      <c r="BP50" s="240"/>
      <c r="BQ50" s="240"/>
      <c r="BR50" s="240"/>
      <c r="BS50" s="240"/>
      <c r="BT50" s="240"/>
      <c r="BU50" s="240"/>
      <c r="BV50" s="240"/>
      <c r="BW50" s="240"/>
      <c r="BX50" s="240"/>
      <c r="BY50" s="238"/>
      <c r="BZ50" s="238"/>
    </row>
    <row r="51" spans="1:78" ht="15.75" customHeight="1">
      <c r="A51" s="414"/>
      <c r="B51" s="415"/>
      <c r="C51" s="237"/>
      <c r="D51" s="241"/>
      <c r="E51" s="241"/>
      <c r="F51" s="241"/>
      <c r="G51" s="241"/>
      <c r="H51" s="241"/>
      <c r="I51" s="241"/>
      <c r="J51" s="241"/>
      <c r="K51" s="241"/>
      <c r="L51" s="241"/>
      <c r="M51" s="241"/>
      <c r="N51" s="241"/>
      <c r="O51" s="241"/>
      <c r="P51" s="241"/>
      <c r="Q51" s="241"/>
      <c r="R51" s="241"/>
      <c r="S51" s="241"/>
      <c r="T51" s="241"/>
      <c r="U51" s="241"/>
      <c r="V51" s="241"/>
      <c r="W51" s="241"/>
      <c r="X51" s="241"/>
      <c r="Y51" s="241"/>
      <c r="Z51" s="241"/>
      <c r="AA51" s="241"/>
      <c r="AB51" s="241"/>
      <c r="AC51" s="241"/>
      <c r="AD51" s="241"/>
      <c r="AE51" s="241"/>
      <c r="AF51" s="241"/>
      <c r="AG51" s="241"/>
      <c r="AH51" s="241"/>
      <c r="AI51" s="241"/>
      <c r="AJ51" s="241"/>
      <c r="AK51" s="241"/>
      <c r="AL51" s="241"/>
      <c r="AM51" s="241"/>
      <c r="AN51" s="241"/>
      <c r="AO51" s="241"/>
      <c r="AP51" s="241"/>
      <c r="AQ51" s="241"/>
      <c r="AR51" s="241"/>
      <c r="AS51" s="241"/>
      <c r="AT51" s="241"/>
      <c r="AU51" s="241"/>
      <c r="AV51" s="241"/>
      <c r="AW51" s="241"/>
      <c r="AX51" s="241"/>
      <c r="AY51" s="241"/>
      <c r="AZ51" s="241"/>
      <c r="BA51" s="241"/>
      <c r="BB51" s="241"/>
      <c r="BC51" s="241"/>
      <c r="BD51" s="241"/>
      <c r="BE51" s="241"/>
      <c r="BF51" s="241"/>
      <c r="BG51" s="241"/>
      <c r="BH51" s="241"/>
      <c r="BI51" s="241"/>
      <c r="BJ51" s="241"/>
      <c r="BK51" s="241"/>
      <c r="BL51" s="241"/>
      <c r="BM51" s="241"/>
      <c r="BN51" s="241"/>
      <c r="BO51" s="241"/>
      <c r="BP51" s="241"/>
      <c r="BQ51" s="241"/>
      <c r="BR51" s="241"/>
      <c r="BS51" s="241"/>
      <c r="BT51" s="241"/>
      <c r="BU51" s="241"/>
      <c r="BV51" s="241"/>
      <c r="BW51" s="241"/>
      <c r="BX51" s="241"/>
      <c r="BY51" s="241"/>
      <c r="BZ51" s="241"/>
    </row>
    <row r="52" spans="1:78" ht="15.75" customHeight="1">
      <c r="A52" s="414"/>
      <c r="B52" s="415"/>
      <c r="C52" s="242"/>
      <c r="D52" s="243"/>
      <c r="E52" s="243"/>
      <c r="F52" s="239"/>
      <c r="G52" s="240"/>
      <c r="H52" s="240"/>
      <c r="I52" s="240"/>
      <c r="J52" s="240"/>
      <c r="K52" s="240"/>
      <c r="L52" s="240"/>
      <c r="M52" s="240"/>
      <c r="N52" s="240"/>
      <c r="O52" s="240"/>
      <c r="P52" s="240"/>
      <c r="Q52" s="240"/>
      <c r="R52" s="240"/>
      <c r="S52" s="240"/>
      <c r="T52" s="240"/>
      <c r="U52" s="240"/>
      <c r="V52" s="240"/>
      <c r="W52" s="240"/>
      <c r="X52" s="240"/>
      <c r="Y52" s="240"/>
      <c r="Z52" s="240"/>
      <c r="AA52" s="240"/>
      <c r="AB52" s="240"/>
      <c r="AC52" s="240"/>
      <c r="AD52" s="240"/>
      <c r="AE52" s="240"/>
      <c r="AF52" s="240"/>
      <c r="AG52" s="240"/>
      <c r="AH52" s="240"/>
      <c r="AI52" s="240"/>
      <c r="AJ52" s="240"/>
      <c r="AK52" s="240"/>
      <c r="AL52" s="240"/>
      <c r="AM52" s="240"/>
      <c r="AN52" s="240"/>
      <c r="AO52" s="240"/>
      <c r="AP52" s="240"/>
      <c r="AQ52" s="240"/>
      <c r="AR52" s="240"/>
      <c r="AS52" s="240"/>
      <c r="AT52" s="240"/>
      <c r="AU52" s="240"/>
      <c r="AV52" s="240"/>
      <c r="AW52" s="240"/>
      <c r="AX52" s="240"/>
      <c r="AY52" s="240"/>
      <c r="AZ52" s="240"/>
      <c r="BA52" s="240"/>
      <c r="BB52" s="240"/>
      <c r="BC52" s="240"/>
      <c r="BD52" s="240"/>
      <c r="BE52" s="240"/>
      <c r="BF52" s="240"/>
      <c r="BG52" s="240"/>
      <c r="BH52" s="240"/>
      <c r="BI52" s="240"/>
      <c r="BJ52" s="240"/>
      <c r="BK52" s="240"/>
      <c r="BL52" s="240"/>
      <c r="BM52" s="240"/>
      <c r="BN52" s="240"/>
      <c r="BO52" s="240"/>
      <c r="BP52" s="240"/>
      <c r="BQ52" s="240"/>
      <c r="BR52" s="240"/>
      <c r="BS52" s="240"/>
      <c r="BT52" s="240"/>
      <c r="BU52" s="240"/>
      <c r="BV52" s="240"/>
      <c r="BW52" s="240"/>
      <c r="BX52" s="240"/>
      <c r="BY52" s="243"/>
      <c r="BZ52" s="243"/>
    </row>
    <row r="53" spans="1:78" ht="15.75" customHeight="1">
      <c r="A53" s="414"/>
      <c r="B53" s="415"/>
      <c r="C53" s="244"/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</row>
    <row r="54" spans="1:78" ht="165" hidden="1" customHeight="1">
      <c r="A54" s="1"/>
      <c r="B54" s="23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</row>
    <row r="55" spans="1:78" ht="165" hidden="1" customHeight="1">
      <c r="A55" s="408"/>
      <c r="B55" s="407"/>
      <c r="C55" s="236"/>
      <c r="D55" s="236"/>
      <c r="E55" s="236"/>
      <c r="F55" s="236"/>
      <c r="G55" s="236"/>
      <c r="H55" s="236"/>
      <c r="I55" s="236"/>
      <c r="J55" s="236"/>
      <c r="K55" s="236"/>
      <c r="L55" s="236"/>
      <c r="M55" s="236"/>
      <c r="N55" s="236"/>
      <c r="O55" s="236"/>
      <c r="P55" s="236"/>
      <c r="Q55" s="236"/>
      <c r="R55" s="236"/>
      <c r="S55" s="236"/>
      <c r="T55" s="236"/>
      <c r="U55" s="236"/>
      <c r="V55" s="236"/>
      <c r="W55" s="236"/>
      <c r="X55" s="236"/>
      <c r="Y55" s="236"/>
      <c r="Z55" s="236"/>
      <c r="AA55" s="236"/>
      <c r="AB55" s="236"/>
      <c r="AC55" s="236"/>
      <c r="AD55" s="236"/>
      <c r="AE55" s="236"/>
      <c r="AF55" s="236"/>
      <c r="AG55" s="236"/>
      <c r="AH55" s="236"/>
      <c r="AI55" s="236"/>
      <c r="AJ55" s="236"/>
      <c r="AK55" s="236"/>
      <c r="AL55" s="236"/>
      <c r="AM55" s="236"/>
      <c r="AN55" s="236"/>
      <c r="AO55" s="236"/>
      <c r="AP55" s="236"/>
      <c r="AQ55" s="236"/>
      <c r="AR55" s="236"/>
      <c r="AS55" s="236"/>
      <c r="AT55" s="236"/>
      <c r="AU55" s="236"/>
      <c r="AV55" s="236"/>
      <c r="AW55" s="236"/>
      <c r="AX55" s="236"/>
      <c r="AY55" s="236"/>
      <c r="AZ55" s="236"/>
      <c r="BA55" s="236"/>
      <c r="BB55" s="236"/>
      <c r="BC55" s="236"/>
      <c r="BD55" s="236"/>
      <c r="BE55" s="236"/>
      <c r="BF55" s="236"/>
      <c r="BG55" s="236"/>
      <c r="BH55" s="236"/>
      <c r="BI55" s="236"/>
      <c r="BJ55" s="236"/>
      <c r="BK55" s="236"/>
      <c r="BL55" s="236"/>
      <c r="BM55" s="236"/>
      <c r="BN55" s="236"/>
      <c r="BO55" s="236"/>
      <c r="BP55" s="236"/>
      <c r="BQ55" s="236"/>
      <c r="BR55" s="236"/>
      <c r="BS55" s="236"/>
      <c r="BT55" s="236"/>
      <c r="BU55" s="236"/>
      <c r="BV55" s="236"/>
      <c r="BW55" s="236"/>
      <c r="BX55" s="236"/>
      <c r="BY55" s="257"/>
      <c r="BZ55" s="257"/>
    </row>
    <row r="56" spans="1:78" ht="165" hidden="1" customHeight="1">
      <c r="A56" s="412"/>
      <c r="B56" s="413"/>
      <c r="C56" s="236"/>
      <c r="D56" s="246"/>
      <c r="E56" s="246"/>
      <c r="F56" s="246"/>
      <c r="G56" s="246"/>
      <c r="H56" s="246"/>
      <c r="I56" s="246"/>
      <c r="J56" s="246"/>
      <c r="K56" s="246"/>
      <c r="L56" s="246"/>
      <c r="M56" s="246"/>
      <c r="N56" s="246"/>
      <c r="O56" s="246"/>
      <c r="P56" s="246"/>
      <c r="Q56" s="246"/>
      <c r="R56" s="246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246"/>
      <c r="AI56" s="246"/>
      <c r="AJ56" s="246"/>
      <c r="AK56" s="246"/>
      <c r="AL56" s="246"/>
      <c r="AM56" s="246"/>
      <c r="AN56" s="246"/>
      <c r="AO56" s="246"/>
      <c r="AP56" s="246"/>
      <c r="AQ56" s="246"/>
      <c r="AR56" s="246"/>
      <c r="AS56" s="246"/>
      <c r="AT56" s="246"/>
      <c r="AU56" s="246"/>
      <c r="AV56" s="246"/>
      <c r="AW56" s="246"/>
      <c r="AX56" s="246"/>
      <c r="AY56" s="246"/>
      <c r="AZ56" s="246"/>
      <c r="BA56" s="246"/>
      <c r="BB56" s="246"/>
      <c r="BC56" s="246"/>
      <c r="BD56" s="246"/>
      <c r="BE56" s="246"/>
      <c r="BF56" s="246"/>
      <c r="BG56" s="246"/>
      <c r="BH56" s="246"/>
      <c r="BI56" s="246"/>
      <c r="BJ56" s="246"/>
      <c r="BK56" s="246"/>
      <c r="BL56" s="246"/>
      <c r="BM56" s="246"/>
      <c r="BN56" s="246"/>
      <c r="BO56" s="246"/>
      <c r="BP56" s="246"/>
      <c r="BQ56" s="246"/>
      <c r="BR56" s="246"/>
      <c r="BS56" s="246"/>
      <c r="BT56" s="246"/>
      <c r="BU56" s="246"/>
      <c r="BV56" s="246"/>
      <c r="BW56" s="246"/>
      <c r="BX56" s="246"/>
      <c r="BY56" s="258"/>
      <c r="BZ56" s="258"/>
    </row>
    <row r="57" spans="1:78" ht="165" hidden="1" customHeight="1" thickBot="1">
      <c r="A57" s="410"/>
      <c r="B57" s="411"/>
      <c r="C57" s="99"/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</row>
    <row r="58" spans="1:78" ht="165" hidden="1" customHeight="1" thickTop="1">
      <c r="A58" s="414"/>
      <c r="B58" s="415"/>
      <c r="C58" s="237"/>
      <c r="D58" s="248"/>
      <c r="E58" s="248"/>
      <c r="F58" s="248"/>
      <c r="G58" s="248"/>
      <c r="H58" s="248"/>
      <c r="I58" s="248"/>
      <c r="J58" s="249"/>
      <c r="K58" s="249"/>
      <c r="L58" s="249"/>
      <c r="M58" s="249"/>
      <c r="N58" s="249"/>
      <c r="O58" s="249"/>
      <c r="P58" s="249"/>
      <c r="Q58" s="249"/>
      <c r="R58" s="249"/>
      <c r="S58" s="249"/>
      <c r="T58" s="249"/>
      <c r="U58" s="249"/>
      <c r="V58" s="249"/>
      <c r="W58" s="249"/>
      <c r="X58" s="249"/>
      <c r="Y58" s="249"/>
      <c r="Z58" s="249"/>
      <c r="AA58" s="249"/>
      <c r="AB58" s="249"/>
      <c r="AC58" s="249"/>
      <c r="AD58" s="249"/>
      <c r="AE58" s="249"/>
      <c r="AF58" s="249"/>
      <c r="AG58" s="249"/>
      <c r="AH58" s="249"/>
      <c r="AI58" s="249"/>
      <c r="AJ58" s="249"/>
      <c r="AK58" s="249"/>
      <c r="AL58" s="249"/>
      <c r="AM58" s="249"/>
      <c r="AN58" s="249"/>
      <c r="AO58" s="249"/>
      <c r="AP58" s="249"/>
      <c r="AQ58" s="249"/>
      <c r="AR58" s="249"/>
      <c r="AS58" s="249"/>
      <c r="AT58" s="249"/>
      <c r="AU58" s="249"/>
      <c r="AV58" s="249"/>
      <c r="AW58" s="249"/>
      <c r="AX58" s="249"/>
      <c r="AY58" s="249"/>
      <c r="AZ58" s="249"/>
      <c r="BA58" s="249"/>
      <c r="BB58" s="249"/>
      <c r="BC58" s="249"/>
      <c r="BD58" s="249"/>
      <c r="BE58" s="249"/>
      <c r="BF58" s="249"/>
      <c r="BG58" s="249"/>
      <c r="BH58" s="249"/>
      <c r="BI58" s="249"/>
      <c r="BJ58" s="249"/>
      <c r="BK58" s="249"/>
      <c r="BL58" s="249"/>
      <c r="BM58" s="249"/>
      <c r="BN58" s="249"/>
      <c r="BO58" s="249"/>
      <c r="BP58" s="249"/>
      <c r="BQ58" s="249"/>
      <c r="BR58" s="249"/>
      <c r="BS58" s="249"/>
      <c r="BT58" s="249"/>
      <c r="BU58" s="249"/>
      <c r="BV58" s="249"/>
      <c r="BW58" s="249"/>
      <c r="BX58" s="249"/>
      <c r="BY58" s="249"/>
      <c r="BZ58" s="249"/>
    </row>
    <row r="59" spans="1:78" ht="165" hidden="1" customHeight="1">
      <c r="A59" s="414"/>
      <c r="B59" s="415"/>
      <c r="C59" s="237"/>
      <c r="D59" s="241"/>
      <c r="E59" s="241"/>
      <c r="F59" s="241"/>
      <c r="G59" s="241"/>
      <c r="H59" s="241"/>
      <c r="I59" s="241"/>
      <c r="J59" s="241"/>
      <c r="K59" s="241"/>
      <c r="L59" s="241"/>
      <c r="M59" s="241"/>
      <c r="N59" s="241"/>
      <c r="O59" s="241"/>
      <c r="P59" s="241"/>
      <c r="Q59" s="241"/>
      <c r="R59" s="241"/>
      <c r="S59" s="241"/>
      <c r="T59" s="241"/>
      <c r="U59" s="241"/>
      <c r="V59" s="241"/>
      <c r="W59" s="241"/>
      <c r="X59" s="241"/>
      <c r="Y59" s="241"/>
      <c r="Z59" s="241"/>
      <c r="AA59" s="241"/>
      <c r="AB59" s="241"/>
      <c r="AC59" s="241"/>
      <c r="AD59" s="241"/>
      <c r="AE59" s="241"/>
      <c r="AF59" s="241"/>
      <c r="AG59" s="241"/>
      <c r="AH59" s="241"/>
      <c r="AI59" s="241"/>
      <c r="AJ59" s="241"/>
      <c r="AK59" s="241"/>
      <c r="AL59" s="241"/>
      <c r="AM59" s="241"/>
      <c r="AN59" s="241"/>
      <c r="AO59" s="241"/>
      <c r="AP59" s="241"/>
      <c r="AQ59" s="241"/>
      <c r="AR59" s="241"/>
      <c r="AS59" s="241"/>
      <c r="AT59" s="241"/>
      <c r="AU59" s="241"/>
      <c r="AV59" s="241"/>
      <c r="AW59" s="241"/>
      <c r="AX59" s="241"/>
      <c r="AY59" s="241"/>
      <c r="AZ59" s="241"/>
      <c r="BA59" s="241"/>
      <c r="BB59" s="241"/>
      <c r="BC59" s="241"/>
      <c r="BD59" s="241"/>
      <c r="BE59" s="241"/>
      <c r="BF59" s="241"/>
      <c r="BG59" s="241"/>
      <c r="BH59" s="241"/>
      <c r="BI59" s="241"/>
      <c r="BJ59" s="241"/>
      <c r="BK59" s="241"/>
      <c r="BL59" s="241"/>
      <c r="BM59" s="241"/>
      <c r="BN59" s="241"/>
      <c r="BO59" s="241"/>
      <c r="BP59" s="241"/>
      <c r="BQ59" s="241"/>
      <c r="BR59" s="241"/>
      <c r="BS59" s="241"/>
      <c r="BT59" s="241"/>
      <c r="BU59" s="241"/>
      <c r="BV59" s="241"/>
      <c r="BW59" s="241"/>
      <c r="BX59" s="241"/>
      <c r="BY59" s="241"/>
      <c r="BZ59" s="241"/>
    </row>
    <row r="60" spans="1:78" ht="165" hidden="1" customHeight="1">
      <c r="A60" s="414"/>
      <c r="B60" s="415"/>
      <c r="C60" s="250"/>
      <c r="D60" s="243"/>
      <c r="E60" s="243"/>
      <c r="F60" s="239"/>
      <c r="G60" s="239"/>
      <c r="H60" s="239"/>
      <c r="I60" s="239"/>
      <c r="J60" s="239"/>
      <c r="K60" s="252"/>
      <c r="L60" s="252"/>
      <c r="M60" s="252"/>
      <c r="N60" s="252"/>
      <c r="O60" s="252"/>
      <c r="P60" s="252"/>
      <c r="Q60" s="252"/>
      <c r="R60" s="252"/>
      <c r="S60" s="252"/>
      <c r="T60" s="252"/>
      <c r="U60" s="252"/>
      <c r="V60" s="252"/>
      <c r="W60" s="252"/>
      <c r="X60" s="252"/>
      <c r="Y60" s="252"/>
      <c r="Z60" s="252"/>
      <c r="AA60" s="252"/>
      <c r="AB60" s="252"/>
      <c r="AC60" s="252"/>
      <c r="AD60" s="252"/>
      <c r="AE60" s="252"/>
      <c r="AF60" s="252"/>
      <c r="AG60" s="252"/>
      <c r="AH60" s="252"/>
      <c r="AI60" s="252"/>
      <c r="AJ60" s="252"/>
      <c r="AK60" s="252"/>
      <c r="AL60" s="252"/>
      <c r="AM60" s="252"/>
      <c r="AN60" s="252"/>
      <c r="AO60" s="252"/>
      <c r="AP60" s="252"/>
      <c r="AQ60" s="252"/>
      <c r="AR60" s="252"/>
      <c r="AS60" s="252"/>
      <c r="AT60" s="252"/>
      <c r="AU60" s="252"/>
      <c r="AV60" s="252"/>
      <c r="AW60" s="252"/>
      <c r="AX60" s="252"/>
      <c r="AY60" s="252"/>
      <c r="AZ60" s="252"/>
      <c r="BA60" s="252"/>
      <c r="BB60" s="252"/>
      <c r="BC60" s="252"/>
      <c r="BD60" s="252"/>
      <c r="BE60" s="252"/>
      <c r="BF60" s="252"/>
      <c r="BG60" s="252"/>
      <c r="BH60" s="252"/>
      <c r="BI60" s="252"/>
      <c r="BJ60" s="252"/>
      <c r="BK60" s="252"/>
      <c r="BL60" s="252"/>
      <c r="BM60" s="252"/>
      <c r="BN60" s="252"/>
      <c r="BO60" s="252"/>
      <c r="BP60" s="252"/>
      <c r="BQ60" s="252"/>
      <c r="BR60" s="252"/>
      <c r="BS60" s="252"/>
      <c r="BT60" s="252"/>
      <c r="BU60" s="252"/>
      <c r="BV60" s="252"/>
      <c r="BW60" s="252"/>
      <c r="BX60" s="252"/>
      <c r="BY60" s="252"/>
      <c r="BZ60" s="252"/>
    </row>
    <row r="61" spans="1:78" ht="165" hidden="1" customHeight="1">
      <c r="A61" s="414"/>
      <c r="B61" s="416"/>
      <c r="C61" s="251"/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</row>
    <row r="62" spans="1:78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</row>
    <row r="63" spans="1:78" ht="15.75" customHeight="1">
      <c r="A63" s="1"/>
      <c r="B63" s="29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</row>
    <row r="64" spans="1:78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</row>
    <row r="65" spans="1:78" ht="15.75" customHeight="1">
      <c r="A65" s="1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</row>
    <row r="66" spans="1:78" ht="15.75" customHeight="1"/>
    <row r="67" spans="1:78" ht="15.75" customHeight="1"/>
    <row r="68" spans="1:78" ht="15.75" customHeight="1"/>
    <row r="69" spans="1:78" ht="15.75" customHeight="1"/>
    <row r="70" spans="1:78" ht="15.75" customHeight="1"/>
    <row r="71" spans="1:78" ht="15.75" customHeight="1"/>
    <row r="72" spans="1:78" ht="15.75" customHeight="1"/>
    <row r="73" spans="1:78" ht="15.75" customHeight="1"/>
    <row r="74" spans="1:78" ht="15.75" customHeight="1"/>
    <row r="75" spans="1:78" ht="15.75" customHeight="1"/>
    <row r="76" spans="1:78" ht="15.75" customHeight="1"/>
    <row r="77" spans="1:78" ht="15.75" customHeight="1"/>
    <row r="78" spans="1:78" ht="15.75" customHeight="1"/>
    <row r="79" spans="1:78" ht="15.75" customHeight="1"/>
    <row r="80" spans="1:78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34:B34"/>
    <mergeCell ref="A28:B28"/>
    <mergeCell ref="A29:B29"/>
    <mergeCell ref="A30:B30"/>
    <mergeCell ref="A31:B31"/>
    <mergeCell ref="A32:B32"/>
    <mergeCell ref="A12:B12"/>
    <mergeCell ref="D6:BX6"/>
    <mergeCell ref="A21:B21"/>
    <mergeCell ref="A22:B22"/>
    <mergeCell ref="A33:B33"/>
    <mergeCell ref="A11:B11"/>
    <mergeCell ref="A18:B18"/>
    <mergeCell ref="A19:B19"/>
    <mergeCell ref="A20:B20"/>
    <mergeCell ref="A6:B7"/>
    <mergeCell ref="A15:B15"/>
    <mergeCell ref="A37:B38"/>
    <mergeCell ref="D37:BX37"/>
    <mergeCell ref="A39:B39"/>
    <mergeCell ref="A40:B40"/>
    <mergeCell ref="A1:BK1"/>
    <mergeCell ref="A2:BK2"/>
    <mergeCell ref="B3:BK3"/>
    <mergeCell ref="C4:BX4"/>
    <mergeCell ref="L5:AB5"/>
    <mergeCell ref="A16:B16"/>
    <mergeCell ref="A17:B17"/>
    <mergeCell ref="A8:B8"/>
    <mergeCell ref="A9:B9"/>
    <mergeCell ref="A10:B10"/>
    <mergeCell ref="A13:B13"/>
    <mergeCell ref="A14:B14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scale="71" orientation="landscape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pageSetUpPr fitToPage="1"/>
  </sheetPr>
  <dimension ref="A1:CA990"/>
  <sheetViews>
    <sheetView zoomScale="80" zoomScaleNormal="80" workbookViewId="0">
      <selection activeCell="C6" sqref="A6:XFD22"/>
    </sheetView>
  </sheetViews>
  <sheetFormatPr defaultColWidth="9" defaultRowHeight="15" customHeight="1"/>
  <cols>
    <col min="1" max="1" width="21.25" style="285" bestFit="1" customWidth="1"/>
    <col min="2" max="2" width="10.625" style="285" customWidth="1"/>
    <col min="3" max="3" width="7.375" style="285" bestFit="1" customWidth="1"/>
    <col min="4" max="4" width="7.375" style="285" hidden="1" customWidth="1"/>
    <col min="5" max="5" width="7.375" style="285" bestFit="1" customWidth="1"/>
    <col min="6" max="6" width="7.375" style="285" hidden="1" customWidth="1"/>
    <col min="7" max="7" width="6.375" style="285" hidden="1" customWidth="1"/>
    <col min="8" max="9" width="8.375" style="285" hidden="1" customWidth="1"/>
    <col min="10" max="11" width="7.375" style="285" hidden="1" customWidth="1"/>
    <col min="12" max="12" width="8.375" style="285" bestFit="1" customWidth="1"/>
    <col min="13" max="14" width="7.375" style="285" bestFit="1" customWidth="1"/>
    <col min="15" max="16" width="8.375" style="285" hidden="1" customWidth="1"/>
    <col min="17" max="17" width="6.375" style="285" hidden="1" customWidth="1"/>
    <col min="18" max="18" width="8.375" style="285" hidden="1" customWidth="1"/>
    <col min="19" max="19" width="7.375" style="285" hidden="1" customWidth="1"/>
    <col min="20" max="20" width="8.375" style="285" bestFit="1" customWidth="1"/>
    <col min="21" max="24" width="8.375" style="285" hidden="1" customWidth="1"/>
    <col min="25" max="25" width="7.375" style="285" bestFit="1" customWidth="1"/>
    <col min="26" max="26" width="8.375" style="285" hidden="1" customWidth="1"/>
    <col min="27" max="27" width="7.375" style="285" hidden="1" customWidth="1"/>
    <col min="28" max="28" width="8.625" style="285" bestFit="1" customWidth="1"/>
    <col min="29" max="29" width="8.375" style="285" bestFit="1" customWidth="1"/>
    <col min="30" max="32" width="7.375" style="285" hidden="1" customWidth="1"/>
    <col min="33" max="33" width="7.75" style="285" bestFit="1" customWidth="1"/>
    <col min="34" max="39" width="7.375" style="285" hidden="1" customWidth="1"/>
    <col min="40" max="40" width="7.375" style="285" bestFit="1" customWidth="1"/>
    <col min="41" max="41" width="7.375" style="285" hidden="1" customWidth="1"/>
    <col min="42" max="43" width="8.375" style="285" hidden="1" customWidth="1"/>
    <col min="44" max="44" width="8.625" style="285" bestFit="1" customWidth="1"/>
    <col min="45" max="45" width="7.75" style="285" bestFit="1" customWidth="1"/>
    <col min="46" max="46" width="8.375" style="285" bestFit="1" customWidth="1"/>
    <col min="47" max="47" width="7.375" style="285" hidden="1" customWidth="1"/>
    <col min="48" max="48" width="7.75" style="285" bestFit="1" customWidth="1"/>
    <col min="49" max="49" width="8.375" style="285" hidden="1" customWidth="1"/>
    <col min="50" max="51" width="8.375" style="285" bestFit="1" customWidth="1"/>
    <col min="52" max="52" width="8.375" style="285" hidden="1" customWidth="1"/>
    <col min="53" max="53" width="8.375" style="285" bestFit="1" customWidth="1"/>
    <col min="54" max="59" width="8.375" style="285" hidden="1" customWidth="1"/>
    <col min="60" max="60" width="7.375" style="285" hidden="1" customWidth="1"/>
    <col min="61" max="61" width="7.375" style="285" bestFit="1" customWidth="1"/>
    <col min="62" max="62" width="7.75" style="285" bestFit="1" customWidth="1"/>
    <col min="63" max="64" width="7.375" style="285" bestFit="1" customWidth="1"/>
    <col min="65" max="66" width="8.375" style="285" hidden="1" customWidth="1"/>
    <col min="67" max="67" width="7.75" style="285" bestFit="1" customWidth="1"/>
    <col min="68" max="68" width="6.375" style="285" hidden="1" customWidth="1"/>
    <col min="69" max="73" width="8.375" style="285" hidden="1" customWidth="1"/>
    <col min="74" max="75" width="7.375" style="285" hidden="1" customWidth="1"/>
    <col min="76" max="76" width="7.75" style="285" bestFit="1" customWidth="1"/>
    <col min="77" max="77" width="8.375" style="285" hidden="1" customWidth="1"/>
    <col min="78" max="78" width="6.375" style="285" hidden="1" customWidth="1"/>
    <col min="79" max="79" width="8" style="285" customWidth="1"/>
    <col min="80" max="16384" width="9" style="285"/>
  </cols>
  <sheetData>
    <row r="1" spans="1:79" ht="18.75">
      <c r="A1" s="392" t="str">
        <f>'Автомат. ввод'!N10</f>
        <v>МКОУ " Новокрестьяновская  СОШ"</v>
      </c>
      <c r="B1" s="392"/>
      <c r="C1" s="392"/>
      <c r="D1" s="392"/>
      <c r="E1" s="392"/>
      <c r="F1" s="392"/>
      <c r="G1" s="392"/>
      <c r="H1" s="392"/>
      <c r="I1" s="392"/>
      <c r="J1" s="392"/>
      <c r="K1" s="392"/>
      <c r="L1" s="392"/>
      <c r="M1" s="392"/>
      <c r="N1" s="392"/>
      <c r="O1" s="392"/>
      <c r="P1" s="392"/>
      <c r="Q1" s="392"/>
      <c r="R1" s="392"/>
      <c r="S1" s="392"/>
      <c r="T1" s="392"/>
      <c r="U1" s="392"/>
      <c r="V1" s="392"/>
      <c r="W1" s="392"/>
      <c r="X1" s="392"/>
      <c r="Y1" s="392"/>
      <c r="Z1" s="392"/>
      <c r="AA1" s="392"/>
      <c r="AB1" s="392"/>
      <c r="AC1" s="392"/>
      <c r="AD1" s="392"/>
      <c r="AE1" s="392"/>
      <c r="AF1" s="392"/>
      <c r="AG1" s="392"/>
      <c r="AH1" s="392"/>
      <c r="AI1" s="392"/>
      <c r="AJ1" s="392"/>
      <c r="AK1" s="392"/>
      <c r="AL1" s="392"/>
      <c r="AM1" s="392"/>
      <c r="AN1" s="392"/>
      <c r="AO1" s="392"/>
      <c r="AP1" s="392"/>
      <c r="AQ1" s="392"/>
      <c r="AR1" s="392"/>
      <c r="AS1" s="392"/>
      <c r="AT1" s="392"/>
      <c r="AU1" s="392"/>
      <c r="AV1" s="392"/>
      <c r="AW1" s="392"/>
      <c r="AX1" s="392"/>
      <c r="AY1" s="392"/>
      <c r="AZ1" s="392"/>
      <c r="BA1" s="392"/>
      <c r="BB1" s="392"/>
      <c r="BC1" s="392"/>
      <c r="BD1" s="392"/>
      <c r="BE1" s="392"/>
      <c r="BF1" s="392"/>
      <c r="BG1" s="392"/>
      <c r="BH1" s="392"/>
      <c r="BI1" s="392"/>
      <c r="BJ1" s="392"/>
      <c r="BK1" s="392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393" t="s">
        <v>65</v>
      </c>
      <c r="B2" s="393"/>
      <c r="C2" s="393"/>
      <c r="D2" s="393"/>
      <c r="E2" s="393"/>
      <c r="F2" s="393"/>
      <c r="G2" s="393"/>
      <c r="H2" s="393"/>
      <c r="I2" s="393"/>
      <c r="J2" s="393"/>
      <c r="K2" s="393"/>
      <c r="L2" s="393"/>
      <c r="M2" s="393"/>
      <c r="N2" s="393"/>
      <c r="O2" s="393"/>
      <c r="P2" s="393"/>
      <c r="Q2" s="393"/>
      <c r="R2" s="393"/>
      <c r="S2" s="393"/>
      <c r="T2" s="393"/>
      <c r="U2" s="393"/>
      <c r="V2" s="393"/>
      <c r="W2" s="393"/>
      <c r="X2" s="393"/>
      <c r="Y2" s="393"/>
      <c r="Z2" s="393"/>
      <c r="AA2" s="393"/>
      <c r="AB2" s="393"/>
      <c r="AC2" s="393"/>
      <c r="AD2" s="393"/>
      <c r="AE2" s="393"/>
      <c r="AF2" s="393"/>
      <c r="AG2" s="393"/>
      <c r="AH2" s="393"/>
      <c r="AI2" s="393"/>
      <c r="AJ2" s="393"/>
      <c r="AK2" s="393"/>
      <c r="AL2" s="393"/>
      <c r="AM2" s="393"/>
      <c r="AN2" s="393"/>
      <c r="AO2" s="393"/>
      <c r="AP2" s="393"/>
      <c r="AQ2" s="393"/>
      <c r="AR2" s="393"/>
      <c r="AS2" s="393"/>
      <c r="AT2" s="393"/>
      <c r="AU2" s="393"/>
      <c r="AV2" s="393"/>
      <c r="AW2" s="393"/>
      <c r="AX2" s="393"/>
      <c r="AY2" s="393"/>
      <c r="AZ2" s="393"/>
      <c r="BA2" s="393"/>
      <c r="BB2" s="393"/>
      <c r="BC2" s="393"/>
      <c r="BD2" s="393"/>
      <c r="BE2" s="393"/>
      <c r="BF2" s="393"/>
      <c r="BG2" s="393"/>
      <c r="BH2" s="393"/>
      <c r="BI2" s="393"/>
      <c r="BJ2" s="393"/>
      <c r="BK2" s="393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30"/>
      <c r="B3" s="394" t="s">
        <v>66</v>
      </c>
      <c r="C3" s="394"/>
      <c r="D3" s="394"/>
      <c r="E3" s="394"/>
      <c r="F3" s="394"/>
      <c r="G3" s="394"/>
      <c r="H3" s="394"/>
      <c r="I3" s="394"/>
      <c r="J3" s="394"/>
      <c r="K3" s="394"/>
      <c r="L3" s="394"/>
      <c r="M3" s="394"/>
      <c r="N3" s="394"/>
      <c r="O3" s="394"/>
      <c r="P3" s="394"/>
      <c r="Q3" s="394"/>
      <c r="R3" s="394"/>
      <c r="S3" s="394"/>
      <c r="T3" s="394"/>
      <c r="U3" s="394"/>
      <c r="V3" s="394"/>
      <c r="W3" s="394"/>
      <c r="X3" s="394"/>
      <c r="Y3" s="394"/>
      <c r="Z3" s="394"/>
      <c r="AA3" s="394"/>
      <c r="AB3" s="394"/>
      <c r="AC3" s="394"/>
      <c r="AD3" s="394"/>
      <c r="AE3" s="394"/>
      <c r="AF3" s="394"/>
      <c r="AG3" s="394"/>
      <c r="AH3" s="394"/>
      <c r="AI3" s="394"/>
      <c r="AJ3" s="394"/>
      <c r="AK3" s="394"/>
      <c r="AL3" s="394"/>
      <c r="AM3" s="394"/>
      <c r="AN3" s="394"/>
      <c r="AO3" s="394"/>
      <c r="AP3" s="394"/>
      <c r="AQ3" s="394"/>
      <c r="AR3" s="394"/>
      <c r="AS3" s="394"/>
      <c r="AT3" s="394"/>
      <c r="AU3" s="394"/>
      <c r="AV3" s="394"/>
      <c r="AW3" s="394"/>
      <c r="AX3" s="394"/>
      <c r="AY3" s="394"/>
      <c r="AZ3" s="394"/>
      <c r="BA3" s="394"/>
      <c r="BB3" s="394"/>
      <c r="BC3" s="394"/>
      <c r="BD3" s="394"/>
      <c r="BE3" s="394"/>
      <c r="BF3" s="394"/>
      <c r="BG3" s="394"/>
      <c r="BH3" s="394"/>
      <c r="BI3" s="394"/>
      <c r="BJ3" s="394"/>
      <c r="BK3" s="394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>
        <v>15</v>
      </c>
      <c r="C4" s="395" t="str">
        <f>ССЫЛКИ!A5</f>
        <v>Март 2021 г.</v>
      </c>
      <c r="D4" s="395"/>
      <c r="E4" s="395"/>
      <c r="F4" s="395"/>
      <c r="G4" s="395"/>
      <c r="H4" s="395"/>
      <c r="I4" s="395"/>
      <c r="J4" s="395"/>
      <c r="K4" s="395"/>
      <c r="L4" s="395"/>
      <c r="M4" s="395"/>
      <c r="N4" s="395"/>
      <c r="O4" s="395"/>
      <c r="P4" s="395"/>
      <c r="Q4" s="395"/>
      <c r="R4" s="395"/>
      <c r="S4" s="395"/>
      <c r="T4" s="395"/>
      <c r="U4" s="395"/>
      <c r="V4" s="395"/>
      <c r="W4" s="395"/>
      <c r="X4" s="395"/>
      <c r="Y4" s="395"/>
      <c r="Z4" s="395"/>
      <c r="AA4" s="395"/>
      <c r="AB4" s="395"/>
      <c r="AC4" s="395"/>
      <c r="AD4" s="395"/>
      <c r="AE4" s="395"/>
      <c r="AF4" s="395"/>
      <c r="AG4" s="395"/>
      <c r="AH4" s="395"/>
      <c r="AI4" s="395"/>
      <c r="AJ4" s="395"/>
      <c r="AK4" s="395"/>
      <c r="AL4" s="395"/>
      <c r="AM4" s="395"/>
      <c r="AN4" s="395"/>
      <c r="AO4" s="395"/>
      <c r="AP4" s="395"/>
      <c r="AQ4" s="395"/>
      <c r="AR4" s="395"/>
      <c r="AS4" s="395"/>
      <c r="AT4" s="395"/>
      <c r="AU4" s="395"/>
      <c r="AV4" s="395"/>
      <c r="AW4" s="395"/>
      <c r="AX4" s="395"/>
      <c r="AY4" s="395"/>
      <c r="AZ4" s="395"/>
      <c r="BA4" s="395"/>
      <c r="BB4" s="395"/>
      <c r="BC4" s="395"/>
      <c r="BD4" s="395"/>
      <c r="BE4" s="395"/>
      <c r="BF4" s="395"/>
      <c r="BG4" s="395"/>
      <c r="BH4" s="395"/>
      <c r="BI4" s="395"/>
      <c r="BJ4" s="395"/>
      <c r="BK4" s="395"/>
      <c r="BL4" s="395"/>
      <c r="BM4" s="395"/>
      <c r="BN4" s="395"/>
      <c r="BO4" s="395"/>
      <c r="BP4" s="395"/>
      <c r="BQ4" s="395"/>
      <c r="BR4" s="395"/>
      <c r="BS4" s="395"/>
      <c r="BT4" s="395"/>
      <c r="BU4" s="395"/>
      <c r="BV4" s="395"/>
      <c r="BW4" s="395"/>
      <c r="BX4" s="395"/>
      <c r="BY4" s="1"/>
      <c r="BZ4" s="1"/>
      <c r="CA4" s="1"/>
    </row>
    <row r="5" spans="1:79" ht="24" customHeight="1">
      <c r="A5" s="1"/>
      <c r="B5" s="260"/>
      <c r="C5" s="10"/>
      <c r="D5" s="10"/>
      <c r="E5" s="10"/>
      <c r="F5" s="10"/>
      <c r="G5" s="10"/>
      <c r="H5" s="10"/>
      <c r="I5" s="10"/>
      <c r="J5" s="10"/>
      <c r="K5" s="11"/>
      <c r="L5" s="400" t="str">
        <f>VLOOKUP(B4,Общее_количество_учащихся,2,FALSE)</f>
        <v>Понедельник</v>
      </c>
      <c r="M5" s="400"/>
      <c r="N5" s="400"/>
      <c r="O5" s="400"/>
      <c r="P5" s="400"/>
      <c r="Q5" s="400"/>
      <c r="R5" s="400"/>
      <c r="S5" s="400"/>
      <c r="T5" s="400"/>
      <c r="U5" s="400"/>
      <c r="V5" s="400"/>
      <c r="W5" s="400"/>
      <c r="X5" s="400"/>
      <c r="Y5" s="400"/>
      <c r="Z5" s="400"/>
      <c r="AA5" s="400"/>
      <c r="AB5" s="400"/>
      <c r="AC5" s="1"/>
      <c r="AD5" s="284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 ht="15.6" hidden="1" customHeight="1">
      <c r="A6" s="1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</row>
    <row r="7" spans="1:79" ht="15.6" hidden="1" customHeight="1">
      <c r="A7" s="1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</row>
    <row r="8" spans="1:79" ht="15.6" hidden="1" customHeight="1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</row>
    <row r="9" spans="1:79" ht="15.6" hidden="1" customHeight="1">
      <c r="A9" s="1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</row>
    <row r="10" spans="1:79" hidden="1">
      <c r="A10" s="1"/>
      <c r="B10" s="1" t="s">
        <v>397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</row>
    <row r="11" spans="1:79" hidden="1">
      <c r="A11" s="386"/>
      <c r="B11" s="387"/>
      <c r="C11" s="15"/>
      <c r="D11" s="15" t="e">
        <f>SUM(#REF!)</f>
        <v>#REF!</v>
      </c>
      <c r="E11" s="15" t="e">
        <f>SUM(#REF!)</f>
        <v>#REF!</v>
      </c>
      <c r="F11" s="15" t="e">
        <f>SUM(#REF!)</f>
        <v>#REF!</v>
      </c>
      <c r="G11" s="15" t="e">
        <f>SUM(#REF!)</f>
        <v>#REF!</v>
      </c>
      <c r="H11" s="15" t="e">
        <f>SUM(#REF!)</f>
        <v>#REF!</v>
      </c>
      <c r="I11" s="15" t="e">
        <f>SUM(#REF!)</f>
        <v>#REF!</v>
      </c>
      <c r="J11" s="15" t="e">
        <f>SUM(#REF!)</f>
        <v>#REF!</v>
      </c>
      <c r="K11" s="15" t="e">
        <f>SUM(#REF!)</f>
        <v>#REF!</v>
      </c>
      <c r="L11" s="15" t="e">
        <f>SUM(#REF!)</f>
        <v>#REF!</v>
      </c>
      <c r="M11" s="15" t="e">
        <f>SUM(#REF!)</f>
        <v>#REF!</v>
      </c>
      <c r="N11" s="15" t="e">
        <f>SUM(#REF!)</f>
        <v>#REF!</v>
      </c>
      <c r="O11" s="15" t="e">
        <f>SUM(#REF!)</f>
        <v>#REF!</v>
      </c>
      <c r="P11" s="15" t="e">
        <f>SUM(#REF!)</f>
        <v>#REF!</v>
      </c>
      <c r="Q11" s="15" t="e">
        <f>SUM(#REF!)</f>
        <v>#REF!</v>
      </c>
      <c r="R11" s="15" t="e">
        <f>SUM(#REF!)</f>
        <v>#REF!</v>
      </c>
      <c r="S11" s="15" t="e">
        <f>SUM(#REF!)</f>
        <v>#REF!</v>
      </c>
      <c r="T11" s="15" t="e">
        <f>SUM(#REF!)</f>
        <v>#REF!</v>
      </c>
      <c r="U11" s="15" t="e">
        <f>SUM(#REF!)</f>
        <v>#REF!</v>
      </c>
      <c r="V11" s="15" t="e">
        <f>SUM(#REF!)</f>
        <v>#REF!</v>
      </c>
      <c r="W11" s="15" t="e">
        <f>SUM(#REF!)</f>
        <v>#REF!</v>
      </c>
      <c r="X11" s="15" t="e">
        <f>SUM(#REF!)</f>
        <v>#REF!</v>
      </c>
      <c r="Y11" s="15" t="e">
        <f>SUM(#REF!)</f>
        <v>#REF!</v>
      </c>
      <c r="Z11" s="15" t="e">
        <f>SUM(#REF!)</f>
        <v>#REF!</v>
      </c>
      <c r="AA11" s="15" t="e">
        <f>SUM(#REF!)</f>
        <v>#REF!</v>
      </c>
      <c r="AB11" s="15" t="e">
        <f>SUM(#REF!)</f>
        <v>#REF!</v>
      </c>
      <c r="AC11" s="15" t="e">
        <f>SUM(#REF!)</f>
        <v>#REF!</v>
      </c>
      <c r="AD11" s="15" t="e">
        <f>SUM(#REF!)</f>
        <v>#REF!</v>
      </c>
      <c r="AE11" s="15" t="e">
        <f>SUM(#REF!)</f>
        <v>#REF!</v>
      </c>
      <c r="AF11" s="15" t="e">
        <f>SUM(#REF!)</f>
        <v>#REF!</v>
      </c>
      <c r="AG11" s="15" t="e">
        <f>SUM(#REF!)</f>
        <v>#REF!</v>
      </c>
      <c r="AH11" s="15" t="e">
        <f>SUM(#REF!)</f>
        <v>#REF!</v>
      </c>
      <c r="AI11" s="15" t="e">
        <f>SUM(#REF!)</f>
        <v>#REF!</v>
      </c>
      <c r="AJ11" s="15" t="e">
        <f>SUM(#REF!)</f>
        <v>#REF!</v>
      </c>
      <c r="AK11" s="15" t="e">
        <f>SUM(#REF!)</f>
        <v>#REF!</v>
      </c>
      <c r="AL11" s="15" t="e">
        <f>SUM(#REF!)</f>
        <v>#REF!</v>
      </c>
      <c r="AM11" s="15" t="e">
        <f>SUM(#REF!)</f>
        <v>#REF!</v>
      </c>
      <c r="AN11" s="15" t="e">
        <f>SUM(#REF!)</f>
        <v>#REF!</v>
      </c>
      <c r="AO11" s="15" t="e">
        <f>SUM(#REF!)</f>
        <v>#REF!</v>
      </c>
      <c r="AP11" s="15" t="e">
        <f>SUM(#REF!)</f>
        <v>#REF!</v>
      </c>
      <c r="AQ11" s="15" t="e">
        <f>SUM(#REF!)</f>
        <v>#REF!</v>
      </c>
      <c r="AR11" s="15" t="e">
        <f>SUM(#REF!)</f>
        <v>#REF!</v>
      </c>
      <c r="AS11" s="15" t="e">
        <f>SUM(#REF!)</f>
        <v>#REF!</v>
      </c>
      <c r="AT11" s="15" t="e">
        <f>SUM(#REF!)</f>
        <v>#REF!</v>
      </c>
      <c r="AU11" s="15" t="e">
        <f>SUM(#REF!)</f>
        <v>#REF!</v>
      </c>
      <c r="AV11" s="15" t="e">
        <f>SUM(#REF!)</f>
        <v>#REF!</v>
      </c>
      <c r="AW11" s="15" t="e">
        <f>SUM(#REF!)</f>
        <v>#REF!</v>
      </c>
      <c r="AX11" s="15" t="e">
        <f>SUM(#REF!)</f>
        <v>#REF!</v>
      </c>
      <c r="AY11" s="15" t="e">
        <f>SUM(#REF!)</f>
        <v>#REF!</v>
      </c>
      <c r="AZ11" s="15" t="e">
        <f>SUM(#REF!)</f>
        <v>#REF!</v>
      </c>
      <c r="BA11" s="15" t="e">
        <f>SUM(#REF!)</f>
        <v>#REF!</v>
      </c>
      <c r="BB11" s="15" t="e">
        <f>SUM(#REF!)</f>
        <v>#REF!</v>
      </c>
      <c r="BC11" s="15" t="e">
        <f>SUM(#REF!)</f>
        <v>#REF!</v>
      </c>
      <c r="BD11" s="15" t="e">
        <f>SUM(#REF!)</f>
        <v>#REF!</v>
      </c>
      <c r="BE11" s="15" t="e">
        <f>SUM(#REF!)</f>
        <v>#REF!</v>
      </c>
      <c r="BF11" s="15" t="e">
        <f>SUM(#REF!)</f>
        <v>#REF!</v>
      </c>
      <c r="BG11" s="15" t="e">
        <f>SUM(#REF!)</f>
        <v>#REF!</v>
      </c>
      <c r="BH11" s="15" t="e">
        <f>SUM(#REF!)</f>
        <v>#REF!</v>
      </c>
      <c r="BI11" s="15" t="e">
        <f>SUM(#REF!)</f>
        <v>#REF!</v>
      </c>
      <c r="BJ11" s="15" t="e">
        <f>SUM(#REF!)</f>
        <v>#REF!</v>
      </c>
      <c r="BK11" s="15" t="e">
        <f>SUM(#REF!)</f>
        <v>#REF!</v>
      </c>
      <c r="BL11" s="15" t="e">
        <f>SUM(#REF!)</f>
        <v>#REF!</v>
      </c>
      <c r="BM11" s="15" t="e">
        <f>SUM(#REF!)</f>
        <v>#REF!</v>
      </c>
      <c r="BN11" s="15" t="e">
        <f>SUM(#REF!)</f>
        <v>#REF!</v>
      </c>
      <c r="BO11" s="15" t="e">
        <f>SUM(#REF!)</f>
        <v>#REF!</v>
      </c>
      <c r="BP11" s="15" t="e">
        <f>SUM(#REF!)</f>
        <v>#REF!</v>
      </c>
      <c r="BQ11" s="15" t="e">
        <f>SUM(#REF!)</f>
        <v>#REF!</v>
      </c>
      <c r="BR11" s="15" t="e">
        <f>SUM(#REF!)</f>
        <v>#REF!</v>
      </c>
      <c r="BS11" s="15" t="e">
        <f>SUM(#REF!)</f>
        <v>#REF!</v>
      </c>
      <c r="BT11" s="15" t="e">
        <f>SUM(#REF!)</f>
        <v>#REF!</v>
      </c>
      <c r="BU11" s="15" t="e">
        <f>SUM(#REF!)</f>
        <v>#REF!</v>
      </c>
      <c r="BV11" s="15" t="e">
        <f>SUM(#REF!)</f>
        <v>#REF!</v>
      </c>
      <c r="BW11" s="15" t="e">
        <f>SUM(#REF!)</f>
        <v>#REF!</v>
      </c>
      <c r="BX11" s="15" t="e">
        <f>SUM(#REF!)</f>
        <v>#REF!</v>
      </c>
      <c r="BY11" s="16" t="e">
        <f>SUM(#REF!)</f>
        <v>#REF!</v>
      </c>
      <c r="BZ11" s="16" t="e">
        <f>SUM(#REF!)</f>
        <v>#REF!</v>
      </c>
      <c r="CA11" s="1"/>
    </row>
    <row r="12" spans="1:79" hidden="1">
      <c r="A12" s="388" t="s">
        <v>74</v>
      </c>
      <c r="B12" s="389"/>
      <c r="C12" s="15">
        <f>C13</f>
        <v>0</v>
      </c>
      <c r="D12" s="97">
        <f>C12</f>
        <v>0</v>
      </c>
      <c r="E12" s="97">
        <f t="shared" ref="E12:BP12" si="0">D12</f>
        <v>0</v>
      </c>
      <c r="F12" s="97">
        <f t="shared" si="0"/>
        <v>0</v>
      </c>
      <c r="G12" s="97">
        <f t="shared" si="0"/>
        <v>0</v>
      </c>
      <c r="H12" s="97">
        <f t="shared" si="0"/>
        <v>0</v>
      </c>
      <c r="I12" s="97">
        <f t="shared" si="0"/>
        <v>0</v>
      </c>
      <c r="J12" s="97">
        <f t="shared" si="0"/>
        <v>0</v>
      </c>
      <c r="K12" s="97">
        <f t="shared" si="0"/>
        <v>0</v>
      </c>
      <c r="L12" s="97">
        <f t="shared" si="0"/>
        <v>0</v>
      </c>
      <c r="M12" s="97">
        <f t="shared" si="0"/>
        <v>0</v>
      </c>
      <c r="N12" s="97">
        <f t="shared" si="0"/>
        <v>0</v>
      </c>
      <c r="O12" s="97">
        <f t="shared" si="0"/>
        <v>0</v>
      </c>
      <c r="P12" s="97">
        <f t="shared" si="0"/>
        <v>0</v>
      </c>
      <c r="Q12" s="97">
        <f t="shared" si="0"/>
        <v>0</v>
      </c>
      <c r="R12" s="97">
        <f t="shared" si="0"/>
        <v>0</v>
      </c>
      <c r="S12" s="97">
        <f t="shared" si="0"/>
        <v>0</v>
      </c>
      <c r="T12" s="97">
        <f t="shared" si="0"/>
        <v>0</v>
      </c>
      <c r="U12" s="97">
        <f t="shared" si="0"/>
        <v>0</v>
      </c>
      <c r="V12" s="97">
        <f t="shared" si="0"/>
        <v>0</v>
      </c>
      <c r="W12" s="97">
        <f t="shared" si="0"/>
        <v>0</v>
      </c>
      <c r="X12" s="97">
        <f t="shared" si="0"/>
        <v>0</v>
      </c>
      <c r="Y12" s="97">
        <f t="shared" si="0"/>
        <v>0</v>
      </c>
      <c r="Z12" s="97">
        <f t="shared" si="0"/>
        <v>0</v>
      </c>
      <c r="AA12" s="97">
        <f t="shared" si="0"/>
        <v>0</v>
      </c>
      <c r="AB12" s="97">
        <f t="shared" si="0"/>
        <v>0</v>
      </c>
      <c r="AC12" s="97">
        <f t="shared" si="0"/>
        <v>0</v>
      </c>
      <c r="AD12" s="97">
        <f t="shared" si="0"/>
        <v>0</v>
      </c>
      <c r="AE12" s="97">
        <f t="shared" si="0"/>
        <v>0</v>
      </c>
      <c r="AF12" s="97">
        <f t="shared" si="0"/>
        <v>0</v>
      </c>
      <c r="AG12" s="97">
        <f t="shared" si="0"/>
        <v>0</v>
      </c>
      <c r="AH12" s="97">
        <f t="shared" si="0"/>
        <v>0</v>
      </c>
      <c r="AI12" s="97">
        <f t="shared" si="0"/>
        <v>0</v>
      </c>
      <c r="AJ12" s="97">
        <f t="shared" si="0"/>
        <v>0</v>
      </c>
      <c r="AK12" s="97">
        <f t="shared" si="0"/>
        <v>0</v>
      </c>
      <c r="AL12" s="97">
        <f t="shared" si="0"/>
        <v>0</v>
      </c>
      <c r="AM12" s="97">
        <f t="shared" si="0"/>
        <v>0</v>
      </c>
      <c r="AN12" s="97">
        <f t="shared" si="0"/>
        <v>0</v>
      </c>
      <c r="AO12" s="97">
        <f t="shared" si="0"/>
        <v>0</v>
      </c>
      <c r="AP12" s="97">
        <f t="shared" si="0"/>
        <v>0</v>
      </c>
      <c r="AQ12" s="97">
        <f t="shared" si="0"/>
        <v>0</v>
      </c>
      <c r="AR12" s="97">
        <f t="shared" si="0"/>
        <v>0</v>
      </c>
      <c r="AS12" s="97">
        <f t="shared" si="0"/>
        <v>0</v>
      </c>
      <c r="AT12" s="97">
        <f t="shared" si="0"/>
        <v>0</v>
      </c>
      <c r="AU12" s="97">
        <f t="shared" si="0"/>
        <v>0</v>
      </c>
      <c r="AV12" s="97">
        <f t="shared" si="0"/>
        <v>0</v>
      </c>
      <c r="AW12" s="97">
        <f t="shared" si="0"/>
        <v>0</v>
      </c>
      <c r="AX12" s="97">
        <f t="shared" si="0"/>
        <v>0</v>
      </c>
      <c r="AY12" s="97">
        <f t="shared" si="0"/>
        <v>0</v>
      </c>
      <c r="AZ12" s="97">
        <f t="shared" si="0"/>
        <v>0</v>
      </c>
      <c r="BA12" s="97">
        <f t="shared" si="0"/>
        <v>0</v>
      </c>
      <c r="BB12" s="97">
        <f t="shared" si="0"/>
        <v>0</v>
      </c>
      <c r="BC12" s="97">
        <f t="shared" si="0"/>
        <v>0</v>
      </c>
      <c r="BD12" s="97">
        <f t="shared" si="0"/>
        <v>0</v>
      </c>
      <c r="BE12" s="97">
        <f t="shared" si="0"/>
        <v>0</v>
      </c>
      <c r="BF12" s="97">
        <f t="shared" si="0"/>
        <v>0</v>
      </c>
      <c r="BG12" s="97">
        <f t="shared" si="0"/>
        <v>0</v>
      </c>
      <c r="BH12" s="97">
        <f t="shared" si="0"/>
        <v>0</v>
      </c>
      <c r="BI12" s="97">
        <f t="shared" si="0"/>
        <v>0</v>
      </c>
      <c r="BJ12" s="97">
        <f t="shared" si="0"/>
        <v>0</v>
      </c>
      <c r="BK12" s="97">
        <f t="shared" si="0"/>
        <v>0</v>
      </c>
      <c r="BL12" s="97">
        <f t="shared" si="0"/>
        <v>0</v>
      </c>
      <c r="BM12" s="97">
        <f t="shared" si="0"/>
        <v>0</v>
      </c>
      <c r="BN12" s="97">
        <f t="shared" si="0"/>
        <v>0</v>
      </c>
      <c r="BO12" s="97">
        <f t="shared" si="0"/>
        <v>0</v>
      </c>
      <c r="BP12" s="97">
        <f t="shared" si="0"/>
        <v>0</v>
      </c>
      <c r="BQ12" s="97">
        <f t="shared" ref="BQ12:BZ12" si="1">BP12</f>
        <v>0</v>
      </c>
      <c r="BR12" s="97">
        <f t="shared" si="1"/>
        <v>0</v>
      </c>
      <c r="BS12" s="97">
        <f t="shared" si="1"/>
        <v>0</v>
      </c>
      <c r="BT12" s="97">
        <f t="shared" si="1"/>
        <v>0</v>
      </c>
      <c r="BU12" s="97">
        <f t="shared" si="1"/>
        <v>0</v>
      </c>
      <c r="BV12" s="97">
        <f t="shared" si="1"/>
        <v>0</v>
      </c>
      <c r="BW12" s="97">
        <f t="shared" si="1"/>
        <v>0</v>
      </c>
      <c r="BX12" s="97">
        <f t="shared" si="1"/>
        <v>0</v>
      </c>
      <c r="BY12" s="18">
        <f t="shared" si="1"/>
        <v>0</v>
      </c>
      <c r="BZ12" s="18">
        <f t="shared" si="1"/>
        <v>0</v>
      </c>
      <c r="CA12" s="1"/>
    </row>
    <row r="13" spans="1:79" ht="21" hidden="1" thickBot="1">
      <c r="A13" s="410" t="s">
        <v>138</v>
      </c>
      <c r="B13" s="411"/>
      <c r="C13" s="99">
        <f>VLOOKUP(B4,завтрак_общ,3,FALSE)</f>
        <v>0</v>
      </c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  <c r="AT13" s="114"/>
      <c r="AU13" s="114"/>
      <c r="AV13" s="114"/>
      <c r="AW13" s="114"/>
      <c r="AX13" s="114"/>
      <c r="AY13" s="114"/>
      <c r="AZ13" s="114"/>
      <c r="BA13" s="114"/>
      <c r="BB13" s="114"/>
      <c r="BC13" s="114"/>
      <c r="BD13" s="114"/>
      <c r="BE13" s="114"/>
      <c r="BF13" s="114"/>
      <c r="BG13" s="114"/>
      <c r="BH13" s="114"/>
      <c r="BI13" s="114"/>
      <c r="BJ13" s="114"/>
      <c r="BK13" s="114"/>
      <c r="BL13" s="114"/>
      <c r="BM13" s="114"/>
      <c r="BN13" s="114"/>
      <c r="BO13" s="114"/>
      <c r="BP13" s="114"/>
      <c r="BQ13" s="114"/>
      <c r="BR13" s="114"/>
      <c r="BS13" s="114"/>
      <c r="BT13" s="114"/>
      <c r="BU13" s="114"/>
      <c r="BV13" s="114"/>
      <c r="BW13" s="114"/>
      <c r="BX13" s="114"/>
      <c r="BY13" s="113"/>
      <c r="BZ13" s="16"/>
      <c r="CA13" s="1"/>
    </row>
    <row r="14" spans="1:79" hidden="1">
      <c r="A14" s="384" t="s">
        <v>75</v>
      </c>
      <c r="B14" s="385"/>
      <c r="C14" s="20"/>
      <c r="D14" s="98" t="e">
        <f>D11*D12/1000</f>
        <v>#REF!</v>
      </c>
      <c r="E14" s="98" t="e">
        <f t="shared" ref="E14:BP14" si="2">E11*E12/1000</f>
        <v>#REF!</v>
      </c>
      <c r="F14" s="98" t="e">
        <f t="shared" si="2"/>
        <v>#REF!</v>
      </c>
      <c r="G14" s="98" t="e">
        <f t="shared" si="2"/>
        <v>#REF!</v>
      </c>
      <c r="H14" s="98" t="e">
        <f t="shared" si="2"/>
        <v>#REF!</v>
      </c>
      <c r="I14" s="98" t="e">
        <f t="shared" si="2"/>
        <v>#REF!</v>
      </c>
      <c r="J14" s="98" t="e">
        <f t="shared" si="2"/>
        <v>#REF!</v>
      </c>
      <c r="K14" s="111" t="e">
        <f>K11*K12</f>
        <v>#REF!</v>
      </c>
      <c r="L14" s="111" t="e">
        <f t="shared" si="2"/>
        <v>#REF!</v>
      </c>
      <c r="M14" s="111" t="e">
        <f t="shared" si="2"/>
        <v>#REF!</v>
      </c>
      <c r="N14" s="111" t="e">
        <f t="shared" si="2"/>
        <v>#REF!</v>
      </c>
      <c r="O14" s="111" t="e">
        <f t="shared" si="2"/>
        <v>#REF!</v>
      </c>
      <c r="P14" s="111" t="e">
        <f t="shared" si="2"/>
        <v>#REF!</v>
      </c>
      <c r="Q14" s="111" t="e">
        <f>Q11*Q12</f>
        <v>#REF!</v>
      </c>
      <c r="R14" s="111" t="e">
        <f t="shared" si="2"/>
        <v>#REF!</v>
      </c>
      <c r="S14" s="111" t="e">
        <f>S11*S12</f>
        <v>#REF!</v>
      </c>
      <c r="T14" s="111" t="e">
        <f t="shared" si="2"/>
        <v>#REF!</v>
      </c>
      <c r="U14" s="111" t="e">
        <f t="shared" si="2"/>
        <v>#REF!</v>
      </c>
      <c r="V14" s="111" t="e">
        <f t="shared" si="2"/>
        <v>#REF!</v>
      </c>
      <c r="W14" s="111" t="e">
        <f t="shared" si="2"/>
        <v>#REF!</v>
      </c>
      <c r="X14" s="111" t="e">
        <f t="shared" si="2"/>
        <v>#REF!</v>
      </c>
      <c r="Y14" s="111" t="e">
        <f t="shared" si="2"/>
        <v>#REF!</v>
      </c>
      <c r="Z14" s="111" t="e">
        <f t="shared" si="2"/>
        <v>#REF!</v>
      </c>
      <c r="AA14" s="111" t="e">
        <f t="shared" si="2"/>
        <v>#REF!</v>
      </c>
      <c r="AB14" s="111" t="e">
        <f t="shared" si="2"/>
        <v>#REF!</v>
      </c>
      <c r="AC14" s="111" t="e">
        <f t="shared" si="2"/>
        <v>#REF!</v>
      </c>
      <c r="AD14" s="111" t="e">
        <f t="shared" si="2"/>
        <v>#REF!</v>
      </c>
      <c r="AE14" s="111" t="e">
        <f t="shared" si="2"/>
        <v>#REF!</v>
      </c>
      <c r="AF14" s="111" t="e">
        <f t="shared" si="2"/>
        <v>#REF!</v>
      </c>
      <c r="AG14" s="111" t="e">
        <f t="shared" si="2"/>
        <v>#REF!</v>
      </c>
      <c r="AH14" s="111" t="e">
        <f t="shared" si="2"/>
        <v>#REF!</v>
      </c>
      <c r="AI14" s="111" t="e">
        <f t="shared" si="2"/>
        <v>#REF!</v>
      </c>
      <c r="AJ14" s="111" t="e">
        <f t="shared" si="2"/>
        <v>#REF!</v>
      </c>
      <c r="AK14" s="111" t="e">
        <f t="shared" si="2"/>
        <v>#REF!</v>
      </c>
      <c r="AL14" s="111" t="e">
        <f t="shared" si="2"/>
        <v>#REF!</v>
      </c>
      <c r="AM14" s="111" t="e">
        <f t="shared" si="2"/>
        <v>#REF!</v>
      </c>
      <c r="AN14" s="111" t="e">
        <f t="shared" si="2"/>
        <v>#REF!</v>
      </c>
      <c r="AO14" s="111" t="e">
        <f t="shared" si="2"/>
        <v>#REF!</v>
      </c>
      <c r="AP14" s="111" t="e">
        <f t="shared" si="2"/>
        <v>#REF!</v>
      </c>
      <c r="AQ14" s="111" t="e">
        <f t="shared" si="2"/>
        <v>#REF!</v>
      </c>
      <c r="AR14" s="111" t="e">
        <f t="shared" si="2"/>
        <v>#REF!</v>
      </c>
      <c r="AS14" s="111" t="e">
        <f t="shared" si="2"/>
        <v>#REF!</v>
      </c>
      <c r="AT14" s="111" t="e">
        <f t="shared" si="2"/>
        <v>#REF!</v>
      </c>
      <c r="AU14" s="111" t="e">
        <f t="shared" si="2"/>
        <v>#REF!</v>
      </c>
      <c r="AV14" s="111" t="e">
        <f t="shared" si="2"/>
        <v>#REF!</v>
      </c>
      <c r="AW14" s="111" t="e">
        <f t="shared" si="2"/>
        <v>#REF!</v>
      </c>
      <c r="AX14" s="111" t="e">
        <f t="shared" si="2"/>
        <v>#REF!</v>
      </c>
      <c r="AY14" s="111" t="e">
        <f t="shared" si="2"/>
        <v>#REF!</v>
      </c>
      <c r="AZ14" s="111" t="e">
        <f t="shared" si="2"/>
        <v>#REF!</v>
      </c>
      <c r="BA14" s="111" t="e">
        <f t="shared" si="2"/>
        <v>#REF!</v>
      </c>
      <c r="BB14" s="111" t="e">
        <f t="shared" si="2"/>
        <v>#REF!</v>
      </c>
      <c r="BC14" s="111" t="e">
        <f t="shared" si="2"/>
        <v>#REF!</v>
      </c>
      <c r="BD14" s="111" t="e">
        <f t="shared" si="2"/>
        <v>#REF!</v>
      </c>
      <c r="BE14" s="111" t="e">
        <f t="shared" si="2"/>
        <v>#REF!</v>
      </c>
      <c r="BF14" s="111" t="e">
        <f t="shared" si="2"/>
        <v>#REF!</v>
      </c>
      <c r="BG14" s="111" t="e">
        <f t="shared" si="2"/>
        <v>#REF!</v>
      </c>
      <c r="BH14" s="111" t="e">
        <f>BH11*BH12</f>
        <v>#REF!</v>
      </c>
      <c r="BI14" s="111" t="e">
        <f t="shared" si="2"/>
        <v>#REF!</v>
      </c>
      <c r="BJ14" s="111" t="e">
        <f t="shared" si="2"/>
        <v>#REF!</v>
      </c>
      <c r="BK14" s="111" t="e">
        <f t="shared" si="2"/>
        <v>#REF!</v>
      </c>
      <c r="BL14" s="111" t="e">
        <f t="shared" si="2"/>
        <v>#REF!</v>
      </c>
      <c r="BM14" s="111" t="e">
        <f t="shared" si="2"/>
        <v>#REF!</v>
      </c>
      <c r="BN14" s="111" t="e">
        <f t="shared" si="2"/>
        <v>#REF!</v>
      </c>
      <c r="BO14" s="111" t="e">
        <f t="shared" si="2"/>
        <v>#REF!</v>
      </c>
      <c r="BP14" s="111" t="e">
        <f t="shared" si="2"/>
        <v>#REF!</v>
      </c>
      <c r="BQ14" s="111" t="e">
        <f t="shared" ref="BQ14:BY14" si="3">BQ11*BQ12/1000</f>
        <v>#REF!</v>
      </c>
      <c r="BR14" s="111" t="e">
        <f t="shared" si="3"/>
        <v>#REF!</v>
      </c>
      <c r="BS14" s="111" t="e">
        <f t="shared" si="3"/>
        <v>#REF!</v>
      </c>
      <c r="BT14" s="111" t="e">
        <f t="shared" si="3"/>
        <v>#REF!</v>
      </c>
      <c r="BU14" s="111" t="e">
        <f t="shared" si="3"/>
        <v>#REF!</v>
      </c>
      <c r="BV14" s="111" t="e">
        <f t="shared" si="3"/>
        <v>#REF!</v>
      </c>
      <c r="BW14" s="111" t="e">
        <f t="shared" si="3"/>
        <v>#REF!</v>
      </c>
      <c r="BX14" s="111" t="e">
        <f t="shared" si="3"/>
        <v>#REF!</v>
      </c>
      <c r="BY14" s="111" t="e">
        <f t="shared" si="3"/>
        <v>#REF!</v>
      </c>
      <c r="BZ14" s="111" t="e">
        <f>BZ11*BZ12</f>
        <v>#REF!</v>
      </c>
      <c r="CA14" s="1"/>
    </row>
    <row r="15" spans="1:79" hidden="1">
      <c r="A15" s="384" t="s">
        <v>64</v>
      </c>
      <c r="B15" s="385"/>
      <c r="C15" s="20"/>
      <c r="D15" s="24">
        <f>ССЫЛКИ!B3</f>
        <v>85</v>
      </c>
      <c r="E15" s="24">
        <f>ССЫЛКИ!C3</f>
        <v>21</v>
      </c>
      <c r="F15" s="24">
        <f>ССЫЛКИ!D3</f>
        <v>21</v>
      </c>
      <c r="G15" s="24">
        <f>ССЫЛКИ!E3</f>
        <v>6</v>
      </c>
      <c r="H15" s="24">
        <f>ССЫЛКИ!F3</f>
        <v>400</v>
      </c>
      <c r="I15" s="24">
        <f>ССЫЛКИ!G3</f>
        <v>140</v>
      </c>
      <c r="J15" s="24">
        <f>ССЫЛКИ!H3</f>
        <v>85</v>
      </c>
      <c r="K15" s="24">
        <f>ССЫЛКИ!I3</f>
        <v>21</v>
      </c>
      <c r="L15" s="24">
        <f>ССЫЛКИ!J3</f>
        <v>140</v>
      </c>
      <c r="M15" s="24">
        <f>ССЫЛКИ!K3</f>
        <v>56</v>
      </c>
      <c r="N15" s="24">
        <f>ССЫЛКИ!L3</f>
        <v>10</v>
      </c>
      <c r="O15" s="24">
        <f>ССЫЛКИ!M3</f>
        <v>240</v>
      </c>
      <c r="P15" s="24">
        <f>ССЫЛКИ!N3</f>
        <v>700</v>
      </c>
      <c r="Q15" s="24">
        <f>ССЫЛКИ!O3</f>
        <v>8</v>
      </c>
      <c r="R15" s="24">
        <f>ССЫЛКИ!P3</f>
        <v>160</v>
      </c>
      <c r="S15" s="24">
        <f>ССЫЛКИ!Q3</f>
        <v>10</v>
      </c>
      <c r="T15" s="24">
        <f>ССЫЛКИ!R3</f>
        <v>150</v>
      </c>
      <c r="U15" s="24">
        <f>ССЫЛКИ!S3</f>
        <v>110</v>
      </c>
      <c r="V15" s="24">
        <f>ССЫЛКИ!T3</f>
        <v>130</v>
      </c>
      <c r="W15" s="24">
        <f>ССЫЛКИ!U3</f>
        <v>150</v>
      </c>
      <c r="X15" s="24">
        <f>ССЫЛКИ!V3</f>
        <v>150</v>
      </c>
      <c r="Y15" s="24">
        <f>ССЫЛКИ!W3</f>
        <v>40</v>
      </c>
      <c r="Z15" s="24">
        <f>ССЫЛКИ!X3</f>
        <v>150</v>
      </c>
      <c r="AA15" s="24">
        <f>ССЫЛКИ!Y3</f>
        <v>60</v>
      </c>
      <c r="AB15" s="24">
        <f>ССЫЛКИ!Z3</f>
        <v>70</v>
      </c>
      <c r="AC15" s="24">
        <f>ССЫЛКИ!AA3</f>
        <v>165</v>
      </c>
      <c r="AD15" s="24">
        <f>ССЫЛКИ!AB3</f>
        <v>21</v>
      </c>
      <c r="AE15" s="24">
        <f>ССЫЛКИ!AC3</f>
        <v>10.5</v>
      </c>
      <c r="AF15" s="24">
        <f>ССЫЛКИ!AD3</f>
        <v>55</v>
      </c>
      <c r="AG15" s="24">
        <f>ССЫЛКИ!AE3</f>
        <v>90</v>
      </c>
      <c r="AH15" s="24">
        <f>ССЫЛКИ!AF3</f>
        <v>45</v>
      </c>
      <c r="AI15" s="24">
        <f>ССЫЛКИ!AG3</f>
        <v>45</v>
      </c>
      <c r="AJ15" s="24">
        <f>ССЫЛКИ!AH3</f>
        <v>52</v>
      </c>
      <c r="AK15" s="24">
        <f>ССЫЛКИ!AI3</f>
        <v>50</v>
      </c>
      <c r="AL15" s="24">
        <f>ССЫЛКИ!AJ3</f>
        <v>55</v>
      </c>
      <c r="AM15" s="24">
        <f>ССЫЛКИ!AK3</f>
        <v>60</v>
      </c>
      <c r="AN15" s="24">
        <f>ССЫЛКИ!AL3</f>
        <v>60</v>
      </c>
      <c r="AO15" s="24">
        <f>ССЫЛКИ!AM3</f>
        <v>50</v>
      </c>
      <c r="AP15" s="24">
        <f>ССЫЛКИ!AN3</f>
        <v>110</v>
      </c>
      <c r="AQ15" s="24">
        <f>ССЫЛКИ!AO3</f>
        <v>270</v>
      </c>
      <c r="AR15" s="24">
        <f>ССЫЛКИ!AP3</f>
        <v>200</v>
      </c>
      <c r="AS15" s="24">
        <f>ССЫЛКИ!AQ3</f>
        <v>80</v>
      </c>
      <c r="AT15" s="24">
        <f>ССЫЛКИ!AR3</f>
        <v>600</v>
      </c>
      <c r="AU15" s="24">
        <f>ССЫЛКИ!AS3</f>
        <v>60</v>
      </c>
      <c r="AV15" s="24">
        <f>ССЫЛКИ!AT3</f>
        <v>75</v>
      </c>
      <c r="AW15" s="24">
        <f>ССЫЛКИ!AU3</f>
        <v>250</v>
      </c>
      <c r="AX15" s="24">
        <f>ССЫЛКИ!AV3</f>
        <v>274</v>
      </c>
      <c r="AY15" s="24">
        <f>ССЫЛКИ!AW3</f>
        <v>450</v>
      </c>
      <c r="AZ15" s="24">
        <f>ССЫЛКИ!AX3</f>
        <v>325</v>
      </c>
      <c r="BA15" s="24">
        <f>ССЫЛКИ!AY3</f>
        <v>180</v>
      </c>
      <c r="BB15" s="24">
        <f>ССЫЛКИ!AZ3</f>
        <v>320</v>
      </c>
      <c r="BC15" s="24">
        <f>ССЫЛКИ!BA3</f>
        <v>350</v>
      </c>
      <c r="BD15" s="24">
        <f>ССЫЛКИ!BB3</f>
        <v>300</v>
      </c>
      <c r="BE15" s="24">
        <f>ССЫЛКИ!BC3</f>
        <v>120</v>
      </c>
      <c r="BF15" s="24">
        <f>ССЫЛКИ!BD3</f>
        <v>220</v>
      </c>
      <c r="BG15" s="24">
        <f>ССЫЛКИ!BE3</f>
        <v>300</v>
      </c>
      <c r="BH15" s="24">
        <f>ССЫЛКИ!BF3</f>
        <v>21</v>
      </c>
      <c r="BI15" s="24">
        <f>ССЫЛКИ!BG3</f>
        <v>21</v>
      </c>
      <c r="BJ15" s="24">
        <f>ССЫЛКИ!BH3</f>
        <v>35</v>
      </c>
      <c r="BK15" s="24">
        <f>ССЫЛКИ!BI3</f>
        <v>22</v>
      </c>
      <c r="BL15" s="24">
        <f>ССЫЛКИ!BJ3</f>
        <v>32</v>
      </c>
      <c r="BM15" s="24">
        <f>ССЫЛКИ!BK3</f>
        <v>140</v>
      </c>
      <c r="BN15" s="24">
        <f>ССЫЛКИ!BL3</f>
        <v>140</v>
      </c>
      <c r="BO15" s="24">
        <f>ССЫЛКИ!BM3</f>
        <v>30</v>
      </c>
      <c r="BP15" s="24">
        <f>ССЫЛКИ!BN3</f>
        <v>4.2</v>
      </c>
      <c r="BQ15" s="24">
        <f>ССЫЛКИ!BO3</f>
        <v>160</v>
      </c>
      <c r="BR15" s="24">
        <f>ССЫЛКИ!BP3</f>
        <v>100</v>
      </c>
      <c r="BS15" s="24">
        <f>ССЫЛКИ!BQ3</f>
        <v>150</v>
      </c>
      <c r="BT15" s="24">
        <f>ССЫЛКИ!BR3</f>
        <v>160</v>
      </c>
      <c r="BU15" s="24">
        <f>ССЫЛКИ!BS3</f>
        <v>100</v>
      </c>
      <c r="BV15" s="24">
        <f>ССЫЛКИ!BT3</f>
        <v>90</v>
      </c>
      <c r="BW15" s="24">
        <f>ССЫЛКИ!BU3</f>
        <v>21</v>
      </c>
      <c r="BX15" s="24">
        <f>ССЫЛКИ!BV3</f>
        <v>40</v>
      </c>
      <c r="BY15" s="24">
        <f>ССЫЛКИ!BW3</f>
        <v>210</v>
      </c>
      <c r="BZ15" s="24">
        <f>ССЫЛКИ!BX3</f>
        <v>8</v>
      </c>
      <c r="CA15" s="1"/>
    </row>
    <row r="16" spans="1:79" hidden="1">
      <c r="A16" s="384" t="s">
        <v>76</v>
      </c>
      <c r="B16" s="385"/>
      <c r="C16" s="95" t="e">
        <f>SUM(D16:BZ16)</f>
        <v>#REF!</v>
      </c>
      <c r="D16" s="26" t="e">
        <f>D14*D15</f>
        <v>#REF!</v>
      </c>
      <c r="E16" s="26" t="e">
        <f t="shared" ref="E16:BP16" si="4">E14*E15</f>
        <v>#REF!</v>
      </c>
      <c r="F16" s="26" t="e">
        <f t="shared" si="4"/>
        <v>#REF!</v>
      </c>
      <c r="G16" s="26" t="e">
        <f t="shared" si="4"/>
        <v>#REF!</v>
      </c>
      <c r="H16" s="26" t="e">
        <f t="shared" si="4"/>
        <v>#REF!</v>
      </c>
      <c r="I16" s="26" t="e">
        <f t="shared" si="4"/>
        <v>#REF!</v>
      </c>
      <c r="J16" s="34" t="e">
        <f t="shared" si="4"/>
        <v>#REF!</v>
      </c>
      <c r="K16" s="112" t="e">
        <f t="shared" si="4"/>
        <v>#REF!</v>
      </c>
      <c r="L16" s="112" t="e">
        <f t="shared" si="4"/>
        <v>#REF!</v>
      </c>
      <c r="M16" s="112" t="e">
        <f t="shared" si="4"/>
        <v>#REF!</v>
      </c>
      <c r="N16" s="112" t="e">
        <f t="shared" si="4"/>
        <v>#REF!</v>
      </c>
      <c r="O16" s="112" t="e">
        <f t="shared" si="4"/>
        <v>#REF!</v>
      </c>
      <c r="P16" s="112" t="e">
        <f t="shared" si="4"/>
        <v>#REF!</v>
      </c>
      <c r="Q16" s="112" t="e">
        <f t="shared" si="4"/>
        <v>#REF!</v>
      </c>
      <c r="R16" s="112" t="e">
        <f t="shared" si="4"/>
        <v>#REF!</v>
      </c>
      <c r="S16" s="112" t="e">
        <f t="shared" si="4"/>
        <v>#REF!</v>
      </c>
      <c r="T16" s="112" t="e">
        <f t="shared" si="4"/>
        <v>#REF!</v>
      </c>
      <c r="U16" s="112" t="e">
        <f t="shared" si="4"/>
        <v>#REF!</v>
      </c>
      <c r="V16" s="112" t="e">
        <f t="shared" si="4"/>
        <v>#REF!</v>
      </c>
      <c r="W16" s="112" t="e">
        <f t="shared" si="4"/>
        <v>#REF!</v>
      </c>
      <c r="X16" s="112" t="e">
        <f t="shared" si="4"/>
        <v>#REF!</v>
      </c>
      <c r="Y16" s="112" t="e">
        <f t="shared" si="4"/>
        <v>#REF!</v>
      </c>
      <c r="Z16" s="112" t="e">
        <f t="shared" si="4"/>
        <v>#REF!</v>
      </c>
      <c r="AA16" s="112" t="e">
        <f t="shared" si="4"/>
        <v>#REF!</v>
      </c>
      <c r="AB16" s="112" t="e">
        <f t="shared" si="4"/>
        <v>#REF!</v>
      </c>
      <c r="AC16" s="112" t="e">
        <f t="shared" si="4"/>
        <v>#REF!</v>
      </c>
      <c r="AD16" s="112" t="e">
        <f t="shared" si="4"/>
        <v>#REF!</v>
      </c>
      <c r="AE16" s="112" t="e">
        <f t="shared" si="4"/>
        <v>#REF!</v>
      </c>
      <c r="AF16" s="112" t="e">
        <f t="shared" si="4"/>
        <v>#REF!</v>
      </c>
      <c r="AG16" s="112" t="e">
        <f t="shared" si="4"/>
        <v>#REF!</v>
      </c>
      <c r="AH16" s="112" t="e">
        <f t="shared" si="4"/>
        <v>#REF!</v>
      </c>
      <c r="AI16" s="112" t="e">
        <f t="shared" si="4"/>
        <v>#REF!</v>
      </c>
      <c r="AJ16" s="112" t="e">
        <f t="shared" si="4"/>
        <v>#REF!</v>
      </c>
      <c r="AK16" s="112" t="e">
        <f t="shared" si="4"/>
        <v>#REF!</v>
      </c>
      <c r="AL16" s="112" t="e">
        <f t="shared" si="4"/>
        <v>#REF!</v>
      </c>
      <c r="AM16" s="112" t="e">
        <f t="shared" si="4"/>
        <v>#REF!</v>
      </c>
      <c r="AN16" s="112" t="e">
        <f t="shared" si="4"/>
        <v>#REF!</v>
      </c>
      <c r="AO16" s="112" t="e">
        <f t="shared" si="4"/>
        <v>#REF!</v>
      </c>
      <c r="AP16" s="112" t="e">
        <f t="shared" si="4"/>
        <v>#REF!</v>
      </c>
      <c r="AQ16" s="112" t="e">
        <f t="shared" si="4"/>
        <v>#REF!</v>
      </c>
      <c r="AR16" s="112" t="e">
        <f t="shared" si="4"/>
        <v>#REF!</v>
      </c>
      <c r="AS16" s="112" t="e">
        <f t="shared" si="4"/>
        <v>#REF!</v>
      </c>
      <c r="AT16" s="112" t="e">
        <f t="shared" si="4"/>
        <v>#REF!</v>
      </c>
      <c r="AU16" s="112" t="e">
        <f t="shared" si="4"/>
        <v>#REF!</v>
      </c>
      <c r="AV16" s="112" t="e">
        <f t="shared" si="4"/>
        <v>#REF!</v>
      </c>
      <c r="AW16" s="112" t="e">
        <f t="shared" si="4"/>
        <v>#REF!</v>
      </c>
      <c r="AX16" s="112" t="e">
        <f t="shared" si="4"/>
        <v>#REF!</v>
      </c>
      <c r="AY16" s="112" t="e">
        <f t="shared" si="4"/>
        <v>#REF!</v>
      </c>
      <c r="AZ16" s="112" t="e">
        <f t="shared" si="4"/>
        <v>#REF!</v>
      </c>
      <c r="BA16" s="112" t="e">
        <f t="shared" si="4"/>
        <v>#REF!</v>
      </c>
      <c r="BB16" s="112" t="e">
        <f t="shared" si="4"/>
        <v>#REF!</v>
      </c>
      <c r="BC16" s="112" t="e">
        <f t="shared" si="4"/>
        <v>#REF!</v>
      </c>
      <c r="BD16" s="112" t="e">
        <f t="shared" si="4"/>
        <v>#REF!</v>
      </c>
      <c r="BE16" s="112" t="e">
        <f t="shared" si="4"/>
        <v>#REF!</v>
      </c>
      <c r="BF16" s="112" t="e">
        <f t="shared" si="4"/>
        <v>#REF!</v>
      </c>
      <c r="BG16" s="112" t="e">
        <f t="shared" si="4"/>
        <v>#REF!</v>
      </c>
      <c r="BH16" s="112" t="e">
        <f t="shared" si="4"/>
        <v>#REF!</v>
      </c>
      <c r="BI16" s="112" t="e">
        <f t="shared" si="4"/>
        <v>#REF!</v>
      </c>
      <c r="BJ16" s="112" t="e">
        <f t="shared" si="4"/>
        <v>#REF!</v>
      </c>
      <c r="BK16" s="112" t="e">
        <f t="shared" si="4"/>
        <v>#REF!</v>
      </c>
      <c r="BL16" s="112" t="e">
        <f t="shared" si="4"/>
        <v>#REF!</v>
      </c>
      <c r="BM16" s="112" t="e">
        <f t="shared" si="4"/>
        <v>#REF!</v>
      </c>
      <c r="BN16" s="112" t="e">
        <f t="shared" si="4"/>
        <v>#REF!</v>
      </c>
      <c r="BO16" s="112" t="e">
        <f t="shared" si="4"/>
        <v>#REF!</v>
      </c>
      <c r="BP16" s="112" t="e">
        <f t="shared" si="4"/>
        <v>#REF!</v>
      </c>
      <c r="BQ16" s="112" t="e">
        <f t="shared" ref="BQ16:BW16" si="5">BQ14*BQ15</f>
        <v>#REF!</v>
      </c>
      <c r="BR16" s="112" t="e">
        <f t="shared" si="5"/>
        <v>#REF!</v>
      </c>
      <c r="BS16" s="112" t="e">
        <f t="shared" si="5"/>
        <v>#REF!</v>
      </c>
      <c r="BT16" s="112" t="e">
        <f t="shared" si="5"/>
        <v>#REF!</v>
      </c>
      <c r="BU16" s="112" t="e">
        <f t="shared" si="5"/>
        <v>#REF!</v>
      </c>
      <c r="BV16" s="112" t="e">
        <f>BV14*BV15</f>
        <v>#REF!</v>
      </c>
      <c r="BW16" s="112" t="e">
        <f t="shared" si="5"/>
        <v>#REF!</v>
      </c>
      <c r="BX16" s="112" t="e">
        <f>BX14*BX15</f>
        <v>#REF!</v>
      </c>
      <c r="BY16" s="112" t="e">
        <f>BY14*BY15</f>
        <v>#REF!</v>
      </c>
      <c r="BZ16" s="112" t="e">
        <f>BZ14*BZ15</f>
        <v>#REF!</v>
      </c>
      <c r="CA16" s="1"/>
    </row>
    <row r="17" spans="1:79" hidden="1">
      <c r="A17" s="384" t="s">
        <v>77</v>
      </c>
      <c r="B17" s="409"/>
      <c r="C17" s="96" t="e">
        <f>C16/C13</f>
        <v>#REF!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</row>
    <row r="18" spans="1:79" hidden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</row>
    <row r="19" spans="1:79" s="256" customFormat="1" ht="24" customHeight="1">
      <c r="A19" s="230"/>
      <c r="B19" s="260" t="s">
        <v>399</v>
      </c>
      <c r="C19" s="231"/>
      <c r="D19" s="231" t="e">
        <f>IF(#REF!=D35,"х",FALSE)</f>
        <v>#REF!</v>
      </c>
      <c r="E19" s="231"/>
      <c r="F19" s="231"/>
      <c r="G19" s="231"/>
      <c r="H19" s="231"/>
      <c r="I19" s="231"/>
      <c r="J19" s="231"/>
      <c r="K19" s="231"/>
      <c r="L19" s="231"/>
      <c r="M19" s="231"/>
      <c r="N19" s="231"/>
      <c r="O19" s="231"/>
      <c r="P19" s="231"/>
      <c r="Q19" s="231"/>
      <c r="R19" s="231"/>
      <c r="S19" s="231"/>
      <c r="T19" s="231"/>
      <c r="U19" s="231"/>
      <c r="V19" s="231"/>
      <c r="W19" s="231"/>
      <c r="X19" s="231"/>
      <c r="Y19" s="231"/>
      <c r="Z19" s="231"/>
      <c r="AA19" s="231"/>
      <c r="AB19" s="231"/>
      <c r="AC19" s="231"/>
      <c r="AD19" s="231"/>
      <c r="AE19" s="231"/>
      <c r="AF19" s="231"/>
      <c r="AG19" s="231"/>
      <c r="AH19" s="231"/>
      <c r="AI19" s="231"/>
      <c r="AJ19" s="231"/>
      <c r="AK19" s="231"/>
      <c r="AL19" s="231"/>
      <c r="AM19" s="231"/>
      <c r="AN19" s="231"/>
      <c r="AO19" s="231"/>
      <c r="AP19" s="231"/>
      <c r="AQ19" s="231"/>
      <c r="AR19" s="231"/>
      <c r="AS19" s="231"/>
      <c r="AT19" s="231"/>
      <c r="AU19" s="231"/>
      <c r="AV19" s="231"/>
      <c r="AW19" s="231"/>
      <c r="AX19" s="231"/>
      <c r="AY19" s="231"/>
      <c r="AZ19" s="231"/>
      <c r="BA19" s="231"/>
      <c r="BB19" s="231"/>
      <c r="BC19" s="231"/>
      <c r="BD19" s="231"/>
      <c r="BE19" s="231"/>
      <c r="BF19" s="231"/>
      <c r="BG19" s="231"/>
      <c r="BH19" s="231"/>
      <c r="BI19" s="231"/>
      <c r="BJ19" s="231"/>
      <c r="BK19" s="231"/>
      <c r="BL19" s="231"/>
      <c r="BM19" s="231"/>
      <c r="BN19" s="231"/>
      <c r="BO19" s="231"/>
      <c r="BP19" s="231"/>
      <c r="BQ19" s="231"/>
      <c r="BR19" s="231"/>
      <c r="BS19" s="231"/>
      <c r="BT19" s="231"/>
      <c r="BU19" s="231"/>
      <c r="BV19" s="231"/>
      <c r="BW19" s="231"/>
      <c r="BX19" s="231"/>
      <c r="BY19" s="231" t="e">
        <f>IF(#REF!=BY35,"х",FALSE)</f>
        <v>#REF!</v>
      </c>
      <c r="BZ19" s="231" t="e">
        <f>IF(#REF!=BZ35,"х",FALSE)</f>
        <v>#REF!</v>
      </c>
      <c r="CA19" s="230"/>
    </row>
    <row r="20" spans="1:79" s="256" customFormat="1" ht="15" customHeight="1">
      <c r="A20" s="401" t="s">
        <v>68</v>
      </c>
      <c r="B20" s="402"/>
      <c r="C20" s="234"/>
      <c r="D20" s="405" t="s">
        <v>69</v>
      </c>
      <c r="E20" s="406"/>
      <c r="F20" s="406"/>
      <c r="G20" s="406"/>
      <c r="H20" s="406"/>
      <c r="I20" s="406"/>
      <c r="J20" s="406"/>
      <c r="K20" s="406"/>
      <c r="L20" s="406"/>
      <c r="M20" s="406"/>
      <c r="N20" s="406"/>
      <c r="O20" s="406"/>
      <c r="P20" s="406"/>
      <c r="Q20" s="406"/>
      <c r="R20" s="406"/>
      <c r="S20" s="406"/>
      <c r="T20" s="406"/>
      <c r="U20" s="406"/>
      <c r="V20" s="406"/>
      <c r="W20" s="406"/>
      <c r="X20" s="406"/>
      <c r="Y20" s="406"/>
      <c r="Z20" s="406"/>
      <c r="AA20" s="406"/>
      <c r="AB20" s="406"/>
      <c r="AC20" s="406"/>
      <c r="AD20" s="406"/>
      <c r="AE20" s="406"/>
      <c r="AF20" s="406"/>
      <c r="AG20" s="406"/>
      <c r="AH20" s="406"/>
      <c r="AI20" s="406"/>
      <c r="AJ20" s="406"/>
      <c r="AK20" s="406"/>
      <c r="AL20" s="406"/>
      <c r="AM20" s="406"/>
      <c r="AN20" s="406"/>
      <c r="AO20" s="406"/>
      <c r="AP20" s="406"/>
      <c r="AQ20" s="406"/>
      <c r="AR20" s="406"/>
      <c r="AS20" s="406"/>
      <c r="AT20" s="406"/>
      <c r="AU20" s="406"/>
      <c r="AV20" s="406"/>
      <c r="AW20" s="406"/>
      <c r="AX20" s="406"/>
      <c r="AY20" s="406"/>
      <c r="AZ20" s="406"/>
      <c r="BA20" s="406"/>
      <c r="BB20" s="406"/>
      <c r="BC20" s="406"/>
      <c r="BD20" s="406"/>
      <c r="BE20" s="406"/>
      <c r="BF20" s="406"/>
      <c r="BG20" s="406"/>
      <c r="BH20" s="406"/>
      <c r="BI20" s="406"/>
      <c r="BJ20" s="406"/>
      <c r="BK20" s="406"/>
      <c r="BL20" s="406"/>
      <c r="BM20" s="406"/>
      <c r="BN20" s="406"/>
      <c r="BO20" s="406"/>
      <c r="BP20" s="406"/>
      <c r="BQ20" s="406"/>
      <c r="BR20" s="406"/>
      <c r="BS20" s="406"/>
      <c r="BT20" s="406"/>
      <c r="BU20" s="406"/>
      <c r="BV20" s="406"/>
      <c r="BW20" s="406"/>
      <c r="BX20" s="406"/>
      <c r="BY20" s="230"/>
      <c r="BZ20" s="230"/>
      <c r="CA20" s="230"/>
    </row>
    <row r="21" spans="1:79" s="256" customFormat="1" ht="159.75" customHeight="1">
      <c r="A21" s="403"/>
      <c r="B21" s="404"/>
      <c r="C21" s="234"/>
      <c r="D21" s="235" t="str">
        <f>ССЫЛКИ!B2</f>
        <v>Вермишель</v>
      </c>
      <c r="E21" s="235" t="str">
        <f>ССЫЛКИ!C2</f>
        <v>Люля полуфаб-т (шт)</v>
      </c>
      <c r="F21" s="235" t="str">
        <f>ССЫЛКИ!D2</f>
        <v>Котлета говяжья полуф-т (шт)</v>
      </c>
      <c r="G21" s="235" t="str">
        <f>ССЫЛКИ!E2</f>
        <v>Какао (Фунтик) (шт)</v>
      </c>
      <c r="H21" s="235" t="str">
        <f>ССЫЛКИ!F2</f>
        <v>Какао порошок</v>
      </c>
      <c r="I21" s="235" t="str">
        <f>ССЫЛКИ!G2</f>
        <v>Кисель фруктовый</v>
      </c>
      <c r="J21" s="235" t="str">
        <f>ССЫЛКИ!H2</f>
        <v>Макароны</v>
      </c>
      <c r="K21" s="235" t="str">
        <f>ССЫЛКИ!I2</f>
        <v>Тефтели полуф-т (шт)</v>
      </c>
      <c r="L21" s="235" t="str">
        <f>ССЫЛКИ!J2</f>
        <v>Масло растительное</v>
      </c>
      <c r="M21" s="235" t="str">
        <f>ССЫЛКИ!K2</f>
        <v>Сахар</v>
      </c>
      <c r="N21" s="235" t="str">
        <f>ССЫЛКИ!L2</f>
        <v>Соль иодир.</v>
      </c>
      <c r="O21" s="235" t="str">
        <f>ССЫЛКИ!M2</f>
        <v>Сухофрукты</v>
      </c>
      <c r="P21" s="235" t="str">
        <f>ССЫЛКИ!N2</f>
        <v>Чай</v>
      </c>
      <c r="Q21" s="235" t="str">
        <f>ССЫЛКИ!O2</f>
        <v>Яйцо куриное (штук)</v>
      </c>
      <c r="R21" s="235" t="str">
        <f>ССЫЛКИ!P2</f>
        <v>Вафли</v>
      </c>
      <c r="S21" s="235" t="str">
        <f>ССЫЛКИ!Q2</f>
        <v>Кексы бездрожжевые (шт)</v>
      </c>
      <c r="T21" s="235" t="str">
        <f>ССЫЛКИ!R2</f>
        <v>Печенье</v>
      </c>
      <c r="U21" s="235" t="str">
        <f>ССЫЛКИ!S2</f>
        <v>Пряники</v>
      </c>
      <c r="V21" s="235" t="str">
        <f>ССЫЛКИ!T2</f>
        <v>Горошек зеленый 0,7 кг.</v>
      </c>
      <c r="W21" s="235" t="str">
        <f>ССЫЛКИ!U2</f>
        <v>Кукуруза консервы</v>
      </c>
      <c r="X21" s="235" t="str">
        <f>ССЫЛКИ!V2</f>
        <v>Огурцы маринованые</v>
      </c>
      <c r="Y21" s="235" t="str">
        <f>ССЫЛКИ!W2</f>
        <v>Мука высшего сорт</v>
      </c>
      <c r="Z21" s="235" t="str">
        <f>ССЫЛКИ!X2</f>
        <v>Повидло</v>
      </c>
      <c r="AA21" s="235" t="str">
        <f>ССЫЛКИ!Y2</f>
        <v>Сок фруктовый светлый</v>
      </c>
      <c r="AB21" s="235" t="str">
        <f>ССЫЛКИ!Z2</f>
        <v>Сок фруктовый с мякотью</v>
      </c>
      <c r="AC21" s="235" t="str">
        <f>ССЫЛКИ!AA2</f>
        <v>Томатная паста</v>
      </c>
      <c r="AD21" s="235" t="str">
        <f>ССЫЛКИ!AB2</f>
        <v>Котлета рыбная полуф-т (шт)</v>
      </c>
      <c r="AE21" s="235" t="str">
        <f>ССЫЛКИ!AC2</f>
        <v>Фрикадельки рыбные  полуф-т (шт)</v>
      </c>
      <c r="AF21" s="235" t="str">
        <f>ССЫЛКИ!AD2</f>
        <v>Крупа гороховая</v>
      </c>
      <c r="AG21" s="235" t="str">
        <f>ССЫЛКИ!AE2</f>
        <v>Крупа гречневая</v>
      </c>
      <c r="AH21" s="235" t="str">
        <f>ССЫЛКИ!AF2</f>
        <v>Крупа кукурузная</v>
      </c>
      <c r="AI21" s="235" t="str">
        <f>ССЫЛКИ!AG2</f>
        <v>Крупа манная</v>
      </c>
      <c r="AJ21" s="235" t="str">
        <f>ССЫЛКИ!AH2</f>
        <v>Крупа овсяная</v>
      </c>
      <c r="AK21" s="235" t="str">
        <f>ССЫЛКИ!AI2</f>
        <v>Крупа перловая</v>
      </c>
      <c r="AL21" s="235" t="str">
        <f>ССЫЛКИ!AJ2</f>
        <v>Крупа пшеничная</v>
      </c>
      <c r="AM21" s="235" t="str">
        <f>ССЫЛКИ!AK2</f>
        <v>Крупа пшено шлифованное</v>
      </c>
      <c r="AN21" s="235" t="str">
        <f>ССЫЛКИ!AL2</f>
        <v>Крупа рисовая</v>
      </c>
      <c r="AO21" s="235" t="str">
        <f>ССЫЛКИ!AM2</f>
        <v>Крупа ячневая</v>
      </c>
      <c r="AP21" s="235" t="str">
        <f>ССЫЛКИ!AN2</f>
        <v>Чечевица</v>
      </c>
      <c r="AQ21" s="235" t="str">
        <f>ССЫЛКИ!AO2</f>
        <v>Курага сушеная</v>
      </c>
      <c r="AR21" s="235" t="str">
        <f>ССЫЛКИ!AP2</f>
        <v>Йогурт</v>
      </c>
      <c r="AS21" s="235" t="str">
        <f>ССЫЛКИ!AQ2</f>
        <v>Кефир</v>
      </c>
      <c r="AT21" s="235" t="str">
        <f>ССЫЛКИ!AR2</f>
        <v>Масло сливочное</v>
      </c>
      <c r="AU21" s="235" t="str">
        <f>ССЫЛКИ!AS2</f>
        <v>Молоко разливное</v>
      </c>
      <c r="AV21" s="235" t="str">
        <f>ССЫЛКИ!AT2</f>
        <v>Молоко вупаковке пастер</v>
      </c>
      <c r="AW21" s="235" t="str">
        <f>ССЫЛКИ!AU2</f>
        <v>Сгущенное молоко</v>
      </c>
      <c r="AX21" s="235" t="str">
        <f>ССЫЛКИ!AV2</f>
        <v>Сметана</v>
      </c>
      <c r="AY21" s="235" t="str">
        <f>ССЫЛКИ!AW2</f>
        <v>Сыр Российский</v>
      </c>
      <c r="AZ21" s="235" t="str">
        <f>ССЫЛКИ!AX2</f>
        <v>Творог</v>
      </c>
      <c r="BA21" s="235" t="str">
        <f>ССЫЛКИ!AY2</f>
        <v>Куры охлажденные</v>
      </c>
      <c r="BB21" s="235" t="str">
        <f>ССЫЛКИ!AZ2</f>
        <v>Мясо говядины в/с</v>
      </c>
      <c r="BC21" s="235" t="str">
        <f>ССЫЛКИ!BA2</f>
        <v>Фарш говяжий</v>
      </c>
      <c r="BD21" s="235" t="str">
        <f>ССЫЛКИ!BB2</f>
        <v>Сосиски</v>
      </c>
      <c r="BE21" s="235" t="str">
        <f>ССЫЛКИ!BC2</f>
        <v>Рыба свежая</v>
      </c>
      <c r="BF21" s="235" t="str">
        <f>ССЫЛКИ!BD2</f>
        <v>Рыба мороженая</v>
      </c>
      <c r="BG21" s="235" t="str">
        <f>ССЫЛКИ!BE2</f>
        <v xml:space="preserve">Зелень разная </v>
      </c>
      <c r="BH21" s="235" t="str">
        <f>ССЫЛКИ!BF2</f>
        <v>Котлета куриная полуфаб-т (шт)</v>
      </c>
      <c r="BI21" s="235" t="str">
        <f>ССЫЛКИ!BG2</f>
        <v>Капуста</v>
      </c>
      <c r="BJ21" s="235" t="str">
        <f>ССЫЛКИ!BH2</f>
        <v>Картофель</v>
      </c>
      <c r="BK21" s="235" t="str">
        <f>ССЫЛКИ!BI2</f>
        <v>Лук репчатый</v>
      </c>
      <c r="BL21" s="235" t="str">
        <f>ССЫЛКИ!BJ2</f>
        <v>Морковь</v>
      </c>
      <c r="BM21" s="235" t="str">
        <f>ССЫЛКИ!BK2</f>
        <v>Огурцы свежие</v>
      </c>
      <c r="BN21" s="235" t="str">
        <f>ССЫЛКИ!BL2</f>
        <v>Помидоры свежие</v>
      </c>
      <c r="BO21" s="235" t="str">
        <f>ССЫЛКИ!BM2</f>
        <v>Свекла столовая</v>
      </c>
      <c r="BP21" s="235" t="str">
        <f>ССЫЛКИ!BN2</f>
        <v>Вареники полуфаб-т (шт)</v>
      </c>
      <c r="BQ21" s="235" t="str">
        <f>ССЫЛКИ!BO2</f>
        <v>Апельсины</v>
      </c>
      <c r="BR21" s="235" t="str">
        <f>ССЫЛКИ!BP2</f>
        <v>Бананы</v>
      </c>
      <c r="BS21" s="235" t="str">
        <f>ССЫЛКИ!BQ2</f>
        <v>Груши</v>
      </c>
      <c r="BT21" s="235" t="str">
        <f>ССЫЛКИ!BR2</f>
        <v>Лимон (кг.)</v>
      </c>
      <c r="BU21" s="235" t="str">
        <f>ССЫЛКИ!BS2</f>
        <v>Мандарины</v>
      </c>
      <c r="BV21" s="235" t="str">
        <f>ССЫЛКИ!BT2</f>
        <v>Яблоки</v>
      </c>
      <c r="BW21" s="235" t="str">
        <f>ССЫЛКИ!BU2</f>
        <v>Сырник полуф-т (шт)</v>
      </c>
      <c r="BX21" s="235" t="str">
        <f>ССЫЛКИ!BV2</f>
        <v>Хлеб</v>
      </c>
      <c r="BY21" s="235" t="str">
        <f>ССЫЛКИ!BW2</f>
        <v>Изюм</v>
      </c>
      <c r="BZ21" s="235" t="str">
        <f>ССЫЛКИ!BX2</f>
        <v>Зефир в шоколаде (шт.)</v>
      </c>
      <c r="CA21" s="230"/>
    </row>
    <row r="22" spans="1:79" s="256" customFormat="1">
      <c r="A22" s="408" t="s">
        <v>91</v>
      </c>
      <c r="B22" s="407"/>
      <c r="C22" s="254"/>
      <c r="D22" s="236"/>
      <c r="E22" s="236"/>
      <c r="F22" s="236"/>
      <c r="G22" s="236"/>
      <c r="H22" s="236"/>
      <c r="I22" s="236"/>
      <c r="J22" s="236"/>
      <c r="K22" s="236"/>
      <c r="L22" s="236">
        <v>3.1</v>
      </c>
      <c r="M22" s="236"/>
      <c r="N22" s="236">
        <v>3</v>
      </c>
      <c r="O22" s="236"/>
      <c r="P22" s="236"/>
      <c r="Q22" s="236"/>
      <c r="R22" s="236"/>
      <c r="S22" s="236"/>
      <c r="T22" s="236"/>
      <c r="U22" s="236"/>
      <c r="V22" s="236"/>
      <c r="W22" s="236"/>
      <c r="X22" s="236"/>
      <c r="Y22" s="236"/>
      <c r="Z22" s="236"/>
      <c r="AA22" s="236"/>
      <c r="AB22" s="236"/>
      <c r="AC22" s="236">
        <v>5</v>
      </c>
      <c r="AD22" s="236"/>
      <c r="AE22" s="236"/>
      <c r="AF22" s="236"/>
      <c r="AG22" s="236"/>
      <c r="AH22" s="236"/>
      <c r="AI22" s="236"/>
      <c r="AJ22" s="236"/>
      <c r="AK22" s="236"/>
      <c r="AL22" s="236"/>
      <c r="AM22" s="236"/>
      <c r="AN22" s="236"/>
      <c r="AO22" s="236"/>
      <c r="AP22" s="236"/>
      <c r="AQ22" s="236"/>
      <c r="AR22" s="236"/>
      <c r="AS22" s="236"/>
      <c r="AT22" s="236"/>
      <c r="AU22" s="236"/>
      <c r="AV22" s="236"/>
      <c r="AW22" s="236"/>
      <c r="AX22" s="236">
        <v>6</v>
      </c>
      <c r="AY22" s="236"/>
      <c r="AZ22" s="236"/>
      <c r="BA22" s="236">
        <v>50</v>
      </c>
      <c r="BB22" s="236">
        <v>0</v>
      </c>
      <c r="BC22" s="236"/>
      <c r="BD22" s="236"/>
      <c r="BE22" s="236"/>
      <c r="BF22" s="236"/>
      <c r="BG22" s="236"/>
      <c r="BH22" s="236"/>
      <c r="BI22" s="236">
        <v>20</v>
      </c>
      <c r="BJ22" s="236">
        <v>35</v>
      </c>
      <c r="BK22" s="236">
        <v>8</v>
      </c>
      <c r="BL22" s="236">
        <v>10</v>
      </c>
      <c r="BM22" s="236"/>
      <c r="BN22" s="236"/>
      <c r="BO22" s="236">
        <v>14</v>
      </c>
      <c r="BP22" s="236"/>
      <c r="BQ22" s="236"/>
      <c r="BR22" s="236"/>
      <c r="BS22" s="236"/>
      <c r="BT22" s="236"/>
      <c r="BU22" s="236"/>
      <c r="BV22" s="236"/>
      <c r="BW22" s="236"/>
      <c r="BX22" s="236"/>
      <c r="BY22" s="257"/>
      <c r="BZ22" s="257"/>
      <c r="CA22" s="230"/>
    </row>
    <row r="23" spans="1:79" s="256" customFormat="1">
      <c r="A23" s="408" t="s">
        <v>92</v>
      </c>
      <c r="B23" s="407"/>
      <c r="C23" s="236"/>
      <c r="D23" s="236"/>
      <c r="E23" s="236">
        <v>1</v>
      </c>
      <c r="F23" s="236"/>
      <c r="G23" s="236"/>
      <c r="H23" s="236"/>
      <c r="I23" s="236"/>
      <c r="J23" s="236"/>
      <c r="K23" s="236"/>
      <c r="L23" s="236">
        <v>0.5</v>
      </c>
      <c r="M23" s="236"/>
      <c r="N23" s="236">
        <v>2.5499999999999998</v>
      </c>
      <c r="O23" s="236"/>
      <c r="P23" s="236"/>
      <c r="Q23" s="236"/>
      <c r="R23" s="236"/>
      <c r="S23" s="236"/>
      <c r="T23" s="236"/>
      <c r="U23" s="236"/>
      <c r="V23" s="236"/>
      <c r="W23" s="236"/>
      <c r="X23" s="236"/>
      <c r="Y23" s="236"/>
      <c r="Z23" s="236"/>
      <c r="AA23" s="236"/>
      <c r="AB23" s="236"/>
      <c r="AC23" s="236"/>
      <c r="AD23" s="236"/>
      <c r="AE23" s="236"/>
      <c r="AF23" s="236"/>
      <c r="AG23" s="236">
        <v>58</v>
      </c>
      <c r="AH23" s="236"/>
      <c r="AI23" s="236"/>
      <c r="AJ23" s="236"/>
      <c r="AK23" s="236"/>
      <c r="AL23" s="236"/>
      <c r="AM23" s="236"/>
      <c r="AN23" s="236"/>
      <c r="AO23" s="236"/>
      <c r="AP23" s="236"/>
      <c r="AQ23" s="236"/>
      <c r="AR23" s="236"/>
      <c r="AS23" s="236"/>
      <c r="AT23" s="236">
        <v>5</v>
      </c>
      <c r="AU23" s="236"/>
      <c r="AV23" s="236"/>
      <c r="AW23" s="236"/>
      <c r="AX23" s="236"/>
      <c r="AY23" s="236"/>
      <c r="AZ23" s="236"/>
      <c r="BA23" s="236"/>
      <c r="BB23" s="236"/>
      <c r="BC23" s="236"/>
      <c r="BD23" s="236"/>
      <c r="BE23" s="236"/>
      <c r="BF23" s="236"/>
      <c r="BG23" s="236"/>
      <c r="BH23" s="236"/>
      <c r="BI23" s="236"/>
      <c r="BJ23" s="236"/>
      <c r="BK23" s="236"/>
      <c r="BL23" s="236"/>
      <c r="BM23" s="236"/>
      <c r="BN23" s="236"/>
      <c r="BO23" s="236"/>
      <c r="BP23" s="236"/>
      <c r="BQ23" s="236"/>
      <c r="BR23" s="236"/>
      <c r="BS23" s="236"/>
      <c r="BT23" s="236"/>
      <c r="BU23" s="236"/>
      <c r="BV23" s="236"/>
      <c r="BW23" s="236"/>
      <c r="BX23" s="236"/>
      <c r="BY23" s="257"/>
      <c r="BZ23" s="257"/>
      <c r="CA23" s="230"/>
    </row>
    <row r="24" spans="1:79" s="256" customFormat="1">
      <c r="A24" s="408" t="s">
        <v>93</v>
      </c>
      <c r="B24" s="407"/>
      <c r="C24" s="236"/>
      <c r="D24" s="236"/>
      <c r="E24" s="236"/>
      <c r="F24" s="236"/>
      <c r="G24" s="236"/>
      <c r="H24" s="236"/>
      <c r="I24" s="236"/>
      <c r="J24" s="236"/>
      <c r="K24" s="236"/>
      <c r="L24" s="236"/>
      <c r="M24" s="236"/>
      <c r="N24" s="236"/>
      <c r="O24" s="236"/>
      <c r="P24" s="236"/>
      <c r="Q24" s="236"/>
      <c r="R24" s="236"/>
      <c r="S24" s="236"/>
      <c r="T24" s="236"/>
      <c r="U24" s="236"/>
      <c r="V24" s="236"/>
      <c r="W24" s="236"/>
      <c r="X24" s="236"/>
      <c r="Y24" s="236"/>
      <c r="Z24" s="236"/>
      <c r="AA24" s="236"/>
      <c r="AB24" s="236">
        <v>200</v>
      </c>
      <c r="AC24" s="236"/>
      <c r="AD24" s="236"/>
      <c r="AE24" s="236"/>
      <c r="AF24" s="236"/>
      <c r="AG24" s="236"/>
      <c r="AH24" s="236"/>
      <c r="AI24" s="236"/>
      <c r="AJ24" s="236"/>
      <c r="AK24" s="236"/>
      <c r="AL24" s="236"/>
      <c r="AM24" s="236"/>
      <c r="AN24" s="236"/>
      <c r="AO24" s="236"/>
      <c r="AP24" s="236"/>
      <c r="AQ24" s="236"/>
      <c r="AR24" s="236"/>
      <c r="AS24" s="236"/>
      <c r="AT24" s="236"/>
      <c r="AU24" s="236"/>
      <c r="AV24" s="236"/>
      <c r="AW24" s="236"/>
      <c r="AX24" s="236"/>
      <c r="AY24" s="236"/>
      <c r="AZ24" s="236"/>
      <c r="BA24" s="236"/>
      <c r="BB24" s="236"/>
      <c r="BC24" s="236"/>
      <c r="BD24" s="236"/>
      <c r="BE24" s="236"/>
      <c r="BF24" s="236"/>
      <c r="BG24" s="236"/>
      <c r="BH24" s="236"/>
      <c r="BI24" s="236"/>
      <c r="BJ24" s="236"/>
      <c r="BK24" s="236"/>
      <c r="BL24" s="236"/>
      <c r="BM24" s="236"/>
      <c r="BN24" s="236"/>
      <c r="BO24" s="236"/>
      <c r="BP24" s="236"/>
      <c r="BQ24" s="236"/>
      <c r="BR24" s="236"/>
      <c r="BS24" s="236"/>
      <c r="BT24" s="236"/>
      <c r="BU24" s="236"/>
      <c r="BV24" s="236"/>
      <c r="BW24" s="236"/>
      <c r="BX24" s="236"/>
      <c r="BY24" s="257"/>
      <c r="BZ24" s="257"/>
      <c r="CA24" s="230"/>
    </row>
    <row r="25" spans="1:79" s="256" customFormat="1">
      <c r="A25" s="408" t="s">
        <v>61</v>
      </c>
      <c r="B25" s="407"/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6"/>
      <c r="W25" s="236"/>
      <c r="X25" s="236"/>
      <c r="Y25" s="236"/>
      <c r="Z25" s="236"/>
      <c r="AA25" s="236"/>
      <c r="AB25" s="236"/>
      <c r="AC25" s="236"/>
      <c r="AD25" s="236"/>
      <c r="AE25" s="236"/>
      <c r="AF25" s="236"/>
      <c r="AG25" s="236"/>
      <c r="AH25" s="236"/>
      <c r="AI25" s="236"/>
      <c r="AJ25" s="236"/>
      <c r="AK25" s="236"/>
      <c r="AL25" s="236"/>
      <c r="AM25" s="236"/>
      <c r="AN25" s="236"/>
      <c r="AO25" s="236"/>
      <c r="AP25" s="236"/>
      <c r="AQ25" s="236"/>
      <c r="AR25" s="236"/>
      <c r="AS25" s="236"/>
      <c r="AT25" s="236"/>
      <c r="AU25" s="236"/>
      <c r="AV25" s="236"/>
      <c r="AW25" s="236"/>
      <c r="AX25" s="236"/>
      <c r="AY25" s="236"/>
      <c r="AZ25" s="236"/>
      <c r="BA25" s="236"/>
      <c r="BB25" s="236"/>
      <c r="BC25" s="236"/>
      <c r="BD25" s="236"/>
      <c r="BE25" s="236"/>
      <c r="BF25" s="236"/>
      <c r="BG25" s="236"/>
      <c r="BH25" s="236"/>
      <c r="BI25" s="236"/>
      <c r="BJ25" s="236"/>
      <c r="BK25" s="236"/>
      <c r="BL25" s="236"/>
      <c r="BM25" s="236"/>
      <c r="BN25" s="236"/>
      <c r="BO25" s="236"/>
      <c r="BP25" s="236"/>
      <c r="BQ25" s="236"/>
      <c r="BR25" s="236"/>
      <c r="BS25" s="236"/>
      <c r="BT25" s="236"/>
      <c r="BU25" s="236"/>
      <c r="BV25" s="236"/>
      <c r="BW25" s="236">
        <v>0</v>
      </c>
      <c r="BX25" s="236">
        <v>60</v>
      </c>
      <c r="BY25" s="257"/>
      <c r="BZ25" s="257"/>
      <c r="CA25" s="230"/>
    </row>
    <row r="26" spans="1:79" s="256" customFormat="1">
      <c r="A26" s="408" t="s">
        <v>146</v>
      </c>
      <c r="B26" s="407"/>
      <c r="C26" s="236"/>
      <c r="D26" s="236"/>
      <c r="E26" s="236"/>
      <c r="F26" s="236"/>
      <c r="G26" s="236"/>
      <c r="H26" s="236"/>
      <c r="I26" s="236"/>
      <c r="J26" s="236"/>
      <c r="K26" s="236"/>
      <c r="L26" s="236">
        <v>1.8</v>
      </c>
      <c r="M26" s="236"/>
      <c r="N26" s="236">
        <v>1</v>
      </c>
      <c r="O26" s="236"/>
      <c r="P26" s="236"/>
      <c r="Q26" s="236"/>
      <c r="R26" s="236"/>
      <c r="S26" s="236"/>
      <c r="T26" s="236"/>
      <c r="U26" s="236"/>
      <c r="V26" s="236"/>
      <c r="W26" s="236"/>
      <c r="X26" s="236"/>
      <c r="Y26" s="236">
        <v>1</v>
      </c>
      <c r="Z26" s="236"/>
      <c r="AA26" s="236"/>
      <c r="AB26" s="236"/>
      <c r="AC26" s="236">
        <v>2.5</v>
      </c>
      <c r="AD26" s="236"/>
      <c r="AE26" s="236"/>
      <c r="AF26" s="236"/>
      <c r="AG26" s="236"/>
      <c r="AH26" s="236"/>
      <c r="AI26" s="236"/>
      <c r="AJ26" s="236"/>
      <c r="AK26" s="236"/>
      <c r="AL26" s="236"/>
      <c r="AM26" s="236"/>
      <c r="AN26" s="236"/>
      <c r="AO26" s="236"/>
      <c r="AP26" s="236"/>
      <c r="AQ26" s="236"/>
      <c r="AR26" s="236"/>
      <c r="AS26" s="236"/>
      <c r="AT26" s="236"/>
      <c r="AU26" s="236"/>
      <c r="AV26" s="236"/>
      <c r="AW26" s="236"/>
      <c r="AX26" s="236"/>
      <c r="AY26" s="236"/>
      <c r="AZ26" s="236"/>
      <c r="BA26" s="236"/>
      <c r="BB26" s="236"/>
      <c r="BC26" s="236"/>
      <c r="BD26" s="236"/>
      <c r="BE26" s="236"/>
      <c r="BF26" s="236"/>
      <c r="BG26" s="236"/>
      <c r="BH26" s="236"/>
      <c r="BI26" s="236"/>
      <c r="BJ26" s="236"/>
      <c r="BK26" s="236">
        <v>2</v>
      </c>
      <c r="BL26" s="236">
        <v>1</v>
      </c>
      <c r="BM26" s="236"/>
      <c r="BN26" s="236"/>
      <c r="BO26" s="236"/>
      <c r="BP26" s="236"/>
      <c r="BQ26" s="236"/>
      <c r="BR26" s="236"/>
      <c r="BS26" s="236"/>
      <c r="BT26" s="236"/>
      <c r="BU26" s="236"/>
      <c r="BV26" s="236"/>
      <c r="BW26" s="236"/>
      <c r="BX26" s="236"/>
      <c r="BY26" s="257"/>
      <c r="BZ26" s="257"/>
      <c r="CA26" s="230"/>
    </row>
    <row r="27" spans="1:79" s="256" customFormat="1">
      <c r="A27" s="408"/>
      <c r="B27" s="407"/>
      <c r="C27" s="236"/>
      <c r="D27" s="236"/>
      <c r="E27" s="236"/>
      <c r="F27" s="236"/>
      <c r="G27" s="236"/>
      <c r="H27" s="236"/>
      <c r="I27" s="236"/>
      <c r="J27" s="236"/>
      <c r="K27" s="236"/>
      <c r="L27" s="236"/>
      <c r="M27" s="236"/>
      <c r="N27" s="236"/>
      <c r="O27" s="236"/>
      <c r="P27" s="236"/>
      <c r="Q27" s="236"/>
      <c r="R27" s="236"/>
      <c r="S27" s="236"/>
      <c r="T27" s="236"/>
      <c r="U27" s="236"/>
      <c r="V27" s="236"/>
      <c r="W27" s="236"/>
      <c r="X27" s="236"/>
      <c r="Y27" s="236"/>
      <c r="Z27" s="236"/>
      <c r="AA27" s="236"/>
      <c r="AB27" s="236"/>
      <c r="AC27" s="236"/>
      <c r="AD27" s="236"/>
      <c r="AE27" s="236"/>
      <c r="AF27" s="236"/>
      <c r="AG27" s="236"/>
      <c r="AH27" s="236"/>
      <c r="AI27" s="236"/>
      <c r="AJ27" s="236"/>
      <c r="AK27" s="236"/>
      <c r="AL27" s="236"/>
      <c r="AM27" s="236"/>
      <c r="AN27" s="236"/>
      <c r="AO27" s="236"/>
      <c r="AP27" s="236"/>
      <c r="AQ27" s="236"/>
      <c r="AR27" s="236"/>
      <c r="AS27" s="236"/>
      <c r="AT27" s="236"/>
      <c r="AU27" s="236"/>
      <c r="AV27" s="236"/>
      <c r="AW27" s="236"/>
      <c r="AX27" s="236"/>
      <c r="AY27" s="236"/>
      <c r="AZ27" s="236"/>
      <c r="BA27" s="236"/>
      <c r="BB27" s="236"/>
      <c r="BC27" s="236"/>
      <c r="BD27" s="236"/>
      <c r="BE27" s="236"/>
      <c r="BF27" s="236"/>
      <c r="BG27" s="236"/>
      <c r="BH27" s="236"/>
      <c r="BI27" s="236"/>
      <c r="BJ27" s="236"/>
      <c r="BK27" s="236"/>
      <c r="BL27" s="236"/>
      <c r="BM27" s="236"/>
      <c r="BN27" s="236"/>
      <c r="BO27" s="236"/>
      <c r="BP27" s="236"/>
      <c r="BQ27" s="236"/>
      <c r="BR27" s="236"/>
      <c r="BS27" s="236"/>
      <c r="BT27" s="236"/>
      <c r="BU27" s="236"/>
      <c r="BV27" s="236"/>
      <c r="BW27" s="236"/>
      <c r="BX27" s="236"/>
      <c r="BY27" s="257"/>
      <c r="BZ27" s="257"/>
      <c r="CA27" s="230"/>
    </row>
    <row r="28" spans="1:79" s="256" customFormat="1">
      <c r="A28" s="408"/>
      <c r="B28" s="407"/>
      <c r="C28" s="236"/>
      <c r="D28" s="236"/>
      <c r="E28" s="236"/>
      <c r="F28" s="236"/>
      <c r="G28" s="236"/>
      <c r="H28" s="236"/>
      <c r="I28" s="236"/>
      <c r="J28" s="236"/>
      <c r="K28" s="236"/>
      <c r="L28" s="236"/>
      <c r="M28" s="236"/>
      <c r="N28" s="236"/>
      <c r="O28" s="236"/>
      <c r="P28" s="236"/>
      <c r="Q28" s="236"/>
      <c r="R28" s="236"/>
      <c r="S28" s="236"/>
      <c r="T28" s="236"/>
      <c r="U28" s="236"/>
      <c r="V28" s="236"/>
      <c r="W28" s="236"/>
      <c r="X28" s="236"/>
      <c r="Y28" s="236"/>
      <c r="Z28" s="236"/>
      <c r="AA28" s="236"/>
      <c r="AB28" s="236"/>
      <c r="AC28" s="236"/>
      <c r="AD28" s="236"/>
      <c r="AE28" s="236"/>
      <c r="AF28" s="236"/>
      <c r="AG28" s="236"/>
      <c r="AH28" s="236"/>
      <c r="AI28" s="236"/>
      <c r="AJ28" s="236"/>
      <c r="AK28" s="236"/>
      <c r="AL28" s="236"/>
      <c r="AM28" s="236"/>
      <c r="AN28" s="236"/>
      <c r="AO28" s="236"/>
      <c r="AP28" s="236"/>
      <c r="AQ28" s="236"/>
      <c r="AR28" s="236"/>
      <c r="AS28" s="236"/>
      <c r="AT28" s="236"/>
      <c r="AU28" s="236"/>
      <c r="AV28" s="236"/>
      <c r="AW28" s="236"/>
      <c r="AX28" s="236"/>
      <c r="AY28" s="236"/>
      <c r="AZ28" s="236"/>
      <c r="BA28" s="236"/>
      <c r="BB28" s="236"/>
      <c r="BC28" s="236"/>
      <c r="BD28" s="236"/>
      <c r="BE28" s="236"/>
      <c r="BF28" s="236"/>
      <c r="BG28" s="236"/>
      <c r="BH28" s="236"/>
      <c r="BI28" s="236"/>
      <c r="BJ28" s="236"/>
      <c r="BK28" s="236"/>
      <c r="BL28" s="236"/>
      <c r="BM28" s="236"/>
      <c r="BN28" s="236"/>
      <c r="BO28" s="236"/>
      <c r="BP28" s="236"/>
      <c r="BQ28" s="236"/>
      <c r="BR28" s="236"/>
      <c r="BS28" s="236"/>
      <c r="BT28" s="236"/>
      <c r="BU28" s="236"/>
      <c r="BV28" s="236"/>
      <c r="BW28" s="236"/>
      <c r="BX28" s="236"/>
      <c r="BY28" s="257"/>
      <c r="BZ28" s="257"/>
      <c r="CA28" s="230"/>
    </row>
    <row r="29" spans="1:79" s="256" customFormat="1" hidden="1">
      <c r="A29" s="290"/>
      <c r="B29" s="291"/>
      <c r="C29" s="236"/>
      <c r="D29" s="236"/>
      <c r="E29" s="236"/>
      <c r="F29" s="236"/>
      <c r="G29" s="236"/>
      <c r="H29" s="236"/>
      <c r="I29" s="236"/>
      <c r="J29" s="236"/>
      <c r="K29" s="236"/>
      <c r="L29" s="236"/>
      <c r="M29" s="236"/>
      <c r="N29" s="236"/>
      <c r="O29" s="236"/>
      <c r="P29" s="236"/>
      <c r="Q29" s="236"/>
      <c r="R29" s="236"/>
      <c r="S29" s="236"/>
      <c r="T29" s="236"/>
      <c r="U29" s="236"/>
      <c r="V29" s="236"/>
      <c r="W29" s="236"/>
      <c r="X29" s="236"/>
      <c r="Y29" s="236"/>
      <c r="Z29" s="236"/>
      <c r="AA29" s="236"/>
      <c r="AB29" s="236"/>
      <c r="AC29" s="236"/>
      <c r="AD29" s="236"/>
      <c r="AE29" s="236"/>
      <c r="AF29" s="236"/>
      <c r="AG29" s="236"/>
      <c r="AH29" s="236"/>
      <c r="AI29" s="236"/>
      <c r="AJ29" s="236"/>
      <c r="AK29" s="236"/>
      <c r="AL29" s="236"/>
      <c r="AM29" s="236"/>
      <c r="AN29" s="236"/>
      <c r="AO29" s="236"/>
      <c r="AP29" s="236"/>
      <c r="AQ29" s="236"/>
      <c r="AR29" s="236"/>
      <c r="AS29" s="236"/>
      <c r="AT29" s="236"/>
      <c r="AU29" s="236"/>
      <c r="AV29" s="236"/>
      <c r="AW29" s="236"/>
      <c r="AX29" s="236"/>
      <c r="AY29" s="236"/>
      <c r="AZ29" s="236"/>
      <c r="BA29" s="236"/>
      <c r="BB29" s="236"/>
      <c r="BC29" s="236"/>
      <c r="BD29" s="236"/>
      <c r="BE29" s="236"/>
      <c r="BF29" s="236"/>
      <c r="BG29" s="236"/>
      <c r="BH29" s="236"/>
      <c r="BI29" s="236"/>
      <c r="BJ29" s="236"/>
      <c r="BK29" s="236"/>
      <c r="BL29" s="236"/>
      <c r="BM29" s="236"/>
      <c r="BN29" s="236"/>
      <c r="BO29" s="236"/>
      <c r="BP29" s="236"/>
      <c r="BQ29" s="236"/>
      <c r="BR29" s="236"/>
      <c r="BS29" s="236"/>
      <c r="BT29" s="236"/>
      <c r="BU29" s="236"/>
      <c r="BV29" s="236"/>
      <c r="BW29" s="236"/>
      <c r="BX29" s="236"/>
      <c r="BY29" s="257"/>
      <c r="BZ29" s="257"/>
      <c r="CA29" s="230"/>
    </row>
    <row r="30" spans="1:79" s="256" customFormat="1" ht="13.9" hidden="1" customHeight="1">
      <c r="A30" s="408"/>
      <c r="B30" s="407"/>
      <c r="C30" s="236"/>
      <c r="D30" s="236">
        <f t="shared" ref="D30:BO30" si="6">SUM(D22:D28)</f>
        <v>0</v>
      </c>
      <c r="E30" s="236">
        <f t="shared" si="6"/>
        <v>1</v>
      </c>
      <c r="F30" s="236">
        <f t="shared" si="6"/>
        <v>0</v>
      </c>
      <c r="G30" s="236">
        <f t="shared" si="6"/>
        <v>0</v>
      </c>
      <c r="H30" s="236">
        <f t="shared" si="6"/>
        <v>0</v>
      </c>
      <c r="I30" s="236">
        <f t="shared" si="6"/>
        <v>0</v>
      </c>
      <c r="J30" s="236">
        <f t="shared" si="6"/>
        <v>0</v>
      </c>
      <c r="K30" s="236">
        <f t="shared" si="6"/>
        <v>0</v>
      </c>
      <c r="L30" s="236">
        <f t="shared" si="6"/>
        <v>5.4</v>
      </c>
      <c r="M30" s="236">
        <f t="shared" si="6"/>
        <v>0</v>
      </c>
      <c r="N30" s="236">
        <f t="shared" si="6"/>
        <v>6.55</v>
      </c>
      <c r="O30" s="236">
        <f t="shared" si="6"/>
        <v>0</v>
      </c>
      <c r="P30" s="236">
        <f t="shared" si="6"/>
        <v>0</v>
      </c>
      <c r="Q30" s="236">
        <f t="shared" si="6"/>
        <v>0</v>
      </c>
      <c r="R30" s="236">
        <f t="shared" si="6"/>
        <v>0</v>
      </c>
      <c r="S30" s="236">
        <f t="shared" si="6"/>
        <v>0</v>
      </c>
      <c r="T30" s="236">
        <f t="shared" si="6"/>
        <v>0</v>
      </c>
      <c r="U30" s="236">
        <f t="shared" si="6"/>
        <v>0</v>
      </c>
      <c r="V30" s="236">
        <f t="shared" si="6"/>
        <v>0</v>
      </c>
      <c r="W30" s="236">
        <f t="shared" si="6"/>
        <v>0</v>
      </c>
      <c r="X30" s="236">
        <f t="shared" si="6"/>
        <v>0</v>
      </c>
      <c r="Y30" s="236">
        <f t="shared" si="6"/>
        <v>1</v>
      </c>
      <c r="Z30" s="236">
        <f t="shared" si="6"/>
        <v>0</v>
      </c>
      <c r="AA30" s="236">
        <f t="shared" si="6"/>
        <v>0</v>
      </c>
      <c r="AB30" s="236">
        <f t="shared" si="6"/>
        <v>200</v>
      </c>
      <c r="AC30" s="236">
        <f t="shared" si="6"/>
        <v>7.5</v>
      </c>
      <c r="AD30" s="236">
        <f t="shared" si="6"/>
        <v>0</v>
      </c>
      <c r="AE30" s="236">
        <f t="shared" si="6"/>
        <v>0</v>
      </c>
      <c r="AF30" s="236">
        <f t="shared" si="6"/>
        <v>0</v>
      </c>
      <c r="AG30" s="236">
        <f t="shared" si="6"/>
        <v>58</v>
      </c>
      <c r="AH30" s="236">
        <f t="shared" si="6"/>
        <v>0</v>
      </c>
      <c r="AI30" s="236">
        <f t="shared" si="6"/>
        <v>0</v>
      </c>
      <c r="AJ30" s="236">
        <f t="shared" si="6"/>
        <v>0</v>
      </c>
      <c r="AK30" s="236">
        <f t="shared" si="6"/>
        <v>0</v>
      </c>
      <c r="AL30" s="236">
        <f t="shared" si="6"/>
        <v>0</v>
      </c>
      <c r="AM30" s="236">
        <f t="shared" si="6"/>
        <v>0</v>
      </c>
      <c r="AN30" s="236">
        <f t="shared" si="6"/>
        <v>0</v>
      </c>
      <c r="AO30" s="236">
        <f t="shared" si="6"/>
        <v>0</v>
      </c>
      <c r="AP30" s="236">
        <f t="shared" si="6"/>
        <v>0</v>
      </c>
      <c r="AQ30" s="236">
        <f t="shared" si="6"/>
        <v>0</v>
      </c>
      <c r="AR30" s="236">
        <f t="shared" si="6"/>
        <v>0</v>
      </c>
      <c r="AS30" s="236">
        <f t="shared" si="6"/>
        <v>0</v>
      </c>
      <c r="AT30" s="236">
        <f t="shared" si="6"/>
        <v>5</v>
      </c>
      <c r="AU30" s="236">
        <f t="shared" si="6"/>
        <v>0</v>
      </c>
      <c r="AV30" s="236">
        <f t="shared" si="6"/>
        <v>0</v>
      </c>
      <c r="AW30" s="236">
        <f t="shared" si="6"/>
        <v>0</v>
      </c>
      <c r="AX30" s="236">
        <f t="shared" si="6"/>
        <v>6</v>
      </c>
      <c r="AY30" s="236">
        <f t="shared" si="6"/>
        <v>0</v>
      </c>
      <c r="AZ30" s="236">
        <f t="shared" si="6"/>
        <v>0</v>
      </c>
      <c r="BA30" s="236">
        <f t="shared" si="6"/>
        <v>50</v>
      </c>
      <c r="BB30" s="236">
        <f t="shared" si="6"/>
        <v>0</v>
      </c>
      <c r="BC30" s="236">
        <f t="shared" si="6"/>
        <v>0</v>
      </c>
      <c r="BD30" s="236">
        <f t="shared" si="6"/>
        <v>0</v>
      </c>
      <c r="BE30" s="236">
        <f t="shared" si="6"/>
        <v>0</v>
      </c>
      <c r="BF30" s="236">
        <f t="shared" si="6"/>
        <v>0</v>
      </c>
      <c r="BG30" s="236">
        <f t="shared" si="6"/>
        <v>0</v>
      </c>
      <c r="BH30" s="236">
        <f t="shared" si="6"/>
        <v>0</v>
      </c>
      <c r="BI30" s="236">
        <f t="shared" si="6"/>
        <v>20</v>
      </c>
      <c r="BJ30" s="236">
        <f t="shared" si="6"/>
        <v>35</v>
      </c>
      <c r="BK30" s="236">
        <f t="shared" si="6"/>
        <v>10</v>
      </c>
      <c r="BL30" s="236">
        <f t="shared" si="6"/>
        <v>11</v>
      </c>
      <c r="BM30" s="236">
        <f t="shared" si="6"/>
        <v>0</v>
      </c>
      <c r="BN30" s="236">
        <f t="shared" si="6"/>
        <v>0</v>
      </c>
      <c r="BO30" s="236">
        <f t="shared" si="6"/>
        <v>14</v>
      </c>
      <c r="BP30" s="236">
        <f t="shared" ref="BP30:BZ30" si="7">SUM(BP22:BP28)</f>
        <v>0</v>
      </c>
      <c r="BQ30" s="236">
        <f t="shared" si="7"/>
        <v>0</v>
      </c>
      <c r="BR30" s="236">
        <f t="shared" si="7"/>
        <v>0</v>
      </c>
      <c r="BS30" s="236">
        <f t="shared" si="7"/>
        <v>0</v>
      </c>
      <c r="BT30" s="236">
        <f t="shared" si="7"/>
        <v>0</v>
      </c>
      <c r="BU30" s="236">
        <f t="shared" si="7"/>
        <v>0</v>
      </c>
      <c r="BV30" s="236">
        <f t="shared" si="7"/>
        <v>0</v>
      </c>
      <c r="BW30" s="236">
        <f t="shared" si="7"/>
        <v>0</v>
      </c>
      <c r="BX30" s="236">
        <f t="shared" si="7"/>
        <v>60</v>
      </c>
      <c r="BY30" s="257">
        <f t="shared" si="7"/>
        <v>0</v>
      </c>
      <c r="BZ30" s="257">
        <f t="shared" si="7"/>
        <v>0</v>
      </c>
      <c r="CA30" s="230"/>
    </row>
    <row r="31" spans="1:79" s="256" customFormat="1" ht="13.9" hidden="1" customHeight="1">
      <c r="A31" s="412" t="s">
        <v>74</v>
      </c>
      <c r="B31" s="413"/>
      <c r="C31" s="236">
        <f>C32</f>
        <v>32</v>
      </c>
      <c r="D31" s="236">
        <f>C31</f>
        <v>32</v>
      </c>
      <c r="E31" s="236">
        <f t="shared" ref="E31:BP31" si="8">D31</f>
        <v>32</v>
      </c>
      <c r="F31" s="236">
        <f t="shared" si="8"/>
        <v>32</v>
      </c>
      <c r="G31" s="236">
        <f t="shared" si="8"/>
        <v>32</v>
      </c>
      <c r="H31" s="236">
        <f t="shared" si="8"/>
        <v>32</v>
      </c>
      <c r="I31" s="236">
        <f t="shared" si="8"/>
        <v>32</v>
      </c>
      <c r="J31" s="236">
        <f t="shared" si="8"/>
        <v>32</v>
      </c>
      <c r="K31" s="236">
        <f t="shared" si="8"/>
        <v>32</v>
      </c>
      <c r="L31" s="236">
        <f t="shared" si="8"/>
        <v>32</v>
      </c>
      <c r="M31" s="236">
        <f t="shared" si="8"/>
        <v>32</v>
      </c>
      <c r="N31" s="236">
        <f t="shared" si="8"/>
        <v>32</v>
      </c>
      <c r="O31" s="236">
        <f t="shared" si="8"/>
        <v>32</v>
      </c>
      <c r="P31" s="236">
        <f t="shared" si="8"/>
        <v>32</v>
      </c>
      <c r="Q31" s="236">
        <f t="shared" si="8"/>
        <v>32</v>
      </c>
      <c r="R31" s="236">
        <f t="shared" si="8"/>
        <v>32</v>
      </c>
      <c r="S31" s="236">
        <f t="shared" si="8"/>
        <v>32</v>
      </c>
      <c r="T31" s="236">
        <f t="shared" si="8"/>
        <v>32</v>
      </c>
      <c r="U31" s="236">
        <f t="shared" si="8"/>
        <v>32</v>
      </c>
      <c r="V31" s="236">
        <f t="shared" si="8"/>
        <v>32</v>
      </c>
      <c r="W31" s="236">
        <f t="shared" si="8"/>
        <v>32</v>
      </c>
      <c r="X31" s="236">
        <f t="shared" si="8"/>
        <v>32</v>
      </c>
      <c r="Y31" s="236">
        <f t="shared" si="8"/>
        <v>32</v>
      </c>
      <c r="Z31" s="236">
        <f t="shared" si="8"/>
        <v>32</v>
      </c>
      <c r="AA31" s="236">
        <f t="shared" si="8"/>
        <v>32</v>
      </c>
      <c r="AB31" s="236">
        <f t="shared" si="8"/>
        <v>32</v>
      </c>
      <c r="AC31" s="236">
        <f t="shared" si="8"/>
        <v>32</v>
      </c>
      <c r="AD31" s="236">
        <f t="shared" si="8"/>
        <v>32</v>
      </c>
      <c r="AE31" s="236">
        <f t="shared" si="8"/>
        <v>32</v>
      </c>
      <c r="AF31" s="236">
        <f t="shared" si="8"/>
        <v>32</v>
      </c>
      <c r="AG31" s="236">
        <f t="shared" si="8"/>
        <v>32</v>
      </c>
      <c r="AH31" s="236">
        <f t="shared" si="8"/>
        <v>32</v>
      </c>
      <c r="AI31" s="236">
        <f t="shared" si="8"/>
        <v>32</v>
      </c>
      <c r="AJ31" s="236">
        <f t="shared" si="8"/>
        <v>32</v>
      </c>
      <c r="AK31" s="236">
        <f t="shared" si="8"/>
        <v>32</v>
      </c>
      <c r="AL31" s="236">
        <f t="shared" si="8"/>
        <v>32</v>
      </c>
      <c r="AM31" s="236">
        <f t="shared" si="8"/>
        <v>32</v>
      </c>
      <c r="AN31" s="236">
        <f t="shared" si="8"/>
        <v>32</v>
      </c>
      <c r="AO31" s="236">
        <f t="shared" si="8"/>
        <v>32</v>
      </c>
      <c r="AP31" s="236">
        <f t="shared" si="8"/>
        <v>32</v>
      </c>
      <c r="AQ31" s="236">
        <f t="shared" si="8"/>
        <v>32</v>
      </c>
      <c r="AR31" s="236">
        <f t="shared" si="8"/>
        <v>32</v>
      </c>
      <c r="AS31" s="236">
        <f t="shared" si="8"/>
        <v>32</v>
      </c>
      <c r="AT31" s="236">
        <f t="shared" si="8"/>
        <v>32</v>
      </c>
      <c r="AU31" s="236">
        <f t="shared" si="8"/>
        <v>32</v>
      </c>
      <c r="AV31" s="236">
        <f t="shared" si="8"/>
        <v>32</v>
      </c>
      <c r="AW31" s="236">
        <f t="shared" si="8"/>
        <v>32</v>
      </c>
      <c r="AX31" s="236">
        <f t="shared" si="8"/>
        <v>32</v>
      </c>
      <c r="AY31" s="236">
        <f t="shared" si="8"/>
        <v>32</v>
      </c>
      <c r="AZ31" s="236">
        <f t="shared" si="8"/>
        <v>32</v>
      </c>
      <c r="BA31" s="236">
        <f t="shared" si="8"/>
        <v>32</v>
      </c>
      <c r="BB31" s="236">
        <f t="shared" si="8"/>
        <v>32</v>
      </c>
      <c r="BC31" s="236">
        <f t="shared" si="8"/>
        <v>32</v>
      </c>
      <c r="BD31" s="236">
        <f t="shared" si="8"/>
        <v>32</v>
      </c>
      <c r="BE31" s="236">
        <f t="shared" si="8"/>
        <v>32</v>
      </c>
      <c r="BF31" s="236">
        <f t="shared" si="8"/>
        <v>32</v>
      </c>
      <c r="BG31" s="236">
        <f t="shared" si="8"/>
        <v>32</v>
      </c>
      <c r="BH31" s="236">
        <f t="shared" si="8"/>
        <v>32</v>
      </c>
      <c r="BI31" s="236">
        <f t="shared" si="8"/>
        <v>32</v>
      </c>
      <c r="BJ31" s="236">
        <f t="shared" si="8"/>
        <v>32</v>
      </c>
      <c r="BK31" s="236">
        <f t="shared" si="8"/>
        <v>32</v>
      </c>
      <c r="BL31" s="236">
        <f t="shared" si="8"/>
        <v>32</v>
      </c>
      <c r="BM31" s="236">
        <f t="shared" si="8"/>
        <v>32</v>
      </c>
      <c r="BN31" s="236">
        <f t="shared" si="8"/>
        <v>32</v>
      </c>
      <c r="BO31" s="236">
        <f t="shared" si="8"/>
        <v>32</v>
      </c>
      <c r="BP31" s="236">
        <f t="shared" si="8"/>
        <v>32</v>
      </c>
      <c r="BQ31" s="236">
        <f t="shared" ref="BQ31:BZ31" si="9">BP31</f>
        <v>32</v>
      </c>
      <c r="BR31" s="236">
        <f t="shared" si="9"/>
        <v>32</v>
      </c>
      <c r="BS31" s="236">
        <f t="shared" si="9"/>
        <v>32</v>
      </c>
      <c r="BT31" s="236">
        <f t="shared" si="9"/>
        <v>32</v>
      </c>
      <c r="BU31" s="236">
        <f t="shared" si="9"/>
        <v>32</v>
      </c>
      <c r="BV31" s="236">
        <f t="shared" si="9"/>
        <v>32</v>
      </c>
      <c r="BW31" s="236">
        <f t="shared" si="9"/>
        <v>32</v>
      </c>
      <c r="BX31" s="236">
        <f t="shared" si="9"/>
        <v>32</v>
      </c>
      <c r="BY31" s="258">
        <f t="shared" si="9"/>
        <v>32</v>
      </c>
      <c r="BZ31" s="258">
        <f t="shared" si="9"/>
        <v>32</v>
      </c>
      <c r="CA31" s="230"/>
    </row>
    <row r="32" spans="1:79" s="256" customFormat="1" ht="20.25" thickBot="1">
      <c r="A32" s="414" t="s">
        <v>74</v>
      </c>
      <c r="B32" s="415"/>
      <c r="C32" s="255">
        <f>VLOOKUP(B4,Фактически_присутствующих,3,FALSE)</f>
        <v>32</v>
      </c>
      <c r="D32" s="236"/>
      <c r="E32" s="236"/>
      <c r="F32" s="236"/>
      <c r="G32" s="236"/>
      <c r="H32" s="236"/>
      <c r="I32" s="236"/>
      <c r="J32" s="236"/>
      <c r="K32" s="236"/>
      <c r="L32" s="236"/>
      <c r="M32" s="236"/>
      <c r="N32" s="236"/>
      <c r="O32" s="236"/>
      <c r="P32" s="236"/>
      <c r="Q32" s="236"/>
      <c r="R32" s="236"/>
      <c r="S32" s="236"/>
      <c r="T32" s="236"/>
      <c r="U32" s="236"/>
      <c r="V32" s="236"/>
      <c r="W32" s="236"/>
      <c r="X32" s="236"/>
      <c r="Y32" s="236"/>
      <c r="Z32" s="236"/>
      <c r="AA32" s="236"/>
      <c r="AB32" s="236"/>
      <c r="AC32" s="236"/>
      <c r="AD32" s="236"/>
      <c r="AE32" s="236"/>
      <c r="AF32" s="236"/>
      <c r="AG32" s="236"/>
      <c r="AH32" s="236"/>
      <c r="AI32" s="236"/>
      <c r="AJ32" s="236"/>
      <c r="AK32" s="236"/>
      <c r="AL32" s="236"/>
      <c r="AM32" s="236"/>
      <c r="AN32" s="236"/>
      <c r="AO32" s="236"/>
      <c r="AP32" s="236"/>
      <c r="AQ32" s="236"/>
      <c r="AR32" s="236"/>
      <c r="AS32" s="236"/>
      <c r="AT32" s="236"/>
      <c r="AU32" s="236"/>
      <c r="AV32" s="236"/>
      <c r="AW32" s="236"/>
      <c r="AX32" s="236"/>
      <c r="AY32" s="236"/>
      <c r="AZ32" s="236"/>
      <c r="BA32" s="236"/>
      <c r="BB32" s="236"/>
      <c r="BC32" s="236"/>
      <c r="BD32" s="236"/>
      <c r="BE32" s="236"/>
      <c r="BF32" s="236"/>
      <c r="BG32" s="236"/>
      <c r="BH32" s="236"/>
      <c r="BI32" s="236"/>
      <c r="BJ32" s="236"/>
      <c r="BK32" s="236"/>
      <c r="BL32" s="236"/>
      <c r="BM32" s="236"/>
      <c r="BN32" s="236"/>
      <c r="BO32" s="236"/>
      <c r="BP32" s="236"/>
      <c r="BQ32" s="236"/>
      <c r="BR32" s="236"/>
      <c r="BS32" s="236"/>
      <c r="BT32" s="236"/>
      <c r="BU32" s="236"/>
      <c r="BV32" s="236"/>
      <c r="BW32" s="236"/>
      <c r="BX32" s="236"/>
      <c r="BY32" s="257"/>
      <c r="BZ32" s="257"/>
      <c r="CA32" s="230"/>
    </row>
    <row r="33" spans="1:79" s="256" customFormat="1" ht="15.75" thickTop="1">
      <c r="A33" s="414" t="s">
        <v>75</v>
      </c>
      <c r="B33" s="415"/>
      <c r="C33" s="237"/>
      <c r="D33" s="238">
        <f>D30*D31/1000</f>
        <v>0</v>
      </c>
      <c r="E33" s="238">
        <f>E30*E31</f>
        <v>32</v>
      </c>
      <c r="F33" s="239">
        <f>F30*F31</f>
        <v>0</v>
      </c>
      <c r="G33" s="240">
        <f>G30*G31</f>
        <v>0</v>
      </c>
      <c r="H33" s="240">
        <f>H30*H31/1000</f>
        <v>0</v>
      </c>
      <c r="I33" s="240">
        <f>I30*I31/1000</f>
        <v>0</v>
      </c>
      <c r="J33" s="240">
        <f>J30*J31/1000</f>
        <v>0</v>
      </c>
      <c r="K33" s="240">
        <f>K30*K31</f>
        <v>0</v>
      </c>
      <c r="L33" s="240">
        <f t="shared" ref="L33:BW33" si="10">L30*L31/1000</f>
        <v>0.17280000000000001</v>
      </c>
      <c r="M33" s="240">
        <f t="shared" si="10"/>
        <v>0</v>
      </c>
      <c r="N33" s="240">
        <f t="shared" si="10"/>
        <v>0.20959999999999998</v>
      </c>
      <c r="O33" s="240">
        <f t="shared" si="10"/>
        <v>0</v>
      </c>
      <c r="P33" s="240">
        <f t="shared" si="10"/>
        <v>0</v>
      </c>
      <c r="Q33" s="240">
        <f t="shared" si="10"/>
        <v>0</v>
      </c>
      <c r="R33" s="240">
        <f t="shared" si="10"/>
        <v>0</v>
      </c>
      <c r="S33" s="240">
        <f t="shared" si="10"/>
        <v>0</v>
      </c>
      <c r="T33" s="240">
        <f t="shared" si="10"/>
        <v>0</v>
      </c>
      <c r="U33" s="240">
        <f t="shared" si="10"/>
        <v>0</v>
      </c>
      <c r="V33" s="240">
        <f t="shared" si="10"/>
        <v>0</v>
      </c>
      <c r="W33" s="240">
        <f t="shared" si="10"/>
        <v>0</v>
      </c>
      <c r="X33" s="240">
        <f t="shared" si="10"/>
        <v>0</v>
      </c>
      <c r="Y33" s="240">
        <f t="shared" si="10"/>
        <v>3.2000000000000001E-2</v>
      </c>
      <c r="Z33" s="240">
        <f t="shared" si="10"/>
        <v>0</v>
      </c>
      <c r="AA33" s="240">
        <f t="shared" si="10"/>
        <v>0</v>
      </c>
      <c r="AB33" s="240">
        <f t="shared" si="10"/>
        <v>6.4</v>
      </c>
      <c r="AC33" s="240">
        <f t="shared" si="10"/>
        <v>0.24</v>
      </c>
      <c r="AD33" s="240">
        <f t="shared" si="10"/>
        <v>0</v>
      </c>
      <c r="AE33" s="240">
        <f t="shared" si="10"/>
        <v>0</v>
      </c>
      <c r="AF33" s="240">
        <f t="shared" si="10"/>
        <v>0</v>
      </c>
      <c r="AG33" s="240">
        <f t="shared" si="10"/>
        <v>1.8560000000000001</v>
      </c>
      <c r="AH33" s="240">
        <f t="shared" si="10"/>
        <v>0</v>
      </c>
      <c r="AI33" s="240">
        <f t="shared" si="10"/>
        <v>0</v>
      </c>
      <c r="AJ33" s="240">
        <f t="shared" si="10"/>
        <v>0</v>
      </c>
      <c r="AK33" s="240">
        <f t="shared" si="10"/>
        <v>0</v>
      </c>
      <c r="AL33" s="240">
        <f t="shared" si="10"/>
        <v>0</v>
      </c>
      <c r="AM33" s="240">
        <f t="shared" si="10"/>
        <v>0</v>
      </c>
      <c r="AN33" s="240">
        <f t="shared" si="10"/>
        <v>0</v>
      </c>
      <c r="AO33" s="240">
        <f t="shared" si="10"/>
        <v>0</v>
      </c>
      <c r="AP33" s="240">
        <f t="shared" si="10"/>
        <v>0</v>
      </c>
      <c r="AQ33" s="240">
        <f t="shared" si="10"/>
        <v>0</v>
      </c>
      <c r="AR33" s="240">
        <f t="shared" si="10"/>
        <v>0</v>
      </c>
      <c r="AS33" s="240">
        <f t="shared" si="10"/>
        <v>0</v>
      </c>
      <c r="AT33" s="240">
        <f t="shared" si="10"/>
        <v>0.16</v>
      </c>
      <c r="AU33" s="240">
        <f t="shared" si="10"/>
        <v>0</v>
      </c>
      <c r="AV33" s="240">
        <f t="shared" si="10"/>
        <v>0</v>
      </c>
      <c r="AW33" s="240">
        <f t="shared" si="10"/>
        <v>0</v>
      </c>
      <c r="AX33" s="240">
        <f t="shared" si="10"/>
        <v>0.192</v>
      </c>
      <c r="AY33" s="240">
        <f t="shared" si="10"/>
        <v>0</v>
      </c>
      <c r="AZ33" s="240">
        <f t="shared" si="10"/>
        <v>0</v>
      </c>
      <c r="BA33" s="240">
        <f t="shared" si="10"/>
        <v>1.6</v>
      </c>
      <c r="BB33" s="240">
        <f t="shared" si="10"/>
        <v>0</v>
      </c>
      <c r="BC33" s="240">
        <f t="shared" si="10"/>
        <v>0</v>
      </c>
      <c r="BD33" s="240">
        <f t="shared" si="10"/>
        <v>0</v>
      </c>
      <c r="BE33" s="240">
        <f t="shared" si="10"/>
        <v>0</v>
      </c>
      <c r="BF33" s="240">
        <f t="shared" si="10"/>
        <v>0</v>
      </c>
      <c r="BG33" s="240">
        <f t="shared" si="10"/>
        <v>0</v>
      </c>
      <c r="BH33" s="240">
        <f t="shared" si="10"/>
        <v>0</v>
      </c>
      <c r="BI33" s="240">
        <f t="shared" si="10"/>
        <v>0.64</v>
      </c>
      <c r="BJ33" s="240">
        <f t="shared" si="10"/>
        <v>1.1200000000000001</v>
      </c>
      <c r="BK33" s="240">
        <f t="shared" si="10"/>
        <v>0.32</v>
      </c>
      <c r="BL33" s="240">
        <f t="shared" si="10"/>
        <v>0.35199999999999998</v>
      </c>
      <c r="BM33" s="240">
        <f t="shared" si="10"/>
        <v>0</v>
      </c>
      <c r="BN33" s="240">
        <f t="shared" si="10"/>
        <v>0</v>
      </c>
      <c r="BO33" s="240">
        <f t="shared" si="10"/>
        <v>0.44800000000000001</v>
      </c>
      <c r="BP33" s="240">
        <f t="shared" si="10"/>
        <v>0</v>
      </c>
      <c r="BQ33" s="240">
        <f t="shared" si="10"/>
        <v>0</v>
      </c>
      <c r="BR33" s="240">
        <f t="shared" si="10"/>
        <v>0</v>
      </c>
      <c r="BS33" s="240">
        <f t="shared" si="10"/>
        <v>0</v>
      </c>
      <c r="BT33" s="240">
        <f t="shared" si="10"/>
        <v>0</v>
      </c>
      <c r="BU33" s="240">
        <f t="shared" si="10"/>
        <v>0</v>
      </c>
      <c r="BV33" s="240">
        <f t="shared" si="10"/>
        <v>0</v>
      </c>
      <c r="BW33" s="240">
        <f t="shared" si="10"/>
        <v>0</v>
      </c>
      <c r="BX33" s="240">
        <f t="shared" ref="BX33:BZ33" si="11">BX30*BX31/1000</f>
        <v>1.92</v>
      </c>
      <c r="BY33" s="238">
        <f t="shared" si="11"/>
        <v>0</v>
      </c>
      <c r="BZ33" s="238">
        <f t="shared" si="11"/>
        <v>0</v>
      </c>
      <c r="CA33" s="230"/>
    </row>
    <row r="34" spans="1:79" s="256" customFormat="1">
      <c r="A34" s="414" t="s">
        <v>64</v>
      </c>
      <c r="B34" s="415"/>
      <c r="C34" s="237"/>
      <c r="D34" s="241">
        <f>ССЫЛКИ!B3</f>
        <v>85</v>
      </c>
      <c r="E34" s="241">
        <f>ССЫЛКИ!C3</f>
        <v>21</v>
      </c>
      <c r="F34" s="241">
        <f>ССЫЛКИ!D3</f>
        <v>21</v>
      </c>
      <c r="G34" s="241">
        <f>ССЫЛКИ!E3</f>
        <v>6</v>
      </c>
      <c r="H34" s="241">
        <f>ССЫЛКИ!F3</f>
        <v>400</v>
      </c>
      <c r="I34" s="241">
        <f>ССЫЛКИ!G3</f>
        <v>140</v>
      </c>
      <c r="J34" s="241">
        <f>ССЫЛКИ!H3</f>
        <v>85</v>
      </c>
      <c r="K34" s="241">
        <f>ССЫЛКИ!I3</f>
        <v>21</v>
      </c>
      <c r="L34" s="241">
        <f>ССЫЛКИ!J3</f>
        <v>140</v>
      </c>
      <c r="M34" s="241">
        <f>ССЫЛКИ!K3</f>
        <v>56</v>
      </c>
      <c r="N34" s="241">
        <f>ССЫЛКИ!L3</f>
        <v>10</v>
      </c>
      <c r="O34" s="241">
        <f>ССЫЛКИ!M3</f>
        <v>240</v>
      </c>
      <c r="P34" s="241">
        <f>ССЫЛКИ!N3</f>
        <v>700</v>
      </c>
      <c r="Q34" s="241">
        <f>ССЫЛКИ!O3</f>
        <v>8</v>
      </c>
      <c r="R34" s="241">
        <f>ССЫЛКИ!P3</f>
        <v>160</v>
      </c>
      <c r="S34" s="241">
        <f>ССЫЛКИ!Q3</f>
        <v>10</v>
      </c>
      <c r="T34" s="241">
        <f>ССЫЛКИ!R3</f>
        <v>150</v>
      </c>
      <c r="U34" s="241">
        <f>ССЫЛКИ!S3</f>
        <v>110</v>
      </c>
      <c r="V34" s="241">
        <f>ССЫЛКИ!T3</f>
        <v>130</v>
      </c>
      <c r="W34" s="241">
        <f>ССЫЛКИ!U3</f>
        <v>150</v>
      </c>
      <c r="X34" s="241">
        <f>ССЫЛКИ!V3</f>
        <v>150</v>
      </c>
      <c r="Y34" s="241">
        <f>ССЫЛКИ!W3</f>
        <v>40</v>
      </c>
      <c r="Z34" s="241">
        <f>ССЫЛКИ!X3</f>
        <v>150</v>
      </c>
      <c r="AA34" s="241">
        <f>ССЫЛКИ!Y3</f>
        <v>60</v>
      </c>
      <c r="AB34" s="241">
        <f>ССЫЛКИ!Z3</f>
        <v>70</v>
      </c>
      <c r="AC34" s="241">
        <f>ССЫЛКИ!AA3</f>
        <v>165</v>
      </c>
      <c r="AD34" s="241">
        <f>ССЫЛКИ!AB3</f>
        <v>21</v>
      </c>
      <c r="AE34" s="241">
        <f>ССЫЛКИ!AC3</f>
        <v>10.5</v>
      </c>
      <c r="AF34" s="241">
        <f>ССЫЛКИ!AD3</f>
        <v>55</v>
      </c>
      <c r="AG34" s="241">
        <f>ССЫЛКИ!AE3</f>
        <v>90</v>
      </c>
      <c r="AH34" s="241">
        <f>ССЫЛКИ!AF3</f>
        <v>45</v>
      </c>
      <c r="AI34" s="241">
        <f>ССЫЛКИ!AG3</f>
        <v>45</v>
      </c>
      <c r="AJ34" s="241">
        <f>ССЫЛКИ!AH3</f>
        <v>52</v>
      </c>
      <c r="AK34" s="241">
        <f>ССЫЛКИ!AI3</f>
        <v>50</v>
      </c>
      <c r="AL34" s="241">
        <f>ССЫЛКИ!AJ3</f>
        <v>55</v>
      </c>
      <c r="AM34" s="241">
        <f>ССЫЛКИ!AK3</f>
        <v>60</v>
      </c>
      <c r="AN34" s="241">
        <f>ССЫЛКИ!AL3</f>
        <v>60</v>
      </c>
      <c r="AO34" s="241">
        <f>ССЫЛКИ!AM3</f>
        <v>50</v>
      </c>
      <c r="AP34" s="241">
        <f>ССЫЛКИ!AN3</f>
        <v>110</v>
      </c>
      <c r="AQ34" s="241">
        <f>ССЫЛКИ!AO3</f>
        <v>270</v>
      </c>
      <c r="AR34" s="241">
        <f>ССЫЛКИ!AP3</f>
        <v>200</v>
      </c>
      <c r="AS34" s="241">
        <f>ССЫЛКИ!AQ3</f>
        <v>80</v>
      </c>
      <c r="AT34" s="241">
        <f>ССЫЛКИ!AR3</f>
        <v>600</v>
      </c>
      <c r="AU34" s="241">
        <f>ССЫЛКИ!AS3</f>
        <v>60</v>
      </c>
      <c r="AV34" s="241">
        <f>ССЫЛКИ!AT3</f>
        <v>75</v>
      </c>
      <c r="AW34" s="241">
        <f>ССЫЛКИ!AU3</f>
        <v>250</v>
      </c>
      <c r="AX34" s="241">
        <f>ССЫЛКИ!AV3</f>
        <v>274</v>
      </c>
      <c r="AY34" s="241">
        <f>ССЫЛКИ!AW3</f>
        <v>450</v>
      </c>
      <c r="AZ34" s="241">
        <f>ССЫЛКИ!AX3</f>
        <v>325</v>
      </c>
      <c r="BA34" s="241">
        <f>ССЫЛКИ!AY3</f>
        <v>180</v>
      </c>
      <c r="BB34" s="241">
        <f>ССЫЛКИ!AZ3</f>
        <v>320</v>
      </c>
      <c r="BC34" s="241">
        <f>ССЫЛКИ!BA3</f>
        <v>350</v>
      </c>
      <c r="BD34" s="241">
        <f>ССЫЛКИ!BB3</f>
        <v>300</v>
      </c>
      <c r="BE34" s="241">
        <f>ССЫЛКИ!BC3</f>
        <v>120</v>
      </c>
      <c r="BF34" s="241">
        <f>ССЫЛКИ!BD3</f>
        <v>220</v>
      </c>
      <c r="BG34" s="241">
        <f>ССЫЛКИ!BE3</f>
        <v>300</v>
      </c>
      <c r="BH34" s="241">
        <f>ССЫЛКИ!BF3</f>
        <v>21</v>
      </c>
      <c r="BI34" s="241">
        <f>ССЫЛКИ!BG3</f>
        <v>21</v>
      </c>
      <c r="BJ34" s="241">
        <f>ССЫЛКИ!BH3</f>
        <v>35</v>
      </c>
      <c r="BK34" s="241">
        <f>ССЫЛКИ!BI3</f>
        <v>22</v>
      </c>
      <c r="BL34" s="241">
        <f>ССЫЛКИ!BJ3</f>
        <v>32</v>
      </c>
      <c r="BM34" s="241">
        <f>ССЫЛКИ!BK3</f>
        <v>140</v>
      </c>
      <c r="BN34" s="241">
        <f>ССЫЛКИ!BL3</f>
        <v>140</v>
      </c>
      <c r="BO34" s="241">
        <f>ССЫЛКИ!BM3</f>
        <v>30</v>
      </c>
      <c r="BP34" s="241">
        <f>ССЫЛКИ!BN3</f>
        <v>4.2</v>
      </c>
      <c r="BQ34" s="241">
        <f>ССЫЛКИ!BO3</f>
        <v>160</v>
      </c>
      <c r="BR34" s="241">
        <f>ССЫЛКИ!BP3</f>
        <v>100</v>
      </c>
      <c r="BS34" s="241">
        <f>ССЫЛКИ!BQ3</f>
        <v>150</v>
      </c>
      <c r="BT34" s="241">
        <f>ССЫЛКИ!BR3</f>
        <v>160</v>
      </c>
      <c r="BU34" s="241">
        <f>ССЫЛКИ!BS3</f>
        <v>100</v>
      </c>
      <c r="BV34" s="241">
        <f>ССЫЛКИ!BT3</f>
        <v>90</v>
      </c>
      <c r="BW34" s="241">
        <f>ССЫЛКИ!BU3</f>
        <v>21</v>
      </c>
      <c r="BX34" s="241">
        <f>ССЫЛКИ!BV3</f>
        <v>40</v>
      </c>
      <c r="BY34" s="241">
        <f>ССЫЛКИ!BW3</f>
        <v>210</v>
      </c>
      <c r="BZ34" s="241">
        <f>ССЫЛКИ!BX3</f>
        <v>8</v>
      </c>
      <c r="CA34" s="230"/>
    </row>
    <row r="35" spans="1:79" s="256" customFormat="1">
      <c r="A35" s="414" t="s">
        <v>76</v>
      </c>
      <c r="B35" s="415"/>
      <c r="C35" s="242">
        <f>SUM(D35:BZ35)</f>
        <v>1951.9999999999998</v>
      </c>
      <c r="D35" s="243">
        <f t="shared" ref="D35:BZ35" si="12">D33*D34</f>
        <v>0</v>
      </c>
      <c r="E35" s="243">
        <f t="shared" si="12"/>
        <v>672</v>
      </c>
      <c r="F35" s="239">
        <f t="shared" si="12"/>
        <v>0</v>
      </c>
      <c r="G35" s="240">
        <f t="shared" si="12"/>
        <v>0</v>
      </c>
      <c r="H35" s="240">
        <f t="shared" si="12"/>
        <v>0</v>
      </c>
      <c r="I35" s="240">
        <f t="shared" si="12"/>
        <v>0</v>
      </c>
      <c r="J35" s="240">
        <f t="shared" si="12"/>
        <v>0</v>
      </c>
      <c r="K35" s="240">
        <f t="shared" si="12"/>
        <v>0</v>
      </c>
      <c r="L35" s="240">
        <f t="shared" si="12"/>
        <v>24.192</v>
      </c>
      <c r="M35" s="240">
        <f t="shared" si="12"/>
        <v>0</v>
      </c>
      <c r="N35" s="240">
        <f t="shared" si="12"/>
        <v>2.0959999999999996</v>
      </c>
      <c r="O35" s="240">
        <f t="shared" si="12"/>
        <v>0</v>
      </c>
      <c r="P35" s="240">
        <f t="shared" si="12"/>
        <v>0</v>
      </c>
      <c r="Q35" s="240">
        <f t="shared" si="12"/>
        <v>0</v>
      </c>
      <c r="R35" s="240">
        <f t="shared" si="12"/>
        <v>0</v>
      </c>
      <c r="S35" s="240">
        <f t="shared" si="12"/>
        <v>0</v>
      </c>
      <c r="T35" s="240">
        <f t="shared" si="12"/>
        <v>0</v>
      </c>
      <c r="U35" s="240">
        <f t="shared" si="12"/>
        <v>0</v>
      </c>
      <c r="V35" s="240">
        <f t="shared" si="12"/>
        <v>0</v>
      </c>
      <c r="W35" s="240">
        <f t="shared" si="12"/>
        <v>0</v>
      </c>
      <c r="X35" s="240">
        <f t="shared" si="12"/>
        <v>0</v>
      </c>
      <c r="Y35" s="240">
        <f t="shared" si="12"/>
        <v>1.28</v>
      </c>
      <c r="Z35" s="240">
        <f t="shared" si="12"/>
        <v>0</v>
      </c>
      <c r="AA35" s="240">
        <f t="shared" si="12"/>
        <v>0</v>
      </c>
      <c r="AB35" s="240">
        <f t="shared" si="12"/>
        <v>448</v>
      </c>
      <c r="AC35" s="240">
        <f t="shared" si="12"/>
        <v>39.6</v>
      </c>
      <c r="AD35" s="240">
        <f t="shared" si="12"/>
        <v>0</v>
      </c>
      <c r="AE35" s="240">
        <f t="shared" si="12"/>
        <v>0</v>
      </c>
      <c r="AF35" s="240">
        <f t="shared" si="12"/>
        <v>0</v>
      </c>
      <c r="AG35" s="240">
        <f t="shared" si="12"/>
        <v>167.04000000000002</v>
      </c>
      <c r="AH35" s="240">
        <f t="shared" si="12"/>
        <v>0</v>
      </c>
      <c r="AI35" s="240">
        <f t="shared" si="12"/>
        <v>0</v>
      </c>
      <c r="AJ35" s="240">
        <f t="shared" si="12"/>
        <v>0</v>
      </c>
      <c r="AK35" s="240">
        <f t="shared" si="12"/>
        <v>0</v>
      </c>
      <c r="AL35" s="240">
        <f t="shared" si="12"/>
        <v>0</v>
      </c>
      <c r="AM35" s="240">
        <f t="shared" si="12"/>
        <v>0</v>
      </c>
      <c r="AN35" s="240">
        <f t="shared" si="12"/>
        <v>0</v>
      </c>
      <c r="AO35" s="240">
        <f t="shared" si="12"/>
        <v>0</v>
      </c>
      <c r="AP35" s="240">
        <f t="shared" si="12"/>
        <v>0</v>
      </c>
      <c r="AQ35" s="240">
        <f t="shared" si="12"/>
        <v>0</v>
      </c>
      <c r="AR35" s="240">
        <f t="shared" si="12"/>
        <v>0</v>
      </c>
      <c r="AS35" s="240">
        <f t="shared" si="12"/>
        <v>0</v>
      </c>
      <c r="AT35" s="240">
        <f t="shared" si="12"/>
        <v>96</v>
      </c>
      <c r="AU35" s="240">
        <f t="shared" si="12"/>
        <v>0</v>
      </c>
      <c r="AV35" s="240">
        <f t="shared" si="12"/>
        <v>0</v>
      </c>
      <c r="AW35" s="240">
        <f t="shared" si="12"/>
        <v>0</v>
      </c>
      <c r="AX35" s="240">
        <f t="shared" si="12"/>
        <v>52.608000000000004</v>
      </c>
      <c r="AY35" s="240">
        <f t="shared" si="12"/>
        <v>0</v>
      </c>
      <c r="AZ35" s="240">
        <f t="shared" si="12"/>
        <v>0</v>
      </c>
      <c r="BA35" s="240">
        <f t="shared" si="12"/>
        <v>288</v>
      </c>
      <c r="BB35" s="240">
        <f t="shared" si="12"/>
        <v>0</v>
      </c>
      <c r="BC35" s="240">
        <f t="shared" si="12"/>
        <v>0</v>
      </c>
      <c r="BD35" s="240">
        <f t="shared" si="12"/>
        <v>0</v>
      </c>
      <c r="BE35" s="240">
        <f t="shared" si="12"/>
        <v>0</v>
      </c>
      <c r="BF35" s="240">
        <f t="shared" si="12"/>
        <v>0</v>
      </c>
      <c r="BG35" s="240">
        <f t="shared" si="12"/>
        <v>0</v>
      </c>
      <c r="BH35" s="240">
        <f t="shared" si="12"/>
        <v>0</v>
      </c>
      <c r="BI35" s="240">
        <f t="shared" si="12"/>
        <v>13.44</v>
      </c>
      <c r="BJ35" s="240">
        <f t="shared" si="12"/>
        <v>39.200000000000003</v>
      </c>
      <c r="BK35" s="240">
        <f t="shared" si="12"/>
        <v>7.04</v>
      </c>
      <c r="BL35" s="240">
        <f t="shared" si="12"/>
        <v>11.263999999999999</v>
      </c>
      <c r="BM35" s="240">
        <f t="shared" si="12"/>
        <v>0</v>
      </c>
      <c r="BN35" s="240">
        <f t="shared" si="12"/>
        <v>0</v>
      </c>
      <c r="BO35" s="240">
        <f t="shared" si="12"/>
        <v>13.44</v>
      </c>
      <c r="BP35" s="240">
        <f t="shared" si="12"/>
        <v>0</v>
      </c>
      <c r="BQ35" s="240">
        <f t="shared" si="12"/>
        <v>0</v>
      </c>
      <c r="BR35" s="240">
        <f t="shared" si="12"/>
        <v>0</v>
      </c>
      <c r="BS35" s="240">
        <f t="shared" si="12"/>
        <v>0</v>
      </c>
      <c r="BT35" s="240">
        <f t="shared" si="12"/>
        <v>0</v>
      </c>
      <c r="BU35" s="240">
        <f t="shared" si="12"/>
        <v>0</v>
      </c>
      <c r="BV35" s="240">
        <f t="shared" si="12"/>
        <v>0</v>
      </c>
      <c r="BW35" s="240">
        <f t="shared" si="12"/>
        <v>0</v>
      </c>
      <c r="BX35" s="240">
        <f t="shared" si="12"/>
        <v>76.8</v>
      </c>
      <c r="BY35" s="243">
        <f t="shared" si="12"/>
        <v>0</v>
      </c>
      <c r="BZ35" s="243">
        <f t="shared" si="12"/>
        <v>0</v>
      </c>
      <c r="CA35" s="230"/>
    </row>
    <row r="36" spans="1:79" s="256" customFormat="1" ht="15.75" customHeight="1">
      <c r="A36" s="414" t="s">
        <v>77</v>
      </c>
      <c r="B36" s="415"/>
      <c r="C36" s="244">
        <f>C35/C32</f>
        <v>60.999999999999993</v>
      </c>
      <c r="D36" s="230"/>
      <c r="E36" s="230"/>
      <c r="F36" s="230"/>
      <c r="G36" s="230"/>
      <c r="H36" s="230"/>
      <c r="I36" s="230"/>
      <c r="J36" s="230"/>
      <c r="K36" s="230"/>
      <c r="L36" s="230"/>
      <c r="M36" s="230"/>
      <c r="N36" s="230"/>
      <c r="O36" s="230"/>
      <c r="P36" s="230"/>
      <c r="Q36" s="230"/>
      <c r="R36" s="230"/>
      <c r="S36" s="230"/>
      <c r="T36" s="230"/>
      <c r="U36" s="230"/>
      <c r="V36" s="230"/>
      <c r="W36" s="230"/>
      <c r="X36" s="230"/>
      <c r="Y36" s="230"/>
      <c r="Z36" s="230"/>
      <c r="AA36" s="230"/>
      <c r="AB36" s="230"/>
      <c r="AC36" s="230"/>
      <c r="AD36" s="230"/>
      <c r="AE36" s="230"/>
      <c r="AF36" s="230"/>
      <c r="AG36" s="230"/>
      <c r="AH36" s="230"/>
      <c r="AI36" s="230"/>
      <c r="AJ36" s="230"/>
      <c r="AK36" s="230"/>
      <c r="AL36" s="230"/>
      <c r="AM36" s="230"/>
      <c r="AN36" s="230"/>
      <c r="AO36" s="230"/>
      <c r="AP36" s="230"/>
      <c r="AQ36" s="230"/>
      <c r="AR36" s="230"/>
      <c r="AS36" s="230"/>
      <c r="AT36" s="230"/>
      <c r="AU36" s="230"/>
      <c r="AV36" s="230"/>
      <c r="AW36" s="230"/>
      <c r="AX36" s="230"/>
      <c r="AY36" s="230"/>
      <c r="AZ36" s="230"/>
      <c r="BA36" s="230"/>
      <c r="BB36" s="230"/>
      <c r="BC36" s="230"/>
      <c r="BD36" s="230"/>
      <c r="BE36" s="230"/>
      <c r="BF36" s="230"/>
      <c r="BG36" s="230"/>
      <c r="BH36" s="230"/>
      <c r="BI36" s="230"/>
      <c r="BJ36" s="230"/>
      <c r="BK36" s="230"/>
      <c r="BL36" s="230"/>
      <c r="BM36" s="230"/>
      <c r="BN36" s="230"/>
      <c r="BO36" s="230"/>
      <c r="BP36" s="230"/>
      <c r="BQ36" s="230"/>
      <c r="BR36" s="230"/>
      <c r="BS36" s="230"/>
      <c r="BT36" s="230"/>
      <c r="BU36" s="230"/>
      <c r="BV36" s="230"/>
      <c r="BW36" s="230"/>
      <c r="BX36" s="230"/>
      <c r="BY36" s="230"/>
      <c r="BZ36" s="230"/>
      <c r="CA36" s="230"/>
    </row>
    <row r="37" spans="1:79" ht="15.75" hidden="1" customHeight="1">
      <c r="A37" s="1"/>
      <c r="B37" s="233" t="s">
        <v>399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</row>
    <row r="38" spans="1:79" s="256" customFormat="1" hidden="1">
      <c r="A38" s="408"/>
      <c r="B38" s="407"/>
      <c r="C38" s="236"/>
      <c r="D38" s="236">
        <f t="shared" ref="D38:K38" si="13">SUM(D22:D28)</f>
        <v>0</v>
      </c>
      <c r="E38" s="236">
        <f t="shared" si="13"/>
        <v>1</v>
      </c>
      <c r="F38" s="236">
        <f t="shared" si="13"/>
        <v>0</v>
      </c>
      <c r="G38" s="236">
        <f t="shared" si="13"/>
        <v>0</v>
      </c>
      <c r="H38" s="236">
        <f t="shared" si="13"/>
        <v>0</v>
      </c>
      <c r="I38" s="236">
        <f t="shared" si="13"/>
        <v>0</v>
      </c>
      <c r="J38" s="236">
        <f t="shared" si="13"/>
        <v>0</v>
      </c>
      <c r="K38" s="236">
        <f t="shared" si="13"/>
        <v>0</v>
      </c>
      <c r="L38" s="236">
        <f>SUM(L22:L28)</f>
        <v>5.4</v>
      </c>
      <c r="M38" s="236">
        <f t="shared" ref="M38:BX38" si="14">SUM(M22:M28)</f>
        <v>0</v>
      </c>
      <c r="N38" s="236">
        <f t="shared" si="14"/>
        <v>6.55</v>
      </c>
      <c r="O38" s="236">
        <f t="shared" si="14"/>
        <v>0</v>
      </c>
      <c r="P38" s="236">
        <f t="shared" si="14"/>
        <v>0</v>
      </c>
      <c r="Q38" s="236">
        <f t="shared" si="14"/>
        <v>0</v>
      </c>
      <c r="R38" s="236">
        <f t="shared" si="14"/>
        <v>0</v>
      </c>
      <c r="S38" s="236">
        <f t="shared" si="14"/>
        <v>0</v>
      </c>
      <c r="T38" s="236">
        <f t="shared" si="14"/>
        <v>0</v>
      </c>
      <c r="U38" s="236">
        <f t="shared" si="14"/>
        <v>0</v>
      </c>
      <c r="V38" s="236">
        <f t="shared" si="14"/>
        <v>0</v>
      </c>
      <c r="W38" s="236">
        <f t="shared" si="14"/>
        <v>0</v>
      </c>
      <c r="X38" s="236">
        <f t="shared" si="14"/>
        <v>0</v>
      </c>
      <c r="Y38" s="236">
        <f t="shared" si="14"/>
        <v>1</v>
      </c>
      <c r="Z38" s="236">
        <f t="shared" si="14"/>
        <v>0</v>
      </c>
      <c r="AA38" s="236">
        <f t="shared" si="14"/>
        <v>0</v>
      </c>
      <c r="AB38" s="236">
        <f t="shared" si="14"/>
        <v>200</v>
      </c>
      <c r="AC38" s="236">
        <f t="shared" si="14"/>
        <v>7.5</v>
      </c>
      <c r="AD38" s="236">
        <f t="shared" si="14"/>
        <v>0</v>
      </c>
      <c r="AE38" s="236">
        <f t="shared" si="14"/>
        <v>0</v>
      </c>
      <c r="AF38" s="236">
        <f t="shared" si="14"/>
        <v>0</v>
      </c>
      <c r="AG38" s="236">
        <f t="shared" si="14"/>
        <v>58</v>
      </c>
      <c r="AH38" s="236">
        <f t="shared" si="14"/>
        <v>0</v>
      </c>
      <c r="AI38" s="236">
        <f t="shared" si="14"/>
        <v>0</v>
      </c>
      <c r="AJ38" s="236">
        <f t="shared" si="14"/>
        <v>0</v>
      </c>
      <c r="AK38" s="236">
        <f t="shared" si="14"/>
        <v>0</v>
      </c>
      <c r="AL38" s="236">
        <f t="shared" si="14"/>
        <v>0</v>
      </c>
      <c r="AM38" s="236">
        <f t="shared" si="14"/>
        <v>0</v>
      </c>
      <c r="AN38" s="236">
        <f t="shared" si="14"/>
        <v>0</v>
      </c>
      <c r="AO38" s="236">
        <f t="shared" si="14"/>
        <v>0</v>
      </c>
      <c r="AP38" s="236">
        <f t="shared" si="14"/>
        <v>0</v>
      </c>
      <c r="AQ38" s="236">
        <f t="shared" si="14"/>
        <v>0</v>
      </c>
      <c r="AR38" s="236">
        <f t="shared" si="14"/>
        <v>0</v>
      </c>
      <c r="AS38" s="236">
        <f t="shared" si="14"/>
        <v>0</v>
      </c>
      <c r="AT38" s="236">
        <f t="shared" si="14"/>
        <v>5</v>
      </c>
      <c r="AU38" s="236">
        <f t="shared" si="14"/>
        <v>0</v>
      </c>
      <c r="AV38" s="236">
        <f t="shared" si="14"/>
        <v>0</v>
      </c>
      <c r="AW38" s="236">
        <f t="shared" si="14"/>
        <v>0</v>
      </c>
      <c r="AX38" s="236">
        <f t="shared" si="14"/>
        <v>6</v>
      </c>
      <c r="AY38" s="236">
        <f t="shared" si="14"/>
        <v>0</v>
      </c>
      <c r="AZ38" s="236">
        <f t="shared" si="14"/>
        <v>0</v>
      </c>
      <c r="BA38" s="236">
        <f t="shared" si="14"/>
        <v>50</v>
      </c>
      <c r="BB38" s="236">
        <f t="shared" si="14"/>
        <v>0</v>
      </c>
      <c r="BC38" s="236">
        <f t="shared" si="14"/>
        <v>0</v>
      </c>
      <c r="BD38" s="236">
        <f t="shared" si="14"/>
        <v>0</v>
      </c>
      <c r="BE38" s="236">
        <f t="shared" si="14"/>
        <v>0</v>
      </c>
      <c r="BF38" s="236">
        <f t="shared" si="14"/>
        <v>0</v>
      </c>
      <c r="BG38" s="236">
        <f t="shared" si="14"/>
        <v>0</v>
      </c>
      <c r="BH38" s="236">
        <f t="shared" si="14"/>
        <v>0</v>
      </c>
      <c r="BI38" s="236">
        <f t="shared" si="14"/>
        <v>20</v>
      </c>
      <c r="BJ38" s="236">
        <f t="shared" si="14"/>
        <v>35</v>
      </c>
      <c r="BK38" s="236">
        <f t="shared" si="14"/>
        <v>10</v>
      </c>
      <c r="BL38" s="236">
        <f t="shared" si="14"/>
        <v>11</v>
      </c>
      <c r="BM38" s="236">
        <f t="shared" si="14"/>
        <v>0</v>
      </c>
      <c r="BN38" s="236">
        <f t="shared" si="14"/>
        <v>0</v>
      </c>
      <c r="BO38" s="236">
        <f t="shared" si="14"/>
        <v>14</v>
      </c>
      <c r="BP38" s="236">
        <f t="shared" si="14"/>
        <v>0</v>
      </c>
      <c r="BQ38" s="236">
        <f t="shared" si="14"/>
        <v>0</v>
      </c>
      <c r="BR38" s="236">
        <f t="shared" si="14"/>
        <v>0</v>
      </c>
      <c r="BS38" s="236">
        <f t="shared" si="14"/>
        <v>0</v>
      </c>
      <c r="BT38" s="236">
        <f t="shared" si="14"/>
        <v>0</v>
      </c>
      <c r="BU38" s="236">
        <f t="shared" si="14"/>
        <v>0</v>
      </c>
      <c r="BV38" s="236">
        <f t="shared" si="14"/>
        <v>0</v>
      </c>
      <c r="BW38" s="236">
        <f t="shared" si="14"/>
        <v>0</v>
      </c>
      <c r="BX38" s="236">
        <f t="shared" si="14"/>
        <v>60</v>
      </c>
      <c r="BY38" s="257" t="e">
        <f>SUM(BY18:BY26)</f>
        <v>#REF!</v>
      </c>
      <c r="BZ38" s="257" t="e">
        <f>SUM(BZ18:BZ26)</f>
        <v>#REF!</v>
      </c>
      <c r="CA38" s="230"/>
    </row>
    <row r="39" spans="1:79" s="256" customFormat="1" hidden="1">
      <c r="A39" s="412" t="s">
        <v>74</v>
      </c>
      <c r="B39" s="413"/>
      <c r="C39" s="236">
        <f>C40</f>
        <v>32</v>
      </c>
      <c r="D39" s="246">
        <f>C39</f>
        <v>32</v>
      </c>
      <c r="E39" s="246">
        <f t="shared" ref="E39:BP39" si="15">D39</f>
        <v>32</v>
      </c>
      <c r="F39" s="246">
        <f t="shared" si="15"/>
        <v>32</v>
      </c>
      <c r="G39" s="246">
        <f t="shared" si="15"/>
        <v>32</v>
      </c>
      <c r="H39" s="246">
        <f t="shared" si="15"/>
        <v>32</v>
      </c>
      <c r="I39" s="246">
        <f t="shared" si="15"/>
        <v>32</v>
      </c>
      <c r="J39" s="246">
        <f t="shared" si="15"/>
        <v>32</v>
      </c>
      <c r="K39" s="246">
        <f t="shared" si="15"/>
        <v>32</v>
      </c>
      <c r="L39" s="246">
        <f t="shared" si="15"/>
        <v>32</v>
      </c>
      <c r="M39" s="246">
        <f t="shared" si="15"/>
        <v>32</v>
      </c>
      <c r="N39" s="246">
        <f t="shared" si="15"/>
        <v>32</v>
      </c>
      <c r="O39" s="246">
        <f t="shared" si="15"/>
        <v>32</v>
      </c>
      <c r="P39" s="246">
        <f t="shared" si="15"/>
        <v>32</v>
      </c>
      <c r="Q39" s="246">
        <f t="shared" si="15"/>
        <v>32</v>
      </c>
      <c r="R39" s="246">
        <f t="shared" si="15"/>
        <v>32</v>
      </c>
      <c r="S39" s="246">
        <f t="shared" si="15"/>
        <v>32</v>
      </c>
      <c r="T39" s="246">
        <f t="shared" si="15"/>
        <v>32</v>
      </c>
      <c r="U39" s="246">
        <f t="shared" si="15"/>
        <v>32</v>
      </c>
      <c r="V39" s="246">
        <f t="shared" si="15"/>
        <v>32</v>
      </c>
      <c r="W39" s="246">
        <f t="shared" si="15"/>
        <v>32</v>
      </c>
      <c r="X39" s="246">
        <f t="shared" si="15"/>
        <v>32</v>
      </c>
      <c r="Y39" s="246">
        <f t="shared" si="15"/>
        <v>32</v>
      </c>
      <c r="Z39" s="246">
        <f t="shared" si="15"/>
        <v>32</v>
      </c>
      <c r="AA39" s="246">
        <f t="shared" si="15"/>
        <v>32</v>
      </c>
      <c r="AB39" s="246">
        <f t="shared" si="15"/>
        <v>32</v>
      </c>
      <c r="AC39" s="246">
        <f t="shared" si="15"/>
        <v>32</v>
      </c>
      <c r="AD39" s="246">
        <f t="shared" si="15"/>
        <v>32</v>
      </c>
      <c r="AE39" s="246">
        <f t="shared" si="15"/>
        <v>32</v>
      </c>
      <c r="AF39" s="246">
        <f t="shared" si="15"/>
        <v>32</v>
      </c>
      <c r="AG39" s="246">
        <f t="shared" si="15"/>
        <v>32</v>
      </c>
      <c r="AH39" s="246">
        <f t="shared" si="15"/>
        <v>32</v>
      </c>
      <c r="AI39" s="246">
        <f t="shared" si="15"/>
        <v>32</v>
      </c>
      <c r="AJ39" s="246">
        <f t="shared" si="15"/>
        <v>32</v>
      </c>
      <c r="AK39" s="246">
        <f t="shared" si="15"/>
        <v>32</v>
      </c>
      <c r="AL39" s="246">
        <f t="shared" si="15"/>
        <v>32</v>
      </c>
      <c r="AM39" s="246">
        <f t="shared" si="15"/>
        <v>32</v>
      </c>
      <c r="AN39" s="246">
        <f t="shared" si="15"/>
        <v>32</v>
      </c>
      <c r="AO39" s="246">
        <f t="shared" si="15"/>
        <v>32</v>
      </c>
      <c r="AP39" s="246">
        <f t="shared" si="15"/>
        <v>32</v>
      </c>
      <c r="AQ39" s="246">
        <f t="shared" si="15"/>
        <v>32</v>
      </c>
      <c r="AR39" s="246">
        <f t="shared" si="15"/>
        <v>32</v>
      </c>
      <c r="AS39" s="246">
        <f t="shared" si="15"/>
        <v>32</v>
      </c>
      <c r="AT39" s="246">
        <f t="shared" si="15"/>
        <v>32</v>
      </c>
      <c r="AU39" s="246">
        <f t="shared" si="15"/>
        <v>32</v>
      </c>
      <c r="AV39" s="246">
        <f t="shared" si="15"/>
        <v>32</v>
      </c>
      <c r="AW39" s="246">
        <f t="shared" si="15"/>
        <v>32</v>
      </c>
      <c r="AX39" s="246">
        <f t="shared" si="15"/>
        <v>32</v>
      </c>
      <c r="AY39" s="246">
        <f t="shared" si="15"/>
        <v>32</v>
      </c>
      <c r="AZ39" s="246">
        <f t="shared" si="15"/>
        <v>32</v>
      </c>
      <c r="BA39" s="246">
        <f t="shared" si="15"/>
        <v>32</v>
      </c>
      <c r="BB39" s="246">
        <f t="shared" si="15"/>
        <v>32</v>
      </c>
      <c r="BC39" s="246">
        <f t="shared" si="15"/>
        <v>32</v>
      </c>
      <c r="BD39" s="246">
        <f t="shared" si="15"/>
        <v>32</v>
      </c>
      <c r="BE39" s="246">
        <f t="shared" si="15"/>
        <v>32</v>
      </c>
      <c r="BF39" s="246">
        <f t="shared" si="15"/>
        <v>32</v>
      </c>
      <c r="BG39" s="246">
        <f t="shared" si="15"/>
        <v>32</v>
      </c>
      <c r="BH39" s="246">
        <f t="shared" si="15"/>
        <v>32</v>
      </c>
      <c r="BI39" s="246">
        <f t="shared" si="15"/>
        <v>32</v>
      </c>
      <c r="BJ39" s="246">
        <f t="shared" si="15"/>
        <v>32</v>
      </c>
      <c r="BK39" s="246">
        <f t="shared" si="15"/>
        <v>32</v>
      </c>
      <c r="BL39" s="246">
        <f t="shared" si="15"/>
        <v>32</v>
      </c>
      <c r="BM39" s="246">
        <f t="shared" si="15"/>
        <v>32</v>
      </c>
      <c r="BN39" s="246">
        <f t="shared" si="15"/>
        <v>32</v>
      </c>
      <c r="BO39" s="246">
        <f t="shared" si="15"/>
        <v>32</v>
      </c>
      <c r="BP39" s="246">
        <f t="shared" si="15"/>
        <v>32</v>
      </c>
      <c r="BQ39" s="246">
        <f t="shared" ref="BQ39:BZ39" si="16">BP39</f>
        <v>32</v>
      </c>
      <c r="BR39" s="246">
        <f t="shared" si="16"/>
        <v>32</v>
      </c>
      <c r="BS39" s="246">
        <f t="shared" si="16"/>
        <v>32</v>
      </c>
      <c r="BT39" s="246">
        <f t="shared" si="16"/>
        <v>32</v>
      </c>
      <c r="BU39" s="246">
        <f t="shared" si="16"/>
        <v>32</v>
      </c>
      <c r="BV39" s="246">
        <f t="shared" si="16"/>
        <v>32</v>
      </c>
      <c r="BW39" s="246">
        <f t="shared" si="16"/>
        <v>32</v>
      </c>
      <c r="BX39" s="246">
        <f t="shared" si="16"/>
        <v>32</v>
      </c>
      <c r="BY39" s="258">
        <f t="shared" si="16"/>
        <v>32</v>
      </c>
      <c r="BZ39" s="258">
        <f t="shared" si="16"/>
        <v>32</v>
      </c>
      <c r="CA39" s="230"/>
    </row>
    <row r="40" spans="1:79" s="256" customFormat="1" ht="21" hidden="1" thickBot="1">
      <c r="A40" s="410" t="s">
        <v>138</v>
      </c>
      <c r="B40" s="411"/>
      <c r="C40" s="99">
        <f>VLOOKUP(B4,Общее_количество_учащихся,3,FALSE)</f>
        <v>32</v>
      </c>
      <c r="D40" s="247"/>
      <c r="E40" s="247"/>
      <c r="F40" s="247"/>
      <c r="G40" s="247"/>
      <c r="H40" s="247"/>
      <c r="I40" s="247"/>
      <c r="J40" s="247"/>
      <c r="K40" s="247"/>
      <c r="L40" s="247"/>
      <c r="M40" s="247"/>
      <c r="N40" s="247"/>
      <c r="O40" s="247"/>
      <c r="P40" s="247"/>
      <c r="Q40" s="247"/>
      <c r="R40" s="247"/>
      <c r="S40" s="247"/>
      <c r="T40" s="247"/>
      <c r="U40" s="247"/>
      <c r="V40" s="247"/>
      <c r="W40" s="247"/>
      <c r="X40" s="247"/>
      <c r="Y40" s="247"/>
      <c r="Z40" s="247"/>
      <c r="AA40" s="247"/>
      <c r="AB40" s="247"/>
      <c r="AC40" s="247"/>
      <c r="AD40" s="247"/>
      <c r="AE40" s="247"/>
      <c r="AF40" s="247"/>
      <c r="AG40" s="247"/>
      <c r="AH40" s="247"/>
      <c r="AI40" s="247"/>
      <c r="AJ40" s="247"/>
      <c r="AK40" s="247"/>
      <c r="AL40" s="247"/>
      <c r="AM40" s="247"/>
      <c r="AN40" s="247"/>
      <c r="AO40" s="247"/>
      <c r="AP40" s="247"/>
      <c r="AQ40" s="247"/>
      <c r="AR40" s="247"/>
      <c r="AS40" s="247"/>
      <c r="AT40" s="247"/>
      <c r="AU40" s="247"/>
      <c r="AV40" s="247"/>
      <c r="AW40" s="247"/>
      <c r="AX40" s="247"/>
      <c r="AY40" s="247"/>
      <c r="AZ40" s="247"/>
      <c r="BA40" s="247"/>
      <c r="BB40" s="247"/>
      <c r="BC40" s="247"/>
      <c r="BD40" s="247"/>
      <c r="BE40" s="247"/>
      <c r="BF40" s="247"/>
      <c r="BG40" s="247"/>
      <c r="BH40" s="247"/>
      <c r="BI40" s="247"/>
      <c r="BJ40" s="247"/>
      <c r="BK40" s="247"/>
      <c r="BL40" s="247"/>
      <c r="BM40" s="247"/>
      <c r="BN40" s="247"/>
      <c r="BO40" s="247"/>
      <c r="BP40" s="247"/>
      <c r="BQ40" s="247"/>
      <c r="BR40" s="247"/>
      <c r="BS40" s="247"/>
      <c r="BT40" s="247"/>
      <c r="BU40" s="247"/>
      <c r="BV40" s="247"/>
      <c r="BW40" s="247"/>
      <c r="BX40" s="247"/>
      <c r="BY40" s="259"/>
      <c r="BZ40" s="257"/>
      <c r="CA40" s="230"/>
    </row>
    <row r="41" spans="1:79" s="256" customFormat="1" hidden="1">
      <c r="A41" s="414" t="s">
        <v>75</v>
      </c>
      <c r="B41" s="415"/>
      <c r="C41" s="237"/>
      <c r="D41" s="248">
        <f>D38*D39/1000</f>
        <v>0</v>
      </c>
      <c r="E41" s="248">
        <f>E38*E39</f>
        <v>32</v>
      </c>
      <c r="F41" s="248">
        <f>F38*F39</f>
        <v>0</v>
      </c>
      <c r="G41" s="248">
        <f>G38*G39</f>
        <v>0</v>
      </c>
      <c r="H41" s="248">
        <f t="shared" ref="H41:BS41" si="17">H38*H39/1000</f>
        <v>0</v>
      </c>
      <c r="I41" s="248">
        <f t="shared" si="17"/>
        <v>0</v>
      </c>
      <c r="J41" s="249">
        <f t="shared" si="17"/>
        <v>0</v>
      </c>
      <c r="K41" s="249">
        <f>K38*K39</f>
        <v>0</v>
      </c>
      <c r="L41" s="249">
        <f>L38*L39/1000</f>
        <v>0.17280000000000001</v>
      </c>
      <c r="M41" s="249">
        <f t="shared" si="17"/>
        <v>0</v>
      </c>
      <c r="N41" s="249">
        <f t="shared" si="17"/>
        <v>0.20959999999999998</v>
      </c>
      <c r="O41" s="249">
        <f t="shared" si="17"/>
        <v>0</v>
      </c>
      <c r="P41" s="249">
        <f t="shared" si="17"/>
        <v>0</v>
      </c>
      <c r="Q41" s="249">
        <f>Q38*Q39</f>
        <v>0</v>
      </c>
      <c r="R41" s="249">
        <f t="shared" si="17"/>
        <v>0</v>
      </c>
      <c r="S41" s="249">
        <f>S38*S39</f>
        <v>0</v>
      </c>
      <c r="T41" s="249">
        <f t="shared" si="17"/>
        <v>0</v>
      </c>
      <c r="U41" s="249">
        <f t="shared" si="17"/>
        <v>0</v>
      </c>
      <c r="V41" s="249">
        <f t="shared" si="17"/>
        <v>0</v>
      </c>
      <c r="W41" s="249">
        <f t="shared" si="17"/>
        <v>0</v>
      </c>
      <c r="X41" s="249">
        <f t="shared" si="17"/>
        <v>0</v>
      </c>
      <c r="Y41" s="249">
        <f t="shared" si="17"/>
        <v>3.2000000000000001E-2</v>
      </c>
      <c r="Z41" s="249">
        <f t="shared" si="17"/>
        <v>0</v>
      </c>
      <c r="AA41" s="249">
        <f t="shared" si="17"/>
        <v>0</v>
      </c>
      <c r="AB41" s="249">
        <f t="shared" si="17"/>
        <v>6.4</v>
      </c>
      <c r="AC41" s="249">
        <f t="shared" si="17"/>
        <v>0.24</v>
      </c>
      <c r="AD41" s="249">
        <f t="shared" si="17"/>
        <v>0</v>
      </c>
      <c r="AE41" s="249">
        <f t="shared" si="17"/>
        <v>0</v>
      </c>
      <c r="AF41" s="249">
        <f t="shared" si="17"/>
        <v>0</v>
      </c>
      <c r="AG41" s="249">
        <f t="shared" si="17"/>
        <v>1.8560000000000001</v>
      </c>
      <c r="AH41" s="249">
        <f t="shared" si="17"/>
        <v>0</v>
      </c>
      <c r="AI41" s="249">
        <f t="shared" si="17"/>
        <v>0</v>
      </c>
      <c r="AJ41" s="249">
        <f t="shared" si="17"/>
        <v>0</v>
      </c>
      <c r="AK41" s="249">
        <f t="shared" si="17"/>
        <v>0</v>
      </c>
      <c r="AL41" s="249">
        <f t="shared" si="17"/>
        <v>0</v>
      </c>
      <c r="AM41" s="249">
        <f t="shared" si="17"/>
        <v>0</v>
      </c>
      <c r="AN41" s="249">
        <f t="shared" si="17"/>
        <v>0</v>
      </c>
      <c r="AO41" s="249">
        <f t="shared" si="17"/>
        <v>0</v>
      </c>
      <c r="AP41" s="249">
        <f t="shared" si="17"/>
        <v>0</v>
      </c>
      <c r="AQ41" s="249">
        <f t="shared" si="17"/>
        <v>0</v>
      </c>
      <c r="AR41" s="249">
        <f t="shared" si="17"/>
        <v>0</v>
      </c>
      <c r="AS41" s="249">
        <f t="shared" si="17"/>
        <v>0</v>
      </c>
      <c r="AT41" s="249">
        <f t="shared" si="17"/>
        <v>0.16</v>
      </c>
      <c r="AU41" s="249">
        <f t="shared" si="17"/>
        <v>0</v>
      </c>
      <c r="AV41" s="249">
        <f t="shared" si="17"/>
        <v>0</v>
      </c>
      <c r="AW41" s="249">
        <f t="shared" si="17"/>
        <v>0</v>
      </c>
      <c r="AX41" s="249">
        <f t="shared" si="17"/>
        <v>0.192</v>
      </c>
      <c r="AY41" s="249">
        <f t="shared" si="17"/>
        <v>0</v>
      </c>
      <c r="AZ41" s="249">
        <f t="shared" si="17"/>
        <v>0</v>
      </c>
      <c r="BA41" s="249">
        <f t="shared" si="17"/>
        <v>1.6</v>
      </c>
      <c r="BB41" s="249">
        <f t="shared" si="17"/>
        <v>0</v>
      </c>
      <c r="BC41" s="249">
        <f t="shared" si="17"/>
        <v>0</v>
      </c>
      <c r="BD41" s="249">
        <f t="shared" si="17"/>
        <v>0</v>
      </c>
      <c r="BE41" s="249">
        <f t="shared" si="17"/>
        <v>0</v>
      </c>
      <c r="BF41" s="249">
        <f t="shared" si="17"/>
        <v>0</v>
      </c>
      <c r="BG41" s="249">
        <f t="shared" si="17"/>
        <v>0</v>
      </c>
      <c r="BH41" s="249">
        <f>BH38*BH39</f>
        <v>0</v>
      </c>
      <c r="BI41" s="249">
        <f t="shared" si="17"/>
        <v>0.64</v>
      </c>
      <c r="BJ41" s="249">
        <f t="shared" si="17"/>
        <v>1.1200000000000001</v>
      </c>
      <c r="BK41" s="249">
        <f t="shared" si="17"/>
        <v>0.32</v>
      </c>
      <c r="BL41" s="249">
        <f t="shared" si="17"/>
        <v>0.35199999999999998</v>
      </c>
      <c r="BM41" s="249">
        <f t="shared" si="17"/>
        <v>0</v>
      </c>
      <c r="BN41" s="249">
        <f t="shared" si="17"/>
        <v>0</v>
      </c>
      <c r="BO41" s="249">
        <f t="shared" si="17"/>
        <v>0.44800000000000001</v>
      </c>
      <c r="BP41" s="249">
        <f t="shared" si="17"/>
        <v>0</v>
      </c>
      <c r="BQ41" s="249">
        <f t="shared" si="17"/>
        <v>0</v>
      </c>
      <c r="BR41" s="249">
        <f t="shared" si="17"/>
        <v>0</v>
      </c>
      <c r="BS41" s="249">
        <f t="shared" si="17"/>
        <v>0</v>
      </c>
      <c r="BT41" s="249">
        <f t="shared" ref="BT41:BY41" si="18">BT38*BT39/1000</f>
        <v>0</v>
      </c>
      <c r="BU41" s="249">
        <f t="shared" si="18"/>
        <v>0</v>
      </c>
      <c r="BV41" s="249">
        <f t="shared" si="18"/>
        <v>0</v>
      </c>
      <c r="BW41" s="249">
        <f t="shared" si="18"/>
        <v>0</v>
      </c>
      <c r="BX41" s="249">
        <f t="shared" si="18"/>
        <v>1.92</v>
      </c>
      <c r="BY41" s="249" t="e">
        <f t="shared" si="18"/>
        <v>#REF!</v>
      </c>
      <c r="BZ41" s="249" t="e">
        <f>BZ38*BZ39</f>
        <v>#REF!</v>
      </c>
      <c r="CA41" s="230"/>
    </row>
    <row r="42" spans="1:79" s="256" customFormat="1" hidden="1">
      <c r="A42" s="414" t="s">
        <v>64</v>
      </c>
      <c r="B42" s="415"/>
      <c r="C42" s="237"/>
      <c r="D42" s="241">
        <f>ССЫЛКИ!B3</f>
        <v>85</v>
      </c>
      <c r="E42" s="241">
        <f>ССЫЛКИ!C3</f>
        <v>21</v>
      </c>
      <c r="F42" s="241">
        <f>ССЫЛКИ!D3</f>
        <v>21</v>
      </c>
      <c r="G42" s="241">
        <f>ССЫЛКИ!E3</f>
        <v>6</v>
      </c>
      <c r="H42" s="241">
        <f>ССЫЛКИ!F3</f>
        <v>400</v>
      </c>
      <c r="I42" s="241">
        <f>ССЫЛКИ!G3</f>
        <v>140</v>
      </c>
      <c r="J42" s="241">
        <f>ССЫЛКИ!H3</f>
        <v>85</v>
      </c>
      <c r="K42" s="241">
        <f>ССЫЛКИ!I3</f>
        <v>21</v>
      </c>
      <c r="L42" s="241">
        <f>ССЫЛКИ!J3</f>
        <v>140</v>
      </c>
      <c r="M42" s="241">
        <f>ССЫЛКИ!K3</f>
        <v>56</v>
      </c>
      <c r="N42" s="241">
        <f>ССЫЛКИ!L3</f>
        <v>10</v>
      </c>
      <c r="O42" s="241">
        <f>ССЫЛКИ!M3</f>
        <v>240</v>
      </c>
      <c r="P42" s="241">
        <f>ССЫЛКИ!N3</f>
        <v>700</v>
      </c>
      <c r="Q42" s="241">
        <f>ССЫЛКИ!O3</f>
        <v>8</v>
      </c>
      <c r="R42" s="241">
        <f>ССЫЛКИ!P3</f>
        <v>160</v>
      </c>
      <c r="S42" s="241">
        <f>ССЫЛКИ!Q3</f>
        <v>10</v>
      </c>
      <c r="T42" s="241">
        <f>ССЫЛКИ!R3</f>
        <v>150</v>
      </c>
      <c r="U42" s="241">
        <f>ССЫЛКИ!S3</f>
        <v>110</v>
      </c>
      <c r="V42" s="241">
        <f>ССЫЛКИ!T3</f>
        <v>130</v>
      </c>
      <c r="W42" s="241">
        <f>ССЫЛКИ!U3</f>
        <v>150</v>
      </c>
      <c r="X42" s="241">
        <f>ССЫЛКИ!V3</f>
        <v>150</v>
      </c>
      <c r="Y42" s="241">
        <f>ССЫЛКИ!W3</f>
        <v>40</v>
      </c>
      <c r="Z42" s="241">
        <f>ССЫЛКИ!X3</f>
        <v>150</v>
      </c>
      <c r="AA42" s="241">
        <f>ССЫЛКИ!Y3</f>
        <v>60</v>
      </c>
      <c r="AB42" s="241">
        <f>ССЫЛКИ!Z3</f>
        <v>70</v>
      </c>
      <c r="AC42" s="241">
        <f>ССЫЛКИ!AA3</f>
        <v>165</v>
      </c>
      <c r="AD42" s="241">
        <f>ССЫЛКИ!AB3</f>
        <v>21</v>
      </c>
      <c r="AE42" s="241">
        <f>ССЫЛКИ!AC3</f>
        <v>10.5</v>
      </c>
      <c r="AF42" s="241">
        <f>ССЫЛКИ!AD3</f>
        <v>55</v>
      </c>
      <c r="AG42" s="241">
        <f>ССЫЛКИ!AE3</f>
        <v>90</v>
      </c>
      <c r="AH42" s="241">
        <f>ССЫЛКИ!AF3</f>
        <v>45</v>
      </c>
      <c r="AI42" s="241">
        <f>ССЫЛКИ!AG3</f>
        <v>45</v>
      </c>
      <c r="AJ42" s="241">
        <f>ССЫЛКИ!AH3</f>
        <v>52</v>
      </c>
      <c r="AK42" s="241">
        <f>ССЫЛКИ!AI3</f>
        <v>50</v>
      </c>
      <c r="AL42" s="241">
        <f>ССЫЛКИ!AJ3</f>
        <v>55</v>
      </c>
      <c r="AM42" s="241">
        <f>ССЫЛКИ!AK3</f>
        <v>60</v>
      </c>
      <c r="AN42" s="241">
        <f>ССЫЛКИ!AL3</f>
        <v>60</v>
      </c>
      <c r="AO42" s="241">
        <f>ССЫЛКИ!AM3</f>
        <v>50</v>
      </c>
      <c r="AP42" s="241">
        <f>ССЫЛКИ!AN3</f>
        <v>110</v>
      </c>
      <c r="AQ42" s="241">
        <f>ССЫЛКИ!AO3</f>
        <v>270</v>
      </c>
      <c r="AR42" s="241">
        <f>ССЫЛКИ!AP3</f>
        <v>200</v>
      </c>
      <c r="AS42" s="241">
        <f>ССЫЛКИ!AQ3</f>
        <v>80</v>
      </c>
      <c r="AT42" s="241">
        <f>ССЫЛКИ!AR3</f>
        <v>600</v>
      </c>
      <c r="AU42" s="241">
        <f>ССЫЛКИ!AS3</f>
        <v>60</v>
      </c>
      <c r="AV42" s="241">
        <f>ССЫЛКИ!AT3</f>
        <v>75</v>
      </c>
      <c r="AW42" s="241">
        <f>ССЫЛКИ!AU3</f>
        <v>250</v>
      </c>
      <c r="AX42" s="241">
        <f>ССЫЛКИ!AV3</f>
        <v>274</v>
      </c>
      <c r="AY42" s="241">
        <f>ССЫЛКИ!AW3</f>
        <v>450</v>
      </c>
      <c r="AZ42" s="241">
        <f>ССЫЛКИ!AX3</f>
        <v>325</v>
      </c>
      <c r="BA42" s="241">
        <f>ССЫЛКИ!AY3</f>
        <v>180</v>
      </c>
      <c r="BB42" s="241">
        <f>ССЫЛКИ!AZ3</f>
        <v>320</v>
      </c>
      <c r="BC42" s="241">
        <f>ССЫЛКИ!BA3</f>
        <v>350</v>
      </c>
      <c r="BD42" s="241">
        <f>ССЫЛКИ!BB3</f>
        <v>300</v>
      </c>
      <c r="BE42" s="241">
        <f>ССЫЛКИ!BC3</f>
        <v>120</v>
      </c>
      <c r="BF42" s="241">
        <f>ССЫЛКИ!BD3</f>
        <v>220</v>
      </c>
      <c r="BG42" s="241">
        <f>ССЫЛКИ!BE3</f>
        <v>300</v>
      </c>
      <c r="BH42" s="241">
        <f>ССЫЛКИ!BF3</f>
        <v>21</v>
      </c>
      <c r="BI42" s="241">
        <f>ССЫЛКИ!BG3</f>
        <v>21</v>
      </c>
      <c r="BJ42" s="241">
        <f>ССЫЛКИ!BH3</f>
        <v>35</v>
      </c>
      <c r="BK42" s="241">
        <f>ССЫЛКИ!BI3</f>
        <v>22</v>
      </c>
      <c r="BL42" s="241">
        <f>ССЫЛКИ!BJ3</f>
        <v>32</v>
      </c>
      <c r="BM42" s="241">
        <f>ССЫЛКИ!BK3</f>
        <v>140</v>
      </c>
      <c r="BN42" s="241">
        <f>ССЫЛКИ!BL3</f>
        <v>140</v>
      </c>
      <c r="BO42" s="241">
        <f>ССЫЛКИ!BM3</f>
        <v>30</v>
      </c>
      <c r="BP42" s="241">
        <f>ССЫЛКИ!BN3</f>
        <v>4.2</v>
      </c>
      <c r="BQ42" s="241">
        <f>ССЫЛКИ!BO3</f>
        <v>160</v>
      </c>
      <c r="BR42" s="241">
        <f>ССЫЛКИ!BP3</f>
        <v>100</v>
      </c>
      <c r="BS42" s="241">
        <f>ССЫЛКИ!BQ3</f>
        <v>150</v>
      </c>
      <c r="BT42" s="241">
        <f>ССЫЛКИ!BR3</f>
        <v>160</v>
      </c>
      <c r="BU42" s="241">
        <f>ССЫЛКИ!BS3</f>
        <v>100</v>
      </c>
      <c r="BV42" s="241">
        <f>ССЫЛКИ!BT3</f>
        <v>90</v>
      </c>
      <c r="BW42" s="241">
        <f>ССЫЛКИ!BU3</f>
        <v>21</v>
      </c>
      <c r="BX42" s="241">
        <f>ССЫЛКИ!BV3</f>
        <v>40</v>
      </c>
      <c r="BY42" s="241">
        <f>ССЫЛКИ!BW3</f>
        <v>210</v>
      </c>
      <c r="BZ42" s="241">
        <f>ССЫЛКИ!BX3</f>
        <v>8</v>
      </c>
      <c r="CA42" s="230"/>
    </row>
    <row r="43" spans="1:79" s="256" customFormat="1" hidden="1">
      <c r="A43" s="414" t="s">
        <v>76</v>
      </c>
      <c r="B43" s="415"/>
      <c r="C43" s="250" t="e">
        <f>SUM(D43:BZ43)</f>
        <v>#REF!</v>
      </c>
      <c r="D43" s="243">
        <f>D41*D42</f>
        <v>0</v>
      </c>
      <c r="E43" s="243">
        <f t="shared" ref="E43:BP43" si="19">E41*E42</f>
        <v>672</v>
      </c>
      <c r="F43" s="239">
        <f>F41*F42</f>
        <v>0</v>
      </c>
      <c r="G43" s="239">
        <f t="shared" si="19"/>
        <v>0</v>
      </c>
      <c r="H43" s="239">
        <f t="shared" si="19"/>
        <v>0</v>
      </c>
      <c r="I43" s="239">
        <f t="shared" si="19"/>
        <v>0</v>
      </c>
      <c r="J43" s="239">
        <f t="shared" si="19"/>
        <v>0</v>
      </c>
      <c r="K43" s="252">
        <f t="shared" si="19"/>
        <v>0</v>
      </c>
      <c r="L43" s="252">
        <f t="shared" si="19"/>
        <v>24.192</v>
      </c>
      <c r="M43" s="252">
        <f t="shared" si="19"/>
        <v>0</v>
      </c>
      <c r="N43" s="252">
        <f t="shared" si="19"/>
        <v>2.0959999999999996</v>
      </c>
      <c r="O43" s="252">
        <f t="shared" si="19"/>
        <v>0</v>
      </c>
      <c r="P43" s="252">
        <f t="shared" si="19"/>
        <v>0</v>
      </c>
      <c r="Q43" s="252">
        <f t="shared" si="19"/>
        <v>0</v>
      </c>
      <c r="R43" s="252">
        <f t="shared" si="19"/>
        <v>0</v>
      </c>
      <c r="S43" s="252">
        <f t="shared" si="19"/>
        <v>0</v>
      </c>
      <c r="T43" s="252">
        <f t="shared" si="19"/>
        <v>0</v>
      </c>
      <c r="U43" s="252">
        <f t="shared" si="19"/>
        <v>0</v>
      </c>
      <c r="V43" s="252">
        <f t="shared" si="19"/>
        <v>0</v>
      </c>
      <c r="W43" s="252">
        <f t="shared" si="19"/>
        <v>0</v>
      </c>
      <c r="X43" s="252">
        <f t="shared" si="19"/>
        <v>0</v>
      </c>
      <c r="Y43" s="252">
        <f t="shared" si="19"/>
        <v>1.28</v>
      </c>
      <c r="Z43" s="252">
        <f t="shared" si="19"/>
        <v>0</v>
      </c>
      <c r="AA43" s="252">
        <f t="shared" si="19"/>
        <v>0</v>
      </c>
      <c r="AB43" s="252">
        <f t="shared" si="19"/>
        <v>448</v>
      </c>
      <c r="AC43" s="252">
        <f t="shared" si="19"/>
        <v>39.6</v>
      </c>
      <c r="AD43" s="252">
        <f t="shared" si="19"/>
        <v>0</v>
      </c>
      <c r="AE43" s="252">
        <f t="shared" si="19"/>
        <v>0</v>
      </c>
      <c r="AF43" s="252">
        <f t="shared" si="19"/>
        <v>0</v>
      </c>
      <c r="AG43" s="252">
        <f t="shared" si="19"/>
        <v>167.04000000000002</v>
      </c>
      <c r="AH43" s="252">
        <f t="shared" si="19"/>
        <v>0</v>
      </c>
      <c r="AI43" s="252">
        <f t="shared" si="19"/>
        <v>0</v>
      </c>
      <c r="AJ43" s="252">
        <f t="shared" si="19"/>
        <v>0</v>
      </c>
      <c r="AK43" s="252">
        <f t="shared" si="19"/>
        <v>0</v>
      </c>
      <c r="AL43" s="252">
        <f t="shared" si="19"/>
        <v>0</v>
      </c>
      <c r="AM43" s="252">
        <f t="shared" si="19"/>
        <v>0</v>
      </c>
      <c r="AN43" s="252">
        <f t="shared" si="19"/>
        <v>0</v>
      </c>
      <c r="AO43" s="252">
        <f t="shared" si="19"/>
        <v>0</v>
      </c>
      <c r="AP43" s="252">
        <f t="shared" si="19"/>
        <v>0</v>
      </c>
      <c r="AQ43" s="252">
        <f t="shared" si="19"/>
        <v>0</v>
      </c>
      <c r="AR43" s="252">
        <f t="shared" si="19"/>
        <v>0</v>
      </c>
      <c r="AS43" s="252">
        <f t="shared" si="19"/>
        <v>0</v>
      </c>
      <c r="AT43" s="252">
        <f t="shared" si="19"/>
        <v>96</v>
      </c>
      <c r="AU43" s="252">
        <f t="shared" si="19"/>
        <v>0</v>
      </c>
      <c r="AV43" s="252">
        <f t="shared" si="19"/>
        <v>0</v>
      </c>
      <c r="AW43" s="252">
        <f t="shared" si="19"/>
        <v>0</v>
      </c>
      <c r="AX43" s="252">
        <f t="shared" si="19"/>
        <v>52.608000000000004</v>
      </c>
      <c r="AY43" s="252">
        <f t="shared" si="19"/>
        <v>0</v>
      </c>
      <c r="AZ43" s="252">
        <f t="shared" si="19"/>
        <v>0</v>
      </c>
      <c r="BA43" s="252">
        <f t="shared" si="19"/>
        <v>288</v>
      </c>
      <c r="BB43" s="252">
        <f t="shared" si="19"/>
        <v>0</v>
      </c>
      <c r="BC43" s="252">
        <f t="shared" si="19"/>
        <v>0</v>
      </c>
      <c r="BD43" s="252">
        <f t="shared" si="19"/>
        <v>0</v>
      </c>
      <c r="BE43" s="252">
        <f t="shared" si="19"/>
        <v>0</v>
      </c>
      <c r="BF43" s="252">
        <f t="shared" si="19"/>
        <v>0</v>
      </c>
      <c r="BG43" s="252">
        <f t="shared" si="19"/>
        <v>0</v>
      </c>
      <c r="BH43" s="252">
        <f t="shared" si="19"/>
        <v>0</v>
      </c>
      <c r="BI43" s="252">
        <f t="shared" si="19"/>
        <v>13.44</v>
      </c>
      <c r="BJ43" s="252">
        <f t="shared" si="19"/>
        <v>39.200000000000003</v>
      </c>
      <c r="BK43" s="252">
        <f t="shared" si="19"/>
        <v>7.04</v>
      </c>
      <c r="BL43" s="252">
        <f t="shared" si="19"/>
        <v>11.263999999999999</v>
      </c>
      <c r="BM43" s="252">
        <f t="shared" si="19"/>
        <v>0</v>
      </c>
      <c r="BN43" s="252">
        <f t="shared" si="19"/>
        <v>0</v>
      </c>
      <c r="BO43" s="252">
        <f t="shared" si="19"/>
        <v>13.44</v>
      </c>
      <c r="BP43" s="252">
        <f t="shared" si="19"/>
        <v>0</v>
      </c>
      <c r="BQ43" s="252">
        <f t="shared" ref="BQ43:BW43" si="20">BQ41*BQ42</f>
        <v>0</v>
      </c>
      <c r="BR43" s="252">
        <f t="shared" si="20"/>
        <v>0</v>
      </c>
      <c r="BS43" s="252">
        <f t="shared" si="20"/>
        <v>0</v>
      </c>
      <c r="BT43" s="252">
        <f t="shared" si="20"/>
        <v>0</v>
      </c>
      <c r="BU43" s="252">
        <f t="shared" si="20"/>
        <v>0</v>
      </c>
      <c r="BV43" s="252">
        <f>BV41*BV42</f>
        <v>0</v>
      </c>
      <c r="BW43" s="252">
        <f t="shared" si="20"/>
        <v>0</v>
      </c>
      <c r="BX43" s="252">
        <f>BX41*BX42</f>
        <v>76.8</v>
      </c>
      <c r="BY43" s="252" t="e">
        <f>BY41*BY42</f>
        <v>#REF!</v>
      </c>
      <c r="BZ43" s="252" t="e">
        <f>BZ41*BZ42</f>
        <v>#REF!</v>
      </c>
      <c r="CA43" s="230"/>
    </row>
    <row r="44" spans="1:79" s="256" customFormat="1" hidden="1">
      <c r="A44" s="414" t="s">
        <v>77</v>
      </c>
      <c r="B44" s="416"/>
      <c r="C44" s="251" t="e">
        <f>C43/C40</f>
        <v>#REF!</v>
      </c>
      <c r="D44" s="230"/>
      <c r="E44" s="230"/>
      <c r="F44" s="230"/>
      <c r="G44" s="230"/>
      <c r="H44" s="230"/>
      <c r="I44" s="230"/>
      <c r="J44" s="230"/>
      <c r="K44" s="230"/>
      <c r="L44" s="230"/>
      <c r="M44" s="230"/>
      <c r="N44" s="230"/>
      <c r="O44" s="230"/>
      <c r="P44" s="230"/>
      <c r="Q44" s="230"/>
      <c r="R44" s="230"/>
      <c r="S44" s="230"/>
      <c r="T44" s="230"/>
      <c r="U44" s="230"/>
      <c r="V44" s="230"/>
      <c r="W44" s="230"/>
      <c r="X44" s="230"/>
      <c r="Y44" s="230"/>
      <c r="Z44" s="230"/>
      <c r="AA44" s="230"/>
      <c r="AB44" s="230"/>
      <c r="AC44" s="230"/>
      <c r="AD44" s="230"/>
      <c r="AE44" s="230"/>
      <c r="AF44" s="230"/>
      <c r="AG44" s="230"/>
      <c r="AH44" s="230"/>
      <c r="AI44" s="230"/>
      <c r="AJ44" s="230"/>
      <c r="AK44" s="230"/>
      <c r="AL44" s="230"/>
      <c r="AM44" s="230"/>
      <c r="AN44" s="230"/>
      <c r="AO44" s="230"/>
      <c r="AP44" s="230"/>
      <c r="AQ44" s="230"/>
      <c r="AR44" s="230"/>
      <c r="AS44" s="230"/>
      <c r="AT44" s="230"/>
      <c r="AU44" s="230"/>
      <c r="AV44" s="230"/>
      <c r="AW44" s="230"/>
      <c r="AX44" s="230"/>
      <c r="AY44" s="230"/>
      <c r="AZ44" s="230"/>
      <c r="BA44" s="230"/>
      <c r="BB44" s="230"/>
      <c r="BC44" s="230"/>
      <c r="BD44" s="230"/>
      <c r="BE44" s="230"/>
      <c r="BF44" s="230"/>
      <c r="BG44" s="230"/>
      <c r="BH44" s="230"/>
      <c r="BI44" s="230"/>
      <c r="BJ44" s="230"/>
      <c r="BK44" s="230"/>
      <c r="BL44" s="230"/>
      <c r="BM44" s="230"/>
      <c r="BN44" s="230"/>
      <c r="BO44" s="230"/>
      <c r="BP44" s="230"/>
      <c r="BQ44" s="230"/>
      <c r="BR44" s="230"/>
      <c r="BS44" s="230"/>
      <c r="BT44" s="230"/>
      <c r="BU44" s="230"/>
      <c r="BV44" s="230"/>
      <c r="BW44" s="230"/>
      <c r="BX44" s="230"/>
      <c r="BY44" s="230"/>
      <c r="BZ44" s="230"/>
      <c r="CA44" s="230"/>
    </row>
    <row r="45" spans="1:7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</row>
    <row r="46" spans="1:79" ht="15.75" customHeight="1">
      <c r="A46" s="1"/>
      <c r="B46" s="29" t="s">
        <v>78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</row>
    <row r="47" spans="1:7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</row>
    <row r="48" spans="1:79" ht="15.75" customHeight="1">
      <c r="A48" s="1"/>
      <c r="B48" s="29" t="s">
        <v>79</v>
      </c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</row>
    <row r="49" spans="1:7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</row>
    <row r="50" spans="1:7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</row>
    <row r="51" spans="1:7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</row>
    <row r="52" spans="1:7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</row>
    <row r="53" spans="1:7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</row>
    <row r="54" spans="1:7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</row>
    <row r="56" spans="1:7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</row>
    <row r="57" spans="1:7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</row>
    <row r="58" spans="1:7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</row>
    <row r="59" spans="1:7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</row>
    <row r="60" spans="1:7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</row>
    <row r="61" spans="1:7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</sheetData>
  <mergeCells count="35">
    <mergeCell ref="A28:B28"/>
    <mergeCell ref="A20:B21"/>
    <mergeCell ref="A16:B16"/>
    <mergeCell ref="A17:B17"/>
    <mergeCell ref="A11:B11"/>
    <mergeCell ref="A12:B12"/>
    <mergeCell ref="A13:B13"/>
    <mergeCell ref="A14:B14"/>
    <mergeCell ref="A15:B15"/>
    <mergeCell ref="A27:B27"/>
    <mergeCell ref="A22:B22"/>
    <mergeCell ref="A23:B23"/>
    <mergeCell ref="A24:B24"/>
    <mergeCell ref="A25:B25"/>
    <mergeCell ref="A26:B26"/>
    <mergeCell ref="D20:BX20"/>
    <mergeCell ref="A1:BK1"/>
    <mergeCell ref="A2:BK2"/>
    <mergeCell ref="B3:BK3"/>
    <mergeCell ref="C4:BX4"/>
    <mergeCell ref="L5:AB5"/>
    <mergeCell ref="A30:B30"/>
    <mergeCell ref="A31:B31"/>
    <mergeCell ref="A32:B32"/>
    <mergeCell ref="A33:B33"/>
    <mergeCell ref="A34:B34"/>
    <mergeCell ref="A41:B41"/>
    <mergeCell ref="A42:B42"/>
    <mergeCell ref="A43:B43"/>
    <mergeCell ref="A44:B44"/>
    <mergeCell ref="A35:B35"/>
    <mergeCell ref="A36:B36"/>
    <mergeCell ref="A38:B38"/>
    <mergeCell ref="A39:B39"/>
    <mergeCell ref="A40:B40"/>
  </mergeCells>
  <pageMargins left="0.70866141732283472" right="0.70866141732283472" top="0.74803149606299213" bottom="0.74803149606299213" header="0" footer="0"/>
  <pageSetup paperSize="9" scale="68" orientation="landscape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pageSetUpPr fitToPage="1"/>
  </sheetPr>
  <dimension ref="A1:CA983"/>
  <sheetViews>
    <sheetView zoomScale="80" zoomScaleNormal="80" workbookViewId="0">
      <selection activeCell="C6" sqref="A6:XFD22"/>
    </sheetView>
  </sheetViews>
  <sheetFormatPr defaultColWidth="3.25" defaultRowHeight="15" customHeight="1"/>
  <cols>
    <col min="1" max="1" width="3.25" style="285" customWidth="1"/>
    <col min="2" max="2" width="25" style="285" customWidth="1"/>
    <col min="3" max="3" width="7.375" style="285" bestFit="1" customWidth="1"/>
    <col min="4" max="5" width="7.375" style="285" hidden="1" customWidth="1"/>
    <col min="6" max="6" width="8.625" style="285" bestFit="1" customWidth="1"/>
    <col min="7" max="7" width="7.75" style="285" bestFit="1" customWidth="1"/>
    <col min="8" max="9" width="8.375" style="285" hidden="1" customWidth="1"/>
    <col min="10" max="10" width="7.75" style="285" bestFit="1" customWidth="1"/>
    <col min="11" max="11" width="8.625" style="285" bestFit="1" customWidth="1"/>
    <col min="12" max="12" width="8.375" style="285" bestFit="1" customWidth="1"/>
    <col min="13" max="13" width="7.375" style="285" hidden="1" customWidth="1"/>
    <col min="14" max="14" width="7.375" style="285" bestFit="1" customWidth="1"/>
    <col min="15" max="16" width="8.375" style="285" hidden="1" customWidth="1"/>
    <col min="17" max="17" width="6.375" style="285" hidden="1" customWidth="1"/>
    <col min="18" max="18" width="8.375" style="285" hidden="1" customWidth="1"/>
    <col min="19" max="19" width="7.375" style="285" hidden="1" customWidth="1"/>
    <col min="20" max="21" width="8.375" style="285" hidden="1" customWidth="1"/>
    <col min="22" max="22" width="8.375" style="285" bestFit="1" customWidth="1"/>
    <col min="23" max="23" width="8.375" style="285" hidden="1" customWidth="1"/>
    <col min="24" max="24" width="8.375" style="285" bestFit="1" customWidth="1"/>
    <col min="25" max="25" width="7.375" style="285" bestFit="1" customWidth="1"/>
    <col min="26" max="26" width="8.375" style="285" hidden="1" customWidth="1"/>
    <col min="27" max="27" width="7.375" style="285" hidden="1" customWidth="1"/>
    <col min="28" max="28" width="8.625" style="285" bestFit="1" customWidth="1"/>
    <col min="29" max="29" width="8.375" style="285" bestFit="1" customWidth="1"/>
    <col min="30" max="31" width="7.375" style="285" hidden="1" customWidth="1"/>
    <col min="32" max="32" width="7.375" style="285" bestFit="1" customWidth="1"/>
    <col min="33" max="33" width="7.75" style="285" bestFit="1" customWidth="1"/>
    <col min="34" max="41" width="7.375" style="285" hidden="1" customWidth="1"/>
    <col min="42" max="44" width="8.375" style="285" hidden="1" customWidth="1"/>
    <col min="45" max="45" width="7.375" style="285" hidden="1" customWidth="1"/>
    <col min="46" max="46" width="8.375" style="285" bestFit="1" customWidth="1"/>
    <col min="47" max="48" width="7.375" style="285" hidden="1" customWidth="1"/>
    <col min="49" max="49" width="8.375" style="285" hidden="1" customWidth="1"/>
    <col min="50" max="50" width="8.375" style="285" bestFit="1" customWidth="1"/>
    <col min="51" max="52" width="8.375" style="285" hidden="1" customWidth="1"/>
    <col min="53" max="53" width="8.375" style="285" bestFit="1" customWidth="1"/>
    <col min="54" max="59" width="8.375" style="285" hidden="1" customWidth="1"/>
    <col min="60" max="61" width="7.375" style="285" hidden="1" customWidth="1"/>
    <col min="62" max="62" width="7.75" style="285" bestFit="1" customWidth="1"/>
    <col min="63" max="64" width="7.375" style="285" bestFit="1" customWidth="1"/>
    <col min="65" max="66" width="8.375" style="285" hidden="1" customWidth="1"/>
    <col min="67" max="67" width="7.75" style="285" bestFit="1" customWidth="1"/>
    <col min="68" max="68" width="6.375" style="285" hidden="1" customWidth="1"/>
    <col min="69" max="69" width="8.375" style="285" hidden="1" customWidth="1"/>
    <col min="70" max="70" width="8.625" style="285" bestFit="1" customWidth="1"/>
    <col min="71" max="73" width="8.375" style="285" hidden="1" customWidth="1"/>
    <col min="74" max="74" width="7.75" style="285" bestFit="1" customWidth="1"/>
    <col min="75" max="75" width="7.375" style="285" hidden="1" customWidth="1"/>
    <col min="76" max="76" width="7.75" style="285" bestFit="1" customWidth="1"/>
    <col min="77" max="77" width="8.375" style="285" hidden="1" customWidth="1"/>
    <col min="78" max="78" width="6.375" style="285" hidden="1" customWidth="1"/>
    <col min="79" max="16384" width="3.25" style="285"/>
  </cols>
  <sheetData>
    <row r="1" spans="1:79" ht="18.75">
      <c r="A1" s="417" t="str">
        <f>'Автомат. ввод'!N10</f>
        <v>МКОУ " Новокрестьяновская  СОШ"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  <c r="R1" s="418"/>
      <c r="S1" s="418"/>
      <c r="T1" s="418"/>
      <c r="U1" s="418"/>
      <c r="V1" s="418"/>
      <c r="W1" s="418"/>
      <c r="X1" s="418"/>
      <c r="Y1" s="418"/>
      <c r="Z1" s="418"/>
      <c r="AA1" s="418"/>
      <c r="AB1" s="418"/>
      <c r="AC1" s="418"/>
      <c r="AD1" s="418"/>
      <c r="AE1" s="418"/>
      <c r="AF1" s="418"/>
      <c r="AG1" s="418"/>
      <c r="AH1" s="418"/>
      <c r="AI1" s="418"/>
      <c r="AJ1" s="418"/>
      <c r="AK1" s="418"/>
      <c r="AL1" s="418"/>
      <c r="AM1" s="418"/>
      <c r="AN1" s="418"/>
      <c r="AO1" s="418"/>
      <c r="AP1" s="418"/>
      <c r="AQ1" s="418"/>
      <c r="AR1" s="418"/>
      <c r="AS1" s="418"/>
      <c r="AT1" s="418"/>
      <c r="AU1" s="418"/>
      <c r="AV1" s="418"/>
      <c r="AW1" s="418"/>
      <c r="AX1" s="418"/>
      <c r="AY1" s="418"/>
      <c r="AZ1" s="418"/>
      <c r="BA1" s="418"/>
      <c r="BB1" s="418"/>
      <c r="BC1" s="418"/>
      <c r="BD1" s="418"/>
      <c r="BE1" s="418"/>
      <c r="BF1" s="418"/>
      <c r="BG1" s="418"/>
      <c r="BH1" s="418"/>
      <c r="BI1" s="418"/>
      <c r="BJ1" s="418"/>
      <c r="BK1" s="418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394" t="s">
        <v>65</v>
      </c>
      <c r="B2" s="418"/>
      <c r="C2" s="418"/>
      <c r="D2" s="418"/>
      <c r="E2" s="418"/>
      <c r="F2" s="418"/>
      <c r="G2" s="418"/>
      <c r="H2" s="418"/>
      <c r="I2" s="418"/>
      <c r="J2" s="418"/>
      <c r="K2" s="418"/>
      <c r="L2" s="418"/>
      <c r="M2" s="418"/>
      <c r="N2" s="418"/>
      <c r="O2" s="418"/>
      <c r="P2" s="418"/>
      <c r="Q2" s="418"/>
      <c r="R2" s="418"/>
      <c r="S2" s="418"/>
      <c r="T2" s="418"/>
      <c r="U2" s="418"/>
      <c r="V2" s="418"/>
      <c r="W2" s="418"/>
      <c r="X2" s="418"/>
      <c r="Y2" s="418"/>
      <c r="Z2" s="418"/>
      <c r="AA2" s="418"/>
      <c r="AB2" s="418"/>
      <c r="AC2" s="418"/>
      <c r="AD2" s="418"/>
      <c r="AE2" s="418"/>
      <c r="AF2" s="418"/>
      <c r="AG2" s="418"/>
      <c r="AH2" s="418"/>
      <c r="AI2" s="418"/>
      <c r="AJ2" s="418"/>
      <c r="AK2" s="418"/>
      <c r="AL2" s="418"/>
      <c r="AM2" s="418"/>
      <c r="AN2" s="418"/>
      <c r="AO2" s="418"/>
      <c r="AP2" s="418"/>
      <c r="AQ2" s="418"/>
      <c r="AR2" s="418"/>
      <c r="AS2" s="418"/>
      <c r="AT2" s="418"/>
      <c r="AU2" s="418"/>
      <c r="AV2" s="418"/>
      <c r="AW2" s="418"/>
      <c r="AX2" s="418"/>
      <c r="AY2" s="418"/>
      <c r="AZ2" s="418"/>
      <c r="BA2" s="418"/>
      <c r="BB2" s="418"/>
      <c r="BC2" s="418"/>
      <c r="BD2" s="418"/>
      <c r="BE2" s="418"/>
      <c r="BF2" s="418"/>
      <c r="BG2" s="418"/>
      <c r="BH2" s="418"/>
      <c r="BI2" s="418"/>
      <c r="BJ2" s="418"/>
      <c r="BK2" s="418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1"/>
      <c r="B3" s="394" t="s">
        <v>66</v>
      </c>
      <c r="C3" s="418"/>
      <c r="D3" s="418"/>
      <c r="E3" s="418"/>
      <c r="F3" s="418"/>
      <c r="G3" s="418"/>
      <c r="H3" s="418"/>
      <c r="I3" s="418"/>
      <c r="J3" s="418"/>
      <c r="K3" s="418"/>
      <c r="L3" s="418"/>
      <c r="M3" s="418"/>
      <c r="N3" s="418"/>
      <c r="O3" s="418"/>
      <c r="P3" s="418"/>
      <c r="Q3" s="418"/>
      <c r="R3" s="418"/>
      <c r="S3" s="418"/>
      <c r="T3" s="418"/>
      <c r="U3" s="418"/>
      <c r="V3" s="418"/>
      <c r="W3" s="418"/>
      <c r="X3" s="418"/>
      <c r="Y3" s="418"/>
      <c r="Z3" s="418"/>
      <c r="AA3" s="418"/>
      <c r="AB3" s="418"/>
      <c r="AC3" s="418"/>
      <c r="AD3" s="418"/>
      <c r="AE3" s="418"/>
      <c r="AF3" s="418"/>
      <c r="AG3" s="418"/>
      <c r="AH3" s="418"/>
      <c r="AI3" s="418"/>
      <c r="AJ3" s="418"/>
      <c r="AK3" s="418"/>
      <c r="AL3" s="418"/>
      <c r="AM3" s="418"/>
      <c r="AN3" s="418"/>
      <c r="AO3" s="418"/>
      <c r="AP3" s="418"/>
      <c r="AQ3" s="418"/>
      <c r="AR3" s="418"/>
      <c r="AS3" s="418"/>
      <c r="AT3" s="418"/>
      <c r="AU3" s="418"/>
      <c r="AV3" s="418"/>
      <c r="AW3" s="418"/>
      <c r="AX3" s="418"/>
      <c r="AY3" s="418"/>
      <c r="AZ3" s="418"/>
      <c r="BA3" s="418"/>
      <c r="BB3" s="418"/>
      <c r="BC3" s="418"/>
      <c r="BD3" s="418"/>
      <c r="BE3" s="418"/>
      <c r="BF3" s="418"/>
      <c r="BG3" s="418"/>
      <c r="BH3" s="418"/>
      <c r="BI3" s="418"/>
      <c r="BJ3" s="418"/>
      <c r="BK3" s="418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>
        <v>16</v>
      </c>
      <c r="C4" s="395" t="str">
        <f>ССЫЛКИ!A5</f>
        <v>Март 2021 г.</v>
      </c>
      <c r="D4" s="418"/>
      <c r="E4" s="418"/>
      <c r="F4" s="418"/>
      <c r="G4" s="418"/>
      <c r="H4" s="418"/>
      <c r="I4" s="418"/>
      <c r="J4" s="418"/>
      <c r="K4" s="418"/>
      <c r="L4" s="418"/>
      <c r="M4" s="418"/>
      <c r="N4" s="418"/>
      <c r="O4" s="418"/>
      <c r="P4" s="418"/>
      <c r="Q4" s="418"/>
      <c r="R4" s="418"/>
      <c r="S4" s="418"/>
      <c r="T4" s="418"/>
      <c r="U4" s="418"/>
      <c r="V4" s="418"/>
      <c r="W4" s="418"/>
      <c r="X4" s="418"/>
      <c r="Y4" s="418"/>
      <c r="Z4" s="418"/>
      <c r="AA4" s="418"/>
      <c r="AB4" s="418"/>
      <c r="AC4" s="418"/>
      <c r="AD4" s="418"/>
      <c r="AE4" s="418"/>
      <c r="AF4" s="418"/>
      <c r="AG4" s="418"/>
      <c r="AH4" s="418"/>
      <c r="AI4" s="418"/>
      <c r="AJ4" s="418"/>
      <c r="AK4" s="418"/>
      <c r="AL4" s="418"/>
      <c r="AM4" s="418"/>
      <c r="AN4" s="418"/>
      <c r="AO4" s="418"/>
      <c r="AP4" s="418"/>
      <c r="AQ4" s="418"/>
      <c r="AR4" s="418"/>
      <c r="AS4" s="418"/>
      <c r="AT4" s="418"/>
      <c r="AU4" s="418"/>
      <c r="AV4" s="418"/>
      <c r="AW4" s="418"/>
      <c r="AX4" s="418"/>
      <c r="AY4" s="418"/>
      <c r="AZ4" s="418"/>
      <c r="BA4" s="418"/>
      <c r="BB4" s="418"/>
      <c r="BC4" s="418"/>
      <c r="BD4" s="418"/>
      <c r="BE4" s="418"/>
      <c r="BF4" s="418"/>
      <c r="BG4" s="418"/>
      <c r="BH4" s="418"/>
      <c r="BI4" s="418"/>
      <c r="BJ4" s="418"/>
      <c r="BK4" s="418"/>
      <c r="BL4" s="418"/>
      <c r="BM4" s="418"/>
      <c r="BN4" s="418"/>
      <c r="BO4" s="418"/>
      <c r="BP4" s="418"/>
      <c r="BQ4" s="418"/>
      <c r="BR4" s="418"/>
      <c r="BS4" s="418"/>
      <c r="BT4" s="418"/>
      <c r="BU4" s="418"/>
      <c r="BV4" s="418"/>
      <c r="BW4" s="418"/>
      <c r="BX4" s="418"/>
      <c r="BY4" s="1"/>
      <c r="BZ4" s="1"/>
      <c r="CA4" s="1"/>
    </row>
    <row r="5" spans="1:79" ht="24" customHeight="1">
      <c r="A5" s="1"/>
      <c r="B5" s="273"/>
      <c r="C5" s="10"/>
      <c r="D5" s="10"/>
      <c r="E5" s="10"/>
      <c r="F5" s="10"/>
      <c r="G5" s="10"/>
      <c r="H5" s="10"/>
      <c r="I5" s="10"/>
      <c r="J5" s="10"/>
      <c r="K5" s="11"/>
      <c r="L5" s="400" t="str">
        <f>VLOOKUP(B4,Общее_количество_учащихся,2,FALSE)</f>
        <v>Вторник</v>
      </c>
      <c r="M5" s="418"/>
      <c r="N5" s="418"/>
      <c r="O5" s="418"/>
      <c r="P5" s="418"/>
      <c r="Q5" s="418"/>
      <c r="R5" s="418"/>
      <c r="S5" s="418"/>
      <c r="T5" s="418"/>
      <c r="U5" s="418"/>
      <c r="V5" s="418"/>
      <c r="W5" s="418"/>
      <c r="X5" s="418"/>
      <c r="Y5" s="418"/>
      <c r="Z5" s="418"/>
      <c r="AA5" s="418"/>
      <c r="AB5" s="418"/>
      <c r="AC5" s="1"/>
      <c r="AD5" s="284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 ht="13.9" hidden="1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</row>
    <row r="7" spans="1:79" ht="15.6" hidden="1" customHeight="1">
      <c r="A7" s="1"/>
      <c r="B7" s="29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</row>
    <row r="8" spans="1:79" ht="13.9" hidden="1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</row>
    <row r="9" spans="1:79" ht="15.6" hidden="1" customHeight="1">
      <c r="A9" s="1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</row>
    <row r="10" spans="1:79" ht="13.9" hidden="1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</row>
    <row r="11" spans="1:79" ht="13.9" hidden="1" customHeight="1">
      <c r="A11" s="386"/>
      <c r="B11" s="387"/>
      <c r="C11" s="15"/>
      <c r="D11" s="15" t="e">
        <f>SUM(#REF!)</f>
        <v>#REF!</v>
      </c>
      <c r="E11" s="15" t="e">
        <f>SUM(#REF!)</f>
        <v>#REF!</v>
      </c>
      <c r="F11" s="15" t="e">
        <f>SUM(#REF!)</f>
        <v>#REF!</v>
      </c>
      <c r="G11" s="15" t="e">
        <f>SUM(#REF!)</f>
        <v>#REF!</v>
      </c>
      <c r="H11" s="15" t="e">
        <f>SUM(#REF!)</f>
        <v>#REF!</v>
      </c>
      <c r="I11" s="15" t="e">
        <f>SUM(#REF!)</f>
        <v>#REF!</v>
      </c>
      <c r="J11" s="15" t="e">
        <f>SUM(#REF!)</f>
        <v>#REF!</v>
      </c>
      <c r="K11" s="15" t="e">
        <f>SUM(#REF!)</f>
        <v>#REF!</v>
      </c>
      <c r="L11" s="15" t="e">
        <f>SUM(#REF!)</f>
        <v>#REF!</v>
      </c>
      <c r="M11" s="15" t="e">
        <f>SUM(#REF!)</f>
        <v>#REF!</v>
      </c>
      <c r="N11" s="15" t="e">
        <f>SUM(#REF!)</f>
        <v>#REF!</v>
      </c>
      <c r="O11" s="15" t="e">
        <f>SUM(#REF!)</f>
        <v>#REF!</v>
      </c>
      <c r="P11" s="15" t="e">
        <f>SUM(#REF!)</f>
        <v>#REF!</v>
      </c>
      <c r="Q11" s="15" t="e">
        <f>SUM(#REF!)</f>
        <v>#REF!</v>
      </c>
      <c r="R11" s="15" t="e">
        <f>SUM(#REF!)</f>
        <v>#REF!</v>
      </c>
      <c r="S11" s="15" t="e">
        <f>SUM(#REF!)</f>
        <v>#REF!</v>
      </c>
      <c r="T11" s="15" t="e">
        <f>SUM(#REF!)</f>
        <v>#REF!</v>
      </c>
      <c r="U11" s="15" t="e">
        <f>SUM(#REF!)</f>
        <v>#REF!</v>
      </c>
      <c r="V11" s="15" t="e">
        <f>SUM(#REF!)</f>
        <v>#REF!</v>
      </c>
      <c r="W11" s="15" t="e">
        <f>SUM(#REF!)</f>
        <v>#REF!</v>
      </c>
      <c r="X11" s="15" t="e">
        <f>SUM(#REF!)</f>
        <v>#REF!</v>
      </c>
      <c r="Y11" s="15" t="e">
        <f>SUM(#REF!)</f>
        <v>#REF!</v>
      </c>
      <c r="Z11" s="15" t="e">
        <f>SUM(#REF!)</f>
        <v>#REF!</v>
      </c>
      <c r="AA11" s="15" t="e">
        <f>SUM(#REF!)</f>
        <v>#REF!</v>
      </c>
      <c r="AB11" s="15" t="e">
        <f>SUM(#REF!)</f>
        <v>#REF!</v>
      </c>
      <c r="AC11" s="15" t="e">
        <f>SUM(#REF!)</f>
        <v>#REF!</v>
      </c>
      <c r="AD11" s="15" t="e">
        <f>SUM(#REF!)</f>
        <v>#REF!</v>
      </c>
      <c r="AE11" s="15" t="e">
        <f>SUM(#REF!)</f>
        <v>#REF!</v>
      </c>
      <c r="AF11" s="15" t="e">
        <f>SUM(#REF!)</f>
        <v>#REF!</v>
      </c>
      <c r="AG11" s="15" t="e">
        <f>SUM(#REF!)</f>
        <v>#REF!</v>
      </c>
      <c r="AH11" s="15" t="e">
        <f>SUM(#REF!)</f>
        <v>#REF!</v>
      </c>
      <c r="AI11" s="15" t="e">
        <f>SUM(#REF!)</f>
        <v>#REF!</v>
      </c>
      <c r="AJ11" s="15" t="e">
        <f>SUM(#REF!)</f>
        <v>#REF!</v>
      </c>
      <c r="AK11" s="15" t="e">
        <f>SUM(#REF!)</f>
        <v>#REF!</v>
      </c>
      <c r="AL11" s="15" t="e">
        <f>SUM(#REF!)</f>
        <v>#REF!</v>
      </c>
      <c r="AM11" s="15" t="e">
        <f>SUM(#REF!)</f>
        <v>#REF!</v>
      </c>
      <c r="AN11" s="15" t="e">
        <f>SUM(#REF!)</f>
        <v>#REF!</v>
      </c>
      <c r="AO11" s="15" t="e">
        <f>SUM(#REF!)</f>
        <v>#REF!</v>
      </c>
      <c r="AP11" s="15" t="e">
        <f>SUM(#REF!)</f>
        <v>#REF!</v>
      </c>
      <c r="AQ11" s="15" t="e">
        <f>SUM(#REF!)</f>
        <v>#REF!</v>
      </c>
      <c r="AR11" s="15" t="e">
        <f>SUM(#REF!)</f>
        <v>#REF!</v>
      </c>
      <c r="AS11" s="15" t="e">
        <f>SUM(#REF!)</f>
        <v>#REF!</v>
      </c>
      <c r="AT11" s="15" t="e">
        <f>SUM(#REF!)</f>
        <v>#REF!</v>
      </c>
      <c r="AU11" s="15" t="e">
        <f>SUM(#REF!)</f>
        <v>#REF!</v>
      </c>
      <c r="AV11" s="15" t="e">
        <f>SUM(#REF!)</f>
        <v>#REF!</v>
      </c>
      <c r="AW11" s="15" t="e">
        <f>SUM(#REF!)</f>
        <v>#REF!</v>
      </c>
      <c r="AX11" s="15" t="e">
        <f>SUM(#REF!)</f>
        <v>#REF!</v>
      </c>
      <c r="AY11" s="15" t="e">
        <f>SUM(#REF!)</f>
        <v>#REF!</v>
      </c>
      <c r="AZ11" s="15" t="e">
        <f>SUM(#REF!)</f>
        <v>#REF!</v>
      </c>
      <c r="BA11" s="15" t="e">
        <f>SUM(#REF!)</f>
        <v>#REF!</v>
      </c>
      <c r="BB11" s="15" t="e">
        <f>SUM(#REF!)</f>
        <v>#REF!</v>
      </c>
      <c r="BC11" s="15" t="e">
        <f>SUM(#REF!)</f>
        <v>#REF!</v>
      </c>
      <c r="BD11" s="15" t="e">
        <f>SUM(#REF!)</f>
        <v>#REF!</v>
      </c>
      <c r="BE11" s="15" t="e">
        <f>SUM(#REF!)</f>
        <v>#REF!</v>
      </c>
      <c r="BF11" s="15" t="e">
        <f>SUM(#REF!)</f>
        <v>#REF!</v>
      </c>
      <c r="BG11" s="15" t="e">
        <f>SUM(#REF!)</f>
        <v>#REF!</v>
      </c>
      <c r="BH11" s="15" t="e">
        <f>SUM(#REF!)</f>
        <v>#REF!</v>
      </c>
      <c r="BI11" s="15" t="e">
        <f>SUM(#REF!)</f>
        <v>#REF!</v>
      </c>
      <c r="BJ11" s="15" t="e">
        <f>SUM(#REF!)</f>
        <v>#REF!</v>
      </c>
      <c r="BK11" s="15" t="e">
        <f>SUM(#REF!)</f>
        <v>#REF!</v>
      </c>
      <c r="BL11" s="15" t="e">
        <f>SUM(#REF!)</f>
        <v>#REF!</v>
      </c>
      <c r="BM11" s="15" t="e">
        <f>SUM(#REF!)</f>
        <v>#REF!</v>
      </c>
      <c r="BN11" s="15" t="e">
        <f>SUM(#REF!)</f>
        <v>#REF!</v>
      </c>
      <c r="BO11" s="15" t="e">
        <f>SUM(#REF!)</f>
        <v>#REF!</v>
      </c>
      <c r="BP11" s="15" t="e">
        <f>SUM(#REF!)</f>
        <v>#REF!</v>
      </c>
      <c r="BQ11" s="15" t="e">
        <f>SUM(#REF!)</f>
        <v>#REF!</v>
      </c>
      <c r="BR11" s="15" t="e">
        <f>SUM(#REF!)</f>
        <v>#REF!</v>
      </c>
      <c r="BS11" s="15" t="e">
        <f>SUM(#REF!)</f>
        <v>#REF!</v>
      </c>
      <c r="BT11" s="15" t="e">
        <f>SUM(#REF!)</f>
        <v>#REF!</v>
      </c>
      <c r="BU11" s="15" t="e">
        <f>SUM(#REF!)</f>
        <v>#REF!</v>
      </c>
      <c r="BV11" s="15" t="e">
        <f>SUM(#REF!)</f>
        <v>#REF!</v>
      </c>
      <c r="BW11" s="15" t="e">
        <f>SUM(#REF!)</f>
        <v>#REF!</v>
      </c>
      <c r="BX11" s="15" t="e">
        <f>SUM(#REF!)</f>
        <v>#REF!</v>
      </c>
      <c r="BY11" s="16" t="e">
        <f>SUM(#REF!)</f>
        <v>#REF!</v>
      </c>
      <c r="BZ11" s="16" t="e">
        <f>SUM(#REF!)</f>
        <v>#REF!</v>
      </c>
      <c r="CA11" s="1"/>
    </row>
    <row r="12" spans="1:79" ht="13.9" hidden="1" customHeight="1">
      <c r="A12" s="388" t="s">
        <v>74</v>
      </c>
      <c r="B12" s="389"/>
      <c r="C12" s="15">
        <f>C13</f>
        <v>0</v>
      </c>
      <c r="D12" s="97">
        <f>C12</f>
        <v>0</v>
      </c>
      <c r="E12" s="97">
        <f t="shared" ref="E12:BP12" si="0">D12</f>
        <v>0</v>
      </c>
      <c r="F12" s="97">
        <f t="shared" si="0"/>
        <v>0</v>
      </c>
      <c r="G12" s="97">
        <f t="shared" si="0"/>
        <v>0</v>
      </c>
      <c r="H12" s="97">
        <f t="shared" si="0"/>
        <v>0</v>
      </c>
      <c r="I12" s="97">
        <f t="shared" si="0"/>
        <v>0</v>
      </c>
      <c r="J12" s="97">
        <f t="shared" si="0"/>
        <v>0</v>
      </c>
      <c r="K12" s="97">
        <f t="shared" si="0"/>
        <v>0</v>
      </c>
      <c r="L12" s="97">
        <f t="shared" si="0"/>
        <v>0</v>
      </c>
      <c r="M12" s="97">
        <f t="shared" si="0"/>
        <v>0</v>
      </c>
      <c r="N12" s="97">
        <f t="shared" si="0"/>
        <v>0</v>
      </c>
      <c r="O12" s="97">
        <f t="shared" si="0"/>
        <v>0</v>
      </c>
      <c r="P12" s="97">
        <f t="shared" si="0"/>
        <v>0</v>
      </c>
      <c r="Q12" s="97">
        <f t="shared" si="0"/>
        <v>0</v>
      </c>
      <c r="R12" s="97">
        <f t="shared" si="0"/>
        <v>0</v>
      </c>
      <c r="S12" s="97">
        <f t="shared" si="0"/>
        <v>0</v>
      </c>
      <c r="T12" s="97">
        <f t="shared" si="0"/>
        <v>0</v>
      </c>
      <c r="U12" s="97">
        <f t="shared" si="0"/>
        <v>0</v>
      </c>
      <c r="V12" s="97">
        <f t="shared" si="0"/>
        <v>0</v>
      </c>
      <c r="W12" s="97">
        <f t="shared" si="0"/>
        <v>0</v>
      </c>
      <c r="X12" s="97">
        <f t="shared" si="0"/>
        <v>0</v>
      </c>
      <c r="Y12" s="97">
        <f t="shared" si="0"/>
        <v>0</v>
      </c>
      <c r="Z12" s="97">
        <f t="shared" si="0"/>
        <v>0</v>
      </c>
      <c r="AA12" s="97">
        <f t="shared" si="0"/>
        <v>0</v>
      </c>
      <c r="AB12" s="97">
        <f t="shared" si="0"/>
        <v>0</v>
      </c>
      <c r="AC12" s="97">
        <f t="shared" si="0"/>
        <v>0</v>
      </c>
      <c r="AD12" s="97">
        <f t="shared" si="0"/>
        <v>0</v>
      </c>
      <c r="AE12" s="97">
        <f t="shared" si="0"/>
        <v>0</v>
      </c>
      <c r="AF12" s="97">
        <f t="shared" si="0"/>
        <v>0</v>
      </c>
      <c r="AG12" s="97">
        <f t="shared" si="0"/>
        <v>0</v>
      </c>
      <c r="AH12" s="97">
        <f t="shared" si="0"/>
        <v>0</v>
      </c>
      <c r="AI12" s="97">
        <f t="shared" si="0"/>
        <v>0</v>
      </c>
      <c r="AJ12" s="97">
        <f t="shared" si="0"/>
        <v>0</v>
      </c>
      <c r="AK12" s="97">
        <f t="shared" si="0"/>
        <v>0</v>
      </c>
      <c r="AL12" s="97">
        <f t="shared" si="0"/>
        <v>0</v>
      </c>
      <c r="AM12" s="97">
        <f t="shared" si="0"/>
        <v>0</v>
      </c>
      <c r="AN12" s="97">
        <f t="shared" si="0"/>
        <v>0</v>
      </c>
      <c r="AO12" s="97">
        <f t="shared" si="0"/>
        <v>0</v>
      </c>
      <c r="AP12" s="97">
        <f t="shared" si="0"/>
        <v>0</v>
      </c>
      <c r="AQ12" s="97">
        <f t="shared" si="0"/>
        <v>0</v>
      </c>
      <c r="AR12" s="97">
        <f t="shared" si="0"/>
        <v>0</v>
      </c>
      <c r="AS12" s="97">
        <f t="shared" si="0"/>
        <v>0</v>
      </c>
      <c r="AT12" s="97">
        <f t="shared" si="0"/>
        <v>0</v>
      </c>
      <c r="AU12" s="97">
        <f t="shared" si="0"/>
        <v>0</v>
      </c>
      <c r="AV12" s="97">
        <f t="shared" si="0"/>
        <v>0</v>
      </c>
      <c r="AW12" s="97">
        <f t="shared" si="0"/>
        <v>0</v>
      </c>
      <c r="AX12" s="97">
        <f t="shared" si="0"/>
        <v>0</v>
      </c>
      <c r="AY12" s="97">
        <f t="shared" si="0"/>
        <v>0</v>
      </c>
      <c r="AZ12" s="97">
        <f t="shared" si="0"/>
        <v>0</v>
      </c>
      <c r="BA12" s="97">
        <f t="shared" si="0"/>
        <v>0</v>
      </c>
      <c r="BB12" s="97">
        <f t="shared" si="0"/>
        <v>0</v>
      </c>
      <c r="BC12" s="97">
        <f t="shared" si="0"/>
        <v>0</v>
      </c>
      <c r="BD12" s="97">
        <f t="shared" si="0"/>
        <v>0</v>
      </c>
      <c r="BE12" s="97">
        <f t="shared" si="0"/>
        <v>0</v>
      </c>
      <c r="BF12" s="97">
        <f t="shared" si="0"/>
        <v>0</v>
      </c>
      <c r="BG12" s="97">
        <f t="shared" si="0"/>
        <v>0</v>
      </c>
      <c r="BH12" s="97">
        <f t="shared" si="0"/>
        <v>0</v>
      </c>
      <c r="BI12" s="97">
        <f t="shared" si="0"/>
        <v>0</v>
      </c>
      <c r="BJ12" s="97">
        <f t="shared" si="0"/>
        <v>0</v>
      </c>
      <c r="BK12" s="97">
        <f t="shared" si="0"/>
        <v>0</v>
      </c>
      <c r="BL12" s="97">
        <f t="shared" si="0"/>
        <v>0</v>
      </c>
      <c r="BM12" s="97">
        <f t="shared" si="0"/>
        <v>0</v>
      </c>
      <c r="BN12" s="97">
        <f t="shared" si="0"/>
        <v>0</v>
      </c>
      <c r="BO12" s="97">
        <f t="shared" si="0"/>
        <v>0</v>
      </c>
      <c r="BP12" s="97">
        <f t="shared" si="0"/>
        <v>0</v>
      </c>
      <c r="BQ12" s="97">
        <f t="shared" ref="BQ12:BZ12" si="1">BP12</f>
        <v>0</v>
      </c>
      <c r="BR12" s="97">
        <f t="shared" si="1"/>
        <v>0</v>
      </c>
      <c r="BS12" s="97">
        <f t="shared" si="1"/>
        <v>0</v>
      </c>
      <c r="BT12" s="97">
        <f t="shared" si="1"/>
        <v>0</v>
      </c>
      <c r="BU12" s="97">
        <f t="shared" si="1"/>
        <v>0</v>
      </c>
      <c r="BV12" s="97">
        <f t="shared" si="1"/>
        <v>0</v>
      </c>
      <c r="BW12" s="97">
        <f t="shared" si="1"/>
        <v>0</v>
      </c>
      <c r="BX12" s="97">
        <f t="shared" si="1"/>
        <v>0</v>
      </c>
      <c r="BY12" s="18">
        <f t="shared" si="1"/>
        <v>0</v>
      </c>
      <c r="BZ12" s="18">
        <f t="shared" si="1"/>
        <v>0</v>
      </c>
      <c r="CA12" s="1"/>
    </row>
    <row r="13" spans="1:79" ht="21" hidden="1" customHeight="1" thickBot="1">
      <c r="A13" s="410" t="s">
        <v>138</v>
      </c>
      <c r="B13" s="411"/>
      <c r="C13" s="99">
        <f>VLOOKUP(B4,завтрак_общ,3,FALSE)</f>
        <v>0</v>
      </c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  <c r="AT13" s="114"/>
      <c r="AU13" s="114"/>
      <c r="AV13" s="114"/>
      <c r="AW13" s="114"/>
      <c r="AX13" s="114"/>
      <c r="AY13" s="114"/>
      <c r="AZ13" s="114"/>
      <c r="BA13" s="114"/>
      <c r="BB13" s="114"/>
      <c r="BC13" s="114"/>
      <c r="BD13" s="114"/>
      <c r="BE13" s="114"/>
      <c r="BF13" s="114"/>
      <c r="BG13" s="114"/>
      <c r="BH13" s="114"/>
      <c r="BI13" s="114"/>
      <c r="BJ13" s="114"/>
      <c r="BK13" s="114"/>
      <c r="BL13" s="114"/>
      <c r="BM13" s="114"/>
      <c r="BN13" s="114"/>
      <c r="BO13" s="114"/>
      <c r="BP13" s="114"/>
      <c r="BQ13" s="114"/>
      <c r="BR13" s="114"/>
      <c r="BS13" s="114"/>
      <c r="BT13" s="114"/>
      <c r="BU13" s="114"/>
      <c r="BV13" s="114"/>
      <c r="BW13" s="114"/>
      <c r="BX13" s="114"/>
      <c r="BY13" s="113"/>
      <c r="BZ13" s="16"/>
      <c r="CA13" s="1"/>
    </row>
    <row r="14" spans="1:79" ht="14.45" hidden="1" customHeight="1" thickTop="1">
      <c r="A14" s="384" t="s">
        <v>75</v>
      </c>
      <c r="B14" s="385"/>
      <c r="C14" s="20"/>
      <c r="D14" s="98" t="e">
        <f>D11*D12/1000</f>
        <v>#REF!</v>
      </c>
      <c r="E14" s="98" t="e">
        <f t="shared" ref="E14:BP14" si="2">E11*E12/1000</f>
        <v>#REF!</v>
      </c>
      <c r="F14" s="98" t="e">
        <f t="shared" si="2"/>
        <v>#REF!</v>
      </c>
      <c r="G14" s="98" t="e">
        <f t="shared" si="2"/>
        <v>#REF!</v>
      </c>
      <c r="H14" s="98" t="e">
        <f t="shared" si="2"/>
        <v>#REF!</v>
      </c>
      <c r="I14" s="98" t="e">
        <f t="shared" si="2"/>
        <v>#REF!</v>
      </c>
      <c r="J14" s="98" t="e">
        <f t="shared" si="2"/>
        <v>#REF!</v>
      </c>
      <c r="K14" s="111" t="e">
        <f>K11*K12</f>
        <v>#REF!</v>
      </c>
      <c r="L14" s="111" t="e">
        <f t="shared" si="2"/>
        <v>#REF!</v>
      </c>
      <c r="M14" s="111" t="e">
        <f t="shared" si="2"/>
        <v>#REF!</v>
      </c>
      <c r="N14" s="111" t="e">
        <f t="shared" si="2"/>
        <v>#REF!</v>
      </c>
      <c r="O14" s="111" t="e">
        <f t="shared" si="2"/>
        <v>#REF!</v>
      </c>
      <c r="P14" s="111" t="e">
        <f t="shared" si="2"/>
        <v>#REF!</v>
      </c>
      <c r="Q14" s="111" t="e">
        <f>Q11*Q12</f>
        <v>#REF!</v>
      </c>
      <c r="R14" s="111" t="e">
        <f t="shared" si="2"/>
        <v>#REF!</v>
      </c>
      <c r="S14" s="111" t="e">
        <f>S11*S12</f>
        <v>#REF!</v>
      </c>
      <c r="T14" s="111" t="e">
        <f t="shared" si="2"/>
        <v>#REF!</v>
      </c>
      <c r="U14" s="111" t="e">
        <f t="shared" si="2"/>
        <v>#REF!</v>
      </c>
      <c r="V14" s="111" t="e">
        <f t="shared" si="2"/>
        <v>#REF!</v>
      </c>
      <c r="W14" s="111" t="e">
        <f t="shared" si="2"/>
        <v>#REF!</v>
      </c>
      <c r="X14" s="111" t="e">
        <f t="shared" si="2"/>
        <v>#REF!</v>
      </c>
      <c r="Y14" s="111" t="e">
        <f t="shared" si="2"/>
        <v>#REF!</v>
      </c>
      <c r="Z14" s="111" t="e">
        <f t="shared" si="2"/>
        <v>#REF!</v>
      </c>
      <c r="AA14" s="111" t="e">
        <f t="shared" si="2"/>
        <v>#REF!</v>
      </c>
      <c r="AB14" s="111" t="e">
        <f t="shared" si="2"/>
        <v>#REF!</v>
      </c>
      <c r="AC14" s="111" t="e">
        <f t="shared" si="2"/>
        <v>#REF!</v>
      </c>
      <c r="AD14" s="111" t="e">
        <f t="shared" si="2"/>
        <v>#REF!</v>
      </c>
      <c r="AE14" s="111" t="e">
        <f t="shared" si="2"/>
        <v>#REF!</v>
      </c>
      <c r="AF14" s="111" t="e">
        <f t="shared" si="2"/>
        <v>#REF!</v>
      </c>
      <c r="AG14" s="111" t="e">
        <f t="shared" si="2"/>
        <v>#REF!</v>
      </c>
      <c r="AH14" s="111" t="e">
        <f t="shared" si="2"/>
        <v>#REF!</v>
      </c>
      <c r="AI14" s="111" t="e">
        <f t="shared" si="2"/>
        <v>#REF!</v>
      </c>
      <c r="AJ14" s="111" t="e">
        <f t="shared" si="2"/>
        <v>#REF!</v>
      </c>
      <c r="AK14" s="111" t="e">
        <f t="shared" si="2"/>
        <v>#REF!</v>
      </c>
      <c r="AL14" s="111" t="e">
        <f t="shared" si="2"/>
        <v>#REF!</v>
      </c>
      <c r="AM14" s="111" t="e">
        <f t="shared" si="2"/>
        <v>#REF!</v>
      </c>
      <c r="AN14" s="111" t="e">
        <f t="shared" si="2"/>
        <v>#REF!</v>
      </c>
      <c r="AO14" s="111" t="e">
        <f t="shared" si="2"/>
        <v>#REF!</v>
      </c>
      <c r="AP14" s="111" t="e">
        <f t="shared" si="2"/>
        <v>#REF!</v>
      </c>
      <c r="AQ14" s="111" t="e">
        <f t="shared" si="2"/>
        <v>#REF!</v>
      </c>
      <c r="AR14" s="111" t="e">
        <f t="shared" si="2"/>
        <v>#REF!</v>
      </c>
      <c r="AS14" s="111" t="e">
        <f t="shared" si="2"/>
        <v>#REF!</v>
      </c>
      <c r="AT14" s="111" t="e">
        <f t="shared" si="2"/>
        <v>#REF!</v>
      </c>
      <c r="AU14" s="111" t="e">
        <f t="shared" si="2"/>
        <v>#REF!</v>
      </c>
      <c r="AV14" s="111" t="e">
        <f t="shared" si="2"/>
        <v>#REF!</v>
      </c>
      <c r="AW14" s="111" t="e">
        <f t="shared" si="2"/>
        <v>#REF!</v>
      </c>
      <c r="AX14" s="111" t="e">
        <f t="shared" si="2"/>
        <v>#REF!</v>
      </c>
      <c r="AY14" s="111" t="e">
        <f t="shared" si="2"/>
        <v>#REF!</v>
      </c>
      <c r="AZ14" s="111" t="e">
        <f t="shared" si="2"/>
        <v>#REF!</v>
      </c>
      <c r="BA14" s="111" t="e">
        <f t="shared" si="2"/>
        <v>#REF!</v>
      </c>
      <c r="BB14" s="111" t="e">
        <f t="shared" si="2"/>
        <v>#REF!</v>
      </c>
      <c r="BC14" s="111" t="e">
        <f t="shared" si="2"/>
        <v>#REF!</v>
      </c>
      <c r="BD14" s="111" t="e">
        <f t="shared" si="2"/>
        <v>#REF!</v>
      </c>
      <c r="BE14" s="111" t="e">
        <f t="shared" si="2"/>
        <v>#REF!</v>
      </c>
      <c r="BF14" s="111" t="e">
        <f t="shared" si="2"/>
        <v>#REF!</v>
      </c>
      <c r="BG14" s="111" t="e">
        <f t="shared" si="2"/>
        <v>#REF!</v>
      </c>
      <c r="BH14" s="111" t="e">
        <f>BH11*BH12</f>
        <v>#REF!</v>
      </c>
      <c r="BI14" s="111" t="e">
        <f t="shared" si="2"/>
        <v>#REF!</v>
      </c>
      <c r="BJ14" s="111" t="e">
        <f t="shared" si="2"/>
        <v>#REF!</v>
      </c>
      <c r="BK14" s="111" t="e">
        <f t="shared" si="2"/>
        <v>#REF!</v>
      </c>
      <c r="BL14" s="111" t="e">
        <f t="shared" si="2"/>
        <v>#REF!</v>
      </c>
      <c r="BM14" s="111" t="e">
        <f t="shared" si="2"/>
        <v>#REF!</v>
      </c>
      <c r="BN14" s="111" t="e">
        <f t="shared" si="2"/>
        <v>#REF!</v>
      </c>
      <c r="BO14" s="111" t="e">
        <f t="shared" si="2"/>
        <v>#REF!</v>
      </c>
      <c r="BP14" s="111" t="e">
        <f t="shared" si="2"/>
        <v>#REF!</v>
      </c>
      <c r="BQ14" s="111" t="e">
        <f t="shared" ref="BQ14:BY14" si="3">BQ11*BQ12/1000</f>
        <v>#REF!</v>
      </c>
      <c r="BR14" s="111" t="e">
        <f t="shared" si="3"/>
        <v>#REF!</v>
      </c>
      <c r="BS14" s="111" t="e">
        <f t="shared" si="3"/>
        <v>#REF!</v>
      </c>
      <c r="BT14" s="111" t="e">
        <f t="shared" si="3"/>
        <v>#REF!</v>
      </c>
      <c r="BU14" s="111" t="e">
        <f t="shared" si="3"/>
        <v>#REF!</v>
      </c>
      <c r="BV14" s="111" t="e">
        <f t="shared" si="3"/>
        <v>#REF!</v>
      </c>
      <c r="BW14" s="111" t="e">
        <f t="shared" si="3"/>
        <v>#REF!</v>
      </c>
      <c r="BX14" s="111" t="e">
        <f t="shared" si="3"/>
        <v>#REF!</v>
      </c>
      <c r="BY14" s="111" t="e">
        <f t="shared" si="3"/>
        <v>#REF!</v>
      </c>
      <c r="BZ14" s="111" t="e">
        <f>BZ11*BZ12</f>
        <v>#REF!</v>
      </c>
      <c r="CA14" s="1"/>
    </row>
    <row r="15" spans="1:79" ht="13.9" hidden="1" customHeight="1">
      <c r="A15" s="384" t="s">
        <v>64</v>
      </c>
      <c r="B15" s="385"/>
      <c r="C15" s="20"/>
      <c r="D15" s="24">
        <f>ССЫЛКИ!B3</f>
        <v>85</v>
      </c>
      <c r="E15" s="24">
        <f>ССЫЛКИ!C3</f>
        <v>21</v>
      </c>
      <c r="F15" s="24">
        <f>ССЫЛКИ!D3</f>
        <v>21</v>
      </c>
      <c r="G15" s="24">
        <f>ССЫЛКИ!E3</f>
        <v>6</v>
      </c>
      <c r="H15" s="24">
        <f>ССЫЛКИ!F3</f>
        <v>400</v>
      </c>
      <c r="I15" s="24">
        <f>ССЫЛКИ!G3</f>
        <v>140</v>
      </c>
      <c r="J15" s="24">
        <f>ССЫЛКИ!H3</f>
        <v>85</v>
      </c>
      <c r="K15" s="24">
        <f>ССЫЛКИ!I3</f>
        <v>21</v>
      </c>
      <c r="L15" s="24">
        <f>ССЫЛКИ!J3</f>
        <v>140</v>
      </c>
      <c r="M15" s="24">
        <f>ССЫЛКИ!K3</f>
        <v>56</v>
      </c>
      <c r="N15" s="24">
        <f>ССЫЛКИ!L3</f>
        <v>10</v>
      </c>
      <c r="O15" s="24">
        <f>ССЫЛКИ!M3</f>
        <v>240</v>
      </c>
      <c r="P15" s="24">
        <f>ССЫЛКИ!N3</f>
        <v>700</v>
      </c>
      <c r="Q15" s="24">
        <f>ССЫЛКИ!O3</f>
        <v>8</v>
      </c>
      <c r="R15" s="24">
        <f>ССЫЛКИ!P3</f>
        <v>160</v>
      </c>
      <c r="S15" s="24">
        <f>ССЫЛКИ!Q3</f>
        <v>10</v>
      </c>
      <c r="T15" s="24">
        <f>ССЫЛКИ!R3</f>
        <v>150</v>
      </c>
      <c r="U15" s="24">
        <f>ССЫЛКИ!S3</f>
        <v>110</v>
      </c>
      <c r="V15" s="24">
        <f>ССЫЛКИ!T3</f>
        <v>130</v>
      </c>
      <c r="W15" s="24">
        <f>ССЫЛКИ!U3</f>
        <v>150</v>
      </c>
      <c r="X15" s="24">
        <f>ССЫЛКИ!V3</f>
        <v>150</v>
      </c>
      <c r="Y15" s="24">
        <f>ССЫЛКИ!W3</f>
        <v>40</v>
      </c>
      <c r="Z15" s="24">
        <f>ССЫЛКИ!X3</f>
        <v>150</v>
      </c>
      <c r="AA15" s="24">
        <f>ССЫЛКИ!Y3</f>
        <v>60</v>
      </c>
      <c r="AB15" s="24">
        <f>ССЫЛКИ!Z3</f>
        <v>70</v>
      </c>
      <c r="AC15" s="24">
        <f>ССЫЛКИ!AA3</f>
        <v>165</v>
      </c>
      <c r="AD15" s="24">
        <f>ССЫЛКИ!AB3</f>
        <v>21</v>
      </c>
      <c r="AE15" s="24">
        <f>ССЫЛКИ!AC3</f>
        <v>10.5</v>
      </c>
      <c r="AF15" s="24">
        <f>ССЫЛКИ!AD3</f>
        <v>55</v>
      </c>
      <c r="AG15" s="24">
        <f>ССЫЛКИ!AE3</f>
        <v>90</v>
      </c>
      <c r="AH15" s="24">
        <f>ССЫЛКИ!AF3</f>
        <v>45</v>
      </c>
      <c r="AI15" s="24">
        <f>ССЫЛКИ!AG3</f>
        <v>45</v>
      </c>
      <c r="AJ15" s="24">
        <f>ССЫЛКИ!AH3</f>
        <v>52</v>
      </c>
      <c r="AK15" s="24">
        <f>ССЫЛКИ!AI3</f>
        <v>50</v>
      </c>
      <c r="AL15" s="24">
        <f>ССЫЛКИ!AJ3</f>
        <v>55</v>
      </c>
      <c r="AM15" s="24">
        <f>ССЫЛКИ!AK3</f>
        <v>60</v>
      </c>
      <c r="AN15" s="24">
        <f>ССЫЛКИ!AL3</f>
        <v>60</v>
      </c>
      <c r="AO15" s="24">
        <f>ССЫЛКИ!AM3</f>
        <v>50</v>
      </c>
      <c r="AP15" s="24">
        <f>ССЫЛКИ!AN3</f>
        <v>110</v>
      </c>
      <c r="AQ15" s="24">
        <f>ССЫЛКИ!AO3</f>
        <v>270</v>
      </c>
      <c r="AR15" s="24">
        <f>ССЫЛКИ!AP3</f>
        <v>200</v>
      </c>
      <c r="AS15" s="24">
        <f>ССЫЛКИ!AQ3</f>
        <v>80</v>
      </c>
      <c r="AT15" s="24">
        <f>ССЫЛКИ!AR3</f>
        <v>600</v>
      </c>
      <c r="AU15" s="24">
        <f>ССЫЛКИ!AS3</f>
        <v>60</v>
      </c>
      <c r="AV15" s="24">
        <f>ССЫЛКИ!AT3</f>
        <v>75</v>
      </c>
      <c r="AW15" s="24">
        <f>ССЫЛКИ!AU3</f>
        <v>250</v>
      </c>
      <c r="AX15" s="24">
        <f>ССЫЛКИ!AV3</f>
        <v>274</v>
      </c>
      <c r="AY15" s="24">
        <f>ССЫЛКИ!AW3</f>
        <v>450</v>
      </c>
      <c r="AZ15" s="24">
        <f>ССЫЛКИ!AX3</f>
        <v>325</v>
      </c>
      <c r="BA15" s="24">
        <f>ССЫЛКИ!AY3</f>
        <v>180</v>
      </c>
      <c r="BB15" s="24">
        <f>ССЫЛКИ!AZ3</f>
        <v>320</v>
      </c>
      <c r="BC15" s="24">
        <f>ССЫЛКИ!BA3</f>
        <v>350</v>
      </c>
      <c r="BD15" s="24">
        <f>ССЫЛКИ!BB3</f>
        <v>300</v>
      </c>
      <c r="BE15" s="24">
        <f>ССЫЛКИ!BC3</f>
        <v>120</v>
      </c>
      <c r="BF15" s="24">
        <f>ССЫЛКИ!BD3</f>
        <v>220</v>
      </c>
      <c r="BG15" s="24">
        <f>ССЫЛКИ!BE3</f>
        <v>300</v>
      </c>
      <c r="BH15" s="24">
        <f>ССЫЛКИ!BF3</f>
        <v>21</v>
      </c>
      <c r="BI15" s="24">
        <f>ССЫЛКИ!BG3</f>
        <v>21</v>
      </c>
      <c r="BJ15" s="24">
        <f>ССЫЛКИ!BH3</f>
        <v>35</v>
      </c>
      <c r="BK15" s="24">
        <f>ССЫЛКИ!BI3</f>
        <v>22</v>
      </c>
      <c r="BL15" s="24">
        <f>ССЫЛКИ!BJ3</f>
        <v>32</v>
      </c>
      <c r="BM15" s="24">
        <f>ССЫЛКИ!BK3</f>
        <v>140</v>
      </c>
      <c r="BN15" s="24">
        <f>ССЫЛКИ!BL3</f>
        <v>140</v>
      </c>
      <c r="BO15" s="24">
        <f>ССЫЛКИ!BM3</f>
        <v>30</v>
      </c>
      <c r="BP15" s="24">
        <f>ССЫЛКИ!BN3</f>
        <v>4.2</v>
      </c>
      <c r="BQ15" s="24">
        <f>ССЫЛКИ!BO3</f>
        <v>160</v>
      </c>
      <c r="BR15" s="24">
        <f>ССЫЛКИ!BP3</f>
        <v>100</v>
      </c>
      <c r="BS15" s="24">
        <f>ССЫЛКИ!BQ3</f>
        <v>150</v>
      </c>
      <c r="BT15" s="24">
        <f>ССЫЛКИ!BR3</f>
        <v>160</v>
      </c>
      <c r="BU15" s="24">
        <f>ССЫЛКИ!BS3</f>
        <v>100</v>
      </c>
      <c r="BV15" s="24">
        <f>ССЫЛКИ!BT3</f>
        <v>90</v>
      </c>
      <c r="BW15" s="24">
        <f>ССЫЛКИ!BU3</f>
        <v>21</v>
      </c>
      <c r="BX15" s="24">
        <f>ССЫЛКИ!BV3</f>
        <v>40</v>
      </c>
      <c r="BY15" s="24">
        <f>ССЫЛКИ!BW3</f>
        <v>210</v>
      </c>
      <c r="BZ15" s="24">
        <f>ССЫЛКИ!BX3</f>
        <v>8</v>
      </c>
      <c r="CA15" s="1"/>
    </row>
    <row r="16" spans="1:79" ht="13.9" hidden="1" customHeight="1">
      <c r="A16" s="384" t="s">
        <v>76</v>
      </c>
      <c r="B16" s="385"/>
      <c r="C16" s="95" t="e">
        <f>SUM(D16:BZ16)</f>
        <v>#REF!</v>
      </c>
      <c r="D16" s="26" t="e">
        <f>D14*D15</f>
        <v>#REF!</v>
      </c>
      <c r="E16" s="26" t="e">
        <f t="shared" ref="E16:BP16" si="4">E14*E15</f>
        <v>#REF!</v>
      </c>
      <c r="F16" s="26" t="e">
        <f t="shared" si="4"/>
        <v>#REF!</v>
      </c>
      <c r="G16" s="26" t="e">
        <f t="shared" si="4"/>
        <v>#REF!</v>
      </c>
      <c r="H16" s="26" t="e">
        <f t="shared" si="4"/>
        <v>#REF!</v>
      </c>
      <c r="I16" s="26" t="e">
        <f t="shared" si="4"/>
        <v>#REF!</v>
      </c>
      <c r="J16" s="26" t="e">
        <f t="shared" si="4"/>
        <v>#REF!</v>
      </c>
      <c r="K16" s="112" t="e">
        <f t="shared" si="4"/>
        <v>#REF!</v>
      </c>
      <c r="L16" s="112" t="e">
        <f t="shared" si="4"/>
        <v>#REF!</v>
      </c>
      <c r="M16" s="112" t="e">
        <f t="shared" si="4"/>
        <v>#REF!</v>
      </c>
      <c r="N16" s="112" t="e">
        <f t="shared" si="4"/>
        <v>#REF!</v>
      </c>
      <c r="O16" s="112" t="e">
        <f t="shared" si="4"/>
        <v>#REF!</v>
      </c>
      <c r="P16" s="112" t="e">
        <f t="shared" si="4"/>
        <v>#REF!</v>
      </c>
      <c r="Q16" s="112" t="e">
        <f t="shared" si="4"/>
        <v>#REF!</v>
      </c>
      <c r="R16" s="112" t="e">
        <f t="shared" si="4"/>
        <v>#REF!</v>
      </c>
      <c r="S16" s="112" t="e">
        <f t="shared" si="4"/>
        <v>#REF!</v>
      </c>
      <c r="T16" s="112" t="e">
        <f t="shared" si="4"/>
        <v>#REF!</v>
      </c>
      <c r="U16" s="112" t="e">
        <f t="shared" si="4"/>
        <v>#REF!</v>
      </c>
      <c r="V16" s="112" t="e">
        <f t="shared" si="4"/>
        <v>#REF!</v>
      </c>
      <c r="W16" s="112" t="e">
        <f t="shared" si="4"/>
        <v>#REF!</v>
      </c>
      <c r="X16" s="112" t="e">
        <f t="shared" si="4"/>
        <v>#REF!</v>
      </c>
      <c r="Y16" s="112" t="e">
        <f t="shared" si="4"/>
        <v>#REF!</v>
      </c>
      <c r="Z16" s="112" t="e">
        <f t="shared" si="4"/>
        <v>#REF!</v>
      </c>
      <c r="AA16" s="112" t="e">
        <f t="shared" si="4"/>
        <v>#REF!</v>
      </c>
      <c r="AB16" s="112" t="e">
        <f t="shared" si="4"/>
        <v>#REF!</v>
      </c>
      <c r="AC16" s="112" t="e">
        <f t="shared" si="4"/>
        <v>#REF!</v>
      </c>
      <c r="AD16" s="112" t="e">
        <f t="shared" si="4"/>
        <v>#REF!</v>
      </c>
      <c r="AE16" s="112" t="e">
        <f t="shared" si="4"/>
        <v>#REF!</v>
      </c>
      <c r="AF16" s="112" t="e">
        <f t="shared" si="4"/>
        <v>#REF!</v>
      </c>
      <c r="AG16" s="112" t="e">
        <f t="shared" si="4"/>
        <v>#REF!</v>
      </c>
      <c r="AH16" s="112" t="e">
        <f t="shared" si="4"/>
        <v>#REF!</v>
      </c>
      <c r="AI16" s="112" t="e">
        <f t="shared" si="4"/>
        <v>#REF!</v>
      </c>
      <c r="AJ16" s="112" t="e">
        <f t="shared" si="4"/>
        <v>#REF!</v>
      </c>
      <c r="AK16" s="112" t="e">
        <f t="shared" si="4"/>
        <v>#REF!</v>
      </c>
      <c r="AL16" s="112" t="e">
        <f t="shared" si="4"/>
        <v>#REF!</v>
      </c>
      <c r="AM16" s="112" t="e">
        <f t="shared" si="4"/>
        <v>#REF!</v>
      </c>
      <c r="AN16" s="112" t="e">
        <f t="shared" si="4"/>
        <v>#REF!</v>
      </c>
      <c r="AO16" s="112" t="e">
        <f t="shared" si="4"/>
        <v>#REF!</v>
      </c>
      <c r="AP16" s="112" t="e">
        <f t="shared" si="4"/>
        <v>#REF!</v>
      </c>
      <c r="AQ16" s="112" t="e">
        <f t="shared" si="4"/>
        <v>#REF!</v>
      </c>
      <c r="AR16" s="112" t="e">
        <f t="shared" si="4"/>
        <v>#REF!</v>
      </c>
      <c r="AS16" s="112" t="e">
        <f t="shared" si="4"/>
        <v>#REF!</v>
      </c>
      <c r="AT16" s="112" t="e">
        <f t="shared" si="4"/>
        <v>#REF!</v>
      </c>
      <c r="AU16" s="112" t="e">
        <f t="shared" si="4"/>
        <v>#REF!</v>
      </c>
      <c r="AV16" s="112" t="e">
        <f t="shared" si="4"/>
        <v>#REF!</v>
      </c>
      <c r="AW16" s="112" t="e">
        <f t="shared" si="4"/>
        <v>#REF!</v>
      </c>
      <c r="AX16" s="112" t="e">
        <f t="shared" si="4"/>
        <v>#REF!</v>
      </c>
      <c r="AY16" s="112" t="e">
        <f t="shared" si="4"/>
        <v>#REF!</v>
      </c>
      <c r="AZ16" s="112" t="e">
        <f t="shared" si="4"/>
        <v>#REF!</v>
      </c>
      <c r="BA16" s="112" t="e">
        <f t="shared" si="4"/>
        <v>#REF!</v>
      </c>
      <c r="BB16" s="112" t="e">
        <f t="shared" si="4"/>
        <v>#REF!</v>
      </c>
      <c r="BC16" s="112" t="e">
        <f t="shared" si="4"/>
        <v>#REF!</v>
      </c>
      <c r="BD16" s="112" t="e">
        <f t="shared" si="4"/>
        <v>#REF!</v>
      </c>
      <c r="BE16" s="112" t="e">
        <f t="shared" si="4"/>
        <v>#REF!</v>
      </c>
      <c r="BF16" s="112" t="e">
        <f t="shared" si="4"/>
        <v>#REF!</v>
      </c>
      <c r="BG16" s="112" t="e">
        <f t="shared" si="4"/>
        <v>#REF!</v>
      </c>
      <c r="BH16" s="112" t="e">
        <f t="shared" si="4"/>
        <v>#REF!</v>
      </c>
      <c r="BI16" s="112" t="e">
        <f t="shared" si="4"/>
        <v>#REF!</v>
      </c>
      <c r="BJ16" s="112" t="e">
        <f t="shared" si="4"/>
        <v>#REF!</v>
      </c>
      <c r="BK16" s="112" t="e">
        <f t="shared" si="4"/>
        <v>#REF!</v>
      </c>
      <c r="BL16" s="112" t="e">
        <f t="shared" si="4"/>
        <v>#REF!</v>
      </c>
      <c r="BM16" s="112" t="e">
        <f t="shared" si="4"/>
        <v>#REF!</v>
      </c>
      <c r="BN16" s="112" t="e">
        <f t="shared" si="4"/>
        <v>#REF!</v>
      </c>
      <c r="BO16" s="112" t="e">
        <f t="shared" si="4"/>
        <v>#REF!</v>
      </c>
      <c r="BP16" s="112" t="e">
        <f t="shared" si="4"/>
        <v>#REF!</v>
      </c>
      <c r="BQ16" s="112" t="e">
        <f t="shared" ref="BQ16:BW16" si="5">BQ14*BQ15</f>
        <v>#REF!</v>
      </c>
      <c r="BR16" s="112" t="e">
        <f t="shared" si="5"/>
        <v>#REF!</v>
      </c>
      <c r="BS16" s="112" t="e">
        <f t="shared" si="5"/>
        <v>#REF!</v>
      </c>
      <c r="BT16" s="112" t="e">
        <f t="shared" si="5"/>
        <v>#REF!</v>
      </c>
      <c r="BU16" s="112" t="e">
        <f t="shared" si="5"/>
        <v>#REF!</v>
      </c>
      <c r="BV16" s="112" t="e">
        <f>BV14*BV15</f>
        <v>#REF!</v>
      </c>
      <c r="BW16" s="112" t="e">
        <f t="shared" si="5"/>
        <v>#REF!</v>
      </c>
      <c r="BX16" s="112" t="e">
        <f>BX14*BX15</f>
        <v>#REF!</v>
      </c>
      <c r="BY16" s="112" t="e">
        <f>BY14*BY15</f>
        <v>#REF!</v>
      </c>
      <c r="BZ16" s="112" t="e">
        <f>BZ14*BZ15</f>
        <v>#REF!</v>
      </c>
      <c r="CA16" s="1"/>
    </row>
    <row r="17" spans="1:79" ht="13.9" hidden="1" customHeight="1">
      <c r="A17" s="384" t="s">
        <v>77</v>
      </c>
      <c r="B17" s="409"/>
      <c r="C17" s="96" t="e">
        <f>C16/C13</f>
        <v>#REF!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</row>
    <row r="18" spans="1:79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</row>
    <row r="19" spans="1:79" s="256" customFormat="1" ht="20.25">
      <c r="A19" s="230"/>
      <c r="B19" s="260" t="s">
        <v>399</v>
      </c>
      <c r="C19" s="231"/>
      <c r="D19" s="231" t="e">
        <f>IF(#REF!=D35,"х",FALSE)</f>
        <v>#REF!</v>
      </c>
      <c r="E19" s="231" t="e">
        <f>IF(#REF!=E35,"х",FALSE)</f>
        <v>#REF!</v>
      </c>
      <c r="F19" s="231"/>
      <c r="G19" s="231"/>
      <c r="H19" s="231"/>
      <c r="I19" s="231"/>
      <c r="J19" s="231"/>
      <c r="K19" s="231"/>
      <c r="L19" s="231"/>
      <c r="M19" s="231"/>
      <c r="N19" s="231"/>
      <c r="O19" s="231"/>
      <c r="P19" s="231"/>
      <c r="Q19" s="231"/>
      <c r="R19" s="231"/>
      <c r="S19" s="231"/>
      <c r="T19" s="231"/>
      <c r="U19" s="231"/>
      <c r="V19" s="231"/>
      <c r="W19" s="231"/>
      <c r="X19" s="231"/>
      <c r="Y19" s="231"/>
      <c r="Z19" s="231"/>
      <c r="AA19" s="231"/>
      <c r="AB19" s="231"/>
      <c r="AC19" s="231"/>
      <c r="AD19" s="231"/>
      <c r="AE19" s="231"/>
      <c r="AF19" s="231"/>
      <c r="AG19" s="231"/>
      <c r="AH19" s="231"/>
      <c r="AI19" s="231"/>
      <c r="AJ19" s="231"/>
      <c r="AK19" s="231"/>
      <c r="AL19" s="231"/>
      <c r="AM19" s="231"/>
      <c r="AN19" s="231"/>
      <c r="AO19" s="231"/>
      <c r="AP19" s="231"/>
      <c r="AQ19" s="231"/>
      <c r="AR19" s="231"/>
      <c r="AS19" s="231"/>
      <c r="AT19" s="231"/>
      <c r="AU19" s="231"/>
      <c r="AV19" s="231"/>
      <c r="AW19" s="231"/>
      <c r="AX19" s="231"/>
      <c r="AY19" s="231"/>
      <c r="AZ19" s="231"/>
      <c r="BA19" s="231"/>
      <c r="BB19" s="231"/>
      <c r="BC19" s="231"/>
      <c r="BD19" s="231"/>
      <c r="BE19" s="231"/>
      <c r="BF19" s="231"/>
      <c r="BG19" s="231"/>
      <c r="BH19" s="231"/>
      <c r="BI19" s="231"/>
      <c r="BJ19" s="231"/>
      <c r="BK19" s="231"/>
      <c r="BL19" s="231"/>
      <c r="BM19" s="231"/>
      <c r="BN19" s="231"/>
      <c r="BO19" s="231"/>
      <c r="BP19" s="231"/>
      <c r="BQ19" s="231"/>
      <c r="BR19" s="231"/>
      <c r="BS19" s="231"/>
      <c r="BT19" s="231"/>
      <c r="BU19" s="231"/>
      <c r="BV19" s="231"/>
      <c r="BW19" s="231"/>
      <c r="BX19" s="231"/>
      <c r="BY19" s="231" t="e">
        <f>IF(#REF!=BY35,"х",FALSE)</f>
        <v>#REF!</v>
      </c>
      <c r="BZ19" s="231" t="e">
        <f>IF(#REF!=BZ35,"х",FALSE)</f>
        <v>#REF!</v>
      </c>
      <c r="CA19" s="230"/>
    </row>
    <row r="20" spans="1:79" s="256" customFormat="1" ht="15" customHeight="1">
      <c r="A20" s="401" t="s">
        <v>68</v>
      </c>
      <c r="B20" s="402"/>
      <c r="C20" s="234"/>
      <c r="D20" s="405" t="s">
        <v>69</v>
      </c>
      <c r="E20" s="406"/>
      <c r="F20" s="406"/>
      <c r="G20" s="406"/>
      <c r="H20" s="406"/>
      <c r="I20" s="406"/>
      <c r="J20" s="406"/>
      <c r="K20" s="406"/>
      <c r="L20" s="406"/>
      <c r="M20" s="406"/>
      <c r="N20" s="406"/>
      <c r="O20" s="406"/>
      <c r="P20" s="406"/>
      <c r="Q20" s="406"/>
      <c r="R20" s="406"/>
      <c r="S20" s="406"/>
      <c r="T20" s="406"/>
      <c r="U20" s="406"/>
      <c r="V20" s="406"/>
      <c r="W20" s="406"/>
      <c r="X20" s="406"/>
      <c r="Y20" s="406"/>
      <c r="Z20" s="406"/>
      <c r="AA20" s="406"/>
      <c r="AB20" s="406"/>
      <c r="AC20" s="406"/>
      <c r="AD20" s="406"/>
      <c r="AE20" s="406"/>
      <c r="AF20" s="406"/>
      <c r="AG20" s="406"/>
      <c r="AH20" s="406"/>
      <c r="AI20" s="406"/>
      <c r="AJ20" s="406"/>
      <c r="AK20" s="406"/>
      <c r="AL20" s="406"/>
      <c r="AM20" s="406"/>
      <c r="AN20" s="406"/>
      <c r="AO20" s="406"/>
      <c r="AP20" s="406"/>
      <c r="AQ20" s="406"/>
      <c r="AR20" s="406"/>
      <c r="AS20" s="406"/>
      <c r="AT20" s="406"/>
      <c r="AU20" s="406"/>
      <c r="AV20" s="406"/>
      <c r="AW20" s="406"/>
      <c r="AX20" s="406"/>
      <c r="AY20" s="406"/>
      <c r="AZ20" s="406"/>
      <c r="BA20" s="406"/>
      <c r="BB20" s="406"/>
      <c r="BC20" s="406"/>
      <c r="BD20" s="406"/>
      <c r="BE20" s="406"/>
      <c r="BF20" s="406"/>
      <c r="BG20" s="406"/>
      <c r="BH20" s="406"/>
      <c r="BI20" s="406"/>
      <c r="BJ20" s="406"/>
      <c r="BK20" s="406"/>
      <c r="BL20" s="406"/>
      <c r="BM20" s="406"/>
      <c r="BN20" s="406"/>
      <c r="BO20" s="406"/>
      <c r="BP20" s="406"/>
      <c r="BQ20" s="406"/>
      <c r="BR20" s="406"/>
      <c r="BS20" s="406"/>
      <c r="BT20" s="406"/>
      <c r="BU20" s="406"/>
      <c r="BV20" s="406"/>
      <c r="BW20" s="406"/>
      <c r="BX20" s="406"/>
      <c r="BY20" s="230"/>
      <c r="BZ20" s="230"/>
      <c r="CA20" s="230"/>
    </row>
    <row r="21" spans="1:79" s="256" customFormat="1" ht="159.75" customHeight="1">
      <c r="A21" s="403"/>
      <c r="B21" s="404"/>
      <c r="C21" s="234"/>
      <c r="D21" s="235" t="str">
        <f>ССЫЛКИ!B2</f>
        <v>Вермишель</v>
      </c>
      <c r="E21" s="235" t="str">
        <f>ССЫЛКИ!C2</f>
        <v>Люля полуфаб-т (шт)</v>
      </c>
      <c r="F21" s="235" t="str">
        <f>ССЫЛКИ!D2</f>
        <v>Котлета говяжья полуф-т (шт)</v>
      </c>
      <c r="G21" s="235" t="str">
        <f>ССЫЛКИ!E2</f>
        <v>Какао (Фунтик) (шт)</v>
      </c>
      <c r="H21" s="235" t="str">
        <f>ССЫЛКИ!F2</f>
        <v>Какао порошок</v>
      </c>
      <c r="I21" s="235" t="str">
        <f>ССЫЛКИ!G2</f>
        <v>Кисель фруктовый</v>
      </c>
      <c r="J21" s="235" t="str">
        <f>ССЫЛКИ!H2</f>
        <v>Макароны</v>
      </c>
      <c r="K21" s="235" t="str">
        <f>ССЫЛКИ!I2</f>
        <v>Тефтели полуф-т (шт)</v>
      </c>
      <c r="L21" s="235" t="str">
        <f>ССЫЛКИ!J2</f>
        <v>Масло растительное</v>
      </c>
      <c r="M21" s="235" t="str">
        <f>ССЫЛКИ!K2</f>
        <v>Сахар</v>
      </c>
      <c r="N21" s="235" t="str">
        <f>ССЫЛКИ!L2</f>
        <v>Соль иодир.</v>
      </c>
      <c r="O21" s="235" t="str">
        <f>ССЫЛКИ!M2</f>
        <v>Сухофрукты</v>
      </c>
      <c r="P21" s="235" t="str">
        <f>ССЫЛКИ!N2</f>
        <v>Чай</v>
      </c>
      <c r="Q21" s="235" t="str">
        <f>ССЫЛКИ!O2</f>
        <v>Яйцо куриное (штук)</v>
      </c>
      <c r="R21" s="235" t="str">
        <f>ССЫЛКИ!P2</f>
        <v>Вафли</v>
      </c>
      <c r="S21" s="235" t="str">
        <f>ССЫЛКИ!Q2</f>
        <v>Кексы бездрожжевые (шт)</v>
      </c>
      <c r="T21" s="235" t="str">
        <f>ССЫЛКИ!R2</f>
        <v>Печенье</v>
      </c>
      <c r="U21" s="235" t="str">
        <f>ССЫЛКИ!S2</f>
        <v>Пряники</v>
      </c>
      <c r="V21" s="235" t="str">
        <f>ССЫЛКИ!T2</f>
        <v>Горошек зеленый 0,7 кг.</v>
      </c>
      <c r="W21" s="235" t="str">
        <f>ССЫЛКИ!U2</f>
        <v>Кукуруза консервы</v>
      </c>
      <c r="X21" s="235" t="str">
        <f>ССЫЛКИ!V2</f>
        <v>Огурцы маринованые</v>
      </c>
      <c r="Y21" s="235" t="str">
        <f>ССЫЛКИ!W2</f>
        <v>Мука высшего сорт</v>
      </c>
      <c r="Z21" s="235" t="str">
        <f>ССЫЛКИ!X2</f>
        <v>Повидло</v>
      </c>
      <c r="AA21" s="235" t="str">
        <f>ССЫЛКИ!Y2</f>
        <v>Сок фруктовый светлый</v>
      </c>
      <c r="AB21" s="235" t="str">
        <f>ССЫЛКИ!Z2</f>
        <v>Сок фруктовый с мякотью</v>
      </c>
      <c r="AC21" s="235" t="str">
        <f>ССЫЛКИ!AA2</f>
        <v>Томатная паста</v>
      </c>
      <c r="AD21" s="235" t="str">
        <f>ССЫЛКИ!AB2</f>
        <v>Котлета рыбная полуф-т (шт)</v>
      </c>
      <c r="AE21" s="235" t="str">
        <f>ССЫЛКИ!AC2</f>
        <v>Фрикадельки рыбные  полуф-т (шт)</v>
      </c>
      <c r="AF21" s="235" t="str">
        <f>ССЫЛКИ!AD2</f>
        <v>Крупа гороховая</v>
      </c>
      <c r="AG21" s="235" t="str">
        <f>ССЫЛКИ!AE2</f>
        <v>Крупа гречневая</v>
      </c>
      <c r="AH21" s="235" t="str">
        <f>ССЫЛКИ!AF2</f>
        <v>Крупа кукурузная</v>
      </c>
      <c r="AI21" s="235" t="str">
        <f>ССЫЛКИ!AG2</f>
        <v>Крупа манная</v>
      </c>
      <c r="AJ21" s="235" t="str">
        <f>ССЫЛКИ!AH2</f>
        <v>Крупа овсяная</v>
      </c>
      <c r="AK21" s="235" t="str">
        <f>ССЫЛКИ!AI2</f>
        <v>Крупа перловая</v>
      </c>
      <c r="AL21" s="235" t="str">
        <f>ССЫЛКИ!AJ2</f>
        <v>Крупа пшеничная</v>
      </c>
      <c r="AM21" s="235" t="str">
        <f>ССЫЛКИ!AK2</f>
        <v>Крупа пшено шлифованное</v>
      </c>
      <c r="AN21" s="235" t="str">
        <f>ССЫЛКИ!AL2</f>
        <v>Крупа рисовая</v>
      </c>
      <c r="AO21" s="235" t="str">
        <f>ССЫЛКИ!AM2</f>
        <v>Крупа ячневая</v>
      </c>
      <c r="AP21" s="235" t="str">
        <f>ССЫЛКИ!AN2</f>
        <v>Чечевица</v>
      </c>
      <c r="AQ21" s="235" t="str">
        <f>ССЫЛКИ!AO2</f>
        <v>Курага сушеная</v>
      </c>
      <c r="AR21" s="235" t="str">
        <f>ССЫЛКИ!AP2</f>
        <v>Йогурт</v>
      </c>
      <c r="AS21" s="235" t="str">
        <f>ССЫЛКИ!AQ2</f>
        <v>Кефир</v>
      </c>
      <c r="AT21" s="235" t="str">
        <f>ССЫЛКИ!AR2</f>
        <v>Масло сливочное</v>
      </c>
      <c r="AU21" s="235" t="str">
        <f>ССЫЛКИ!AS2</f>
        <v>Молоко разливное</v>
      </c>
      <c r="AV21" s="235" t="str">
        <f>ССЫЛКИ!AT2</f>
        <v>Молоко вупаковке пастер</v>
      </c>
      <c r="AW21" s="235" t="str">
        <f>ССЫЛКИ!AU2</f>
        <v>Сгущенное молоко</v>
      </c>
      <c r="AX21" s="235" t="str">
        <f>ССЫЛКИ!AV2</f>
        <v>Сметана</v>
      </c>
      <c r="AY21" s="235" t="str">
        <f>ССЫЛКИ!AW2</f>
        <v>Сыр Российский</v>
      </c>
      <c r="AZ21" s="235" t="str">
        <f>ССЫЛКИ!AX2</f>
        <v>Творог</v>
      </c>
      <c r="BA21" s="235" t="str">
        <f>ССЫЛКИ!AY2</f>
        <v>Куры охлажденные</v>
      </c>
      <c r="BB21" s="235" t="str">
        <f>ССЫЛКИ!AZ2</f>
        <v>Мясо говядины в/с</v>
      </c>
      <c r="BC21" s="235" t="str">
        <f>ССЫЛКИ!BA2</f>
        <v>Фарш говяжий</v>
      </c>
      <c r="BD21" s="235" t="str">
        <f>ССЫЛКИ!BB2</f>
        <v>Сосиски</v>
      </c>
      <c r="BE21" s="235" t="str">
        <f>ССЫЛКИ!BC2</f>
        <v>Рыба свежая</v>
      </c>
      <c r="BF21" s="235" t="str">
        <f>ССЫЛКИ!BD2</f>
        <v>Рыба мороженая</v>
      </c>
      <c r="BG21" s="235" t="str">
        <f>ССЫЛКИ!BE2</f>
        <v xml:space="preserve">Зелень разная </v>
      </c>
      <c r="BH21" s="235" t="str">
        <f>ССЫЛКИ!BF2</f>
        <v>Котлета куриная полуфаб-т (шт)</v>
      </c>
      <c r="BI21" s="235" t="str">
        <f>ССЫЛКИ!BG2</f>
        <v>Капуста</v>
      </c>
      <c r="BJ21" s="235" t="str">
        <f>ССЫЛКИ!BH2</f>
        <v>Картофель</v>
      </c>
      <c r="BK21" s="235" t="str">
        <f>ССЫЛКИ!BI2</f>
        <v>Лук репчатый</v>
      </c>
      <c r="BL21" s="235" t="str">
        <f>ССЫЛКИ!BJ2</f>
        <v>Морковь</v>
      </c>
      <c r="BM21" s="235" t="str">
        <f>ССЫЛКИ!BK2</f>
        <v>Огурцы свежие</v>
      </c>
      <c r="BN21" s="235" t="str">
        <f>ССЫЛКИ!BL2</f>
        <v>Помидоры свежие</v>
      </c>
      <c r="BO21" s="235" t="str">
        <f>ССЫЛКИ!BM2</f>
        <v>Свекла столовая</v>
      </c>
      <c r="BP21" s="235" t="str">
        <f>ССЫЛКИ!BN2</f>
        <v>Вареники полуфаб-т (шт)</v>
      </c>
      <c r="BQ21" s="235" t="str">
        <f>ССЫЛКИ!BO2</f>
        <v>Апельсины</v>
      </c>
      <c r="BR21" s="235" t="str">
        <f>ССЫЛКИ!BP2</f>
        <v>Бананы</v>
      </c>
      <c r="BS21" s="235" t="str">
        <f>ССЫЛКИ!BQ2</f>
        <v>Груши</v>
      </c>
      <c r="BT21" s="235" t="str">
        <f>ССЫЛКИ!BR2</f>
        <v>Лимон (кг.)</v>
      </c>
      <c r="BU21" s="235" t="str">
        <f>ССЫЛКИ!BS2</f>
        <v>Мандарины</v>
      </c>
      <c r="BV21" s="235" t="str">
        <f>ССЫЛКИ!BT2</f>
        <v>Яблоки</v>
      </c>
      <c r="BW21" s="235" t="str">
        <f>ССЫЛКИ!BU2</f>
        <v>Сырник полуф-т (шт)</v>
      </c>
      <c r="BX21" s="235" t="str">
        <f>ССЫЛКИ!BV2</f>
        <v>Хлеб</v>
      </c>
      <c r="BY21" s="235" t="str">
        <f>ССЫЛКИ!BW2</f>
        <v>Изюм</v>
      </c>
      <c r="BZ21" s="235" t="str">
        <f>ССЫЛКИ!BX2</f>
        <v>Зефир в шоколаде (шт.)</v>
      </c>
      <c r="CA21" s="230"/>
    </row>
    <row r="22" spans="1:79" s="256" customFormat="1">
      <c r="A22" s="419" t="s">
        <v>95</v>
      </c>
      <c r="B22" s="420"/>
      <c r="C22" s="254"/>
      <c r="D22" s="236"/>
      <c r="E22" s="236"/>
      <c r="F22" s="236"/>
      <c r="G22" s="236"/>
      <c r="H22" s="236"/>
      <c r="I22" s="236"/>
      <c r="J22" s="236"/>
      <c r="K22" s="236"/>
      <c r="L22" s="236">
        <v>2.7</v>
      </c>
      <c r="M22" s="236"/>
      <c r="N22" s="236">
        <v>2.95</v>
      </c>
      <c r="O22" s="236"/>
      <c r="P22" s="236"/>
      <c r="Q22" s="236"/>
      <c r="R22" s="236"/>
      <c r="S22" s="236"/>
      <c r="T22" s="236"/>
      <c r="U22" s="236"/>
      <c r="V22" s="236"/>
      <c r="W22" s="236"/>
      <c r="X22" s="236"/>
      <c r="Y22" s="236"/>
      <c r="Z22" s="236"/>
      <c r="AA22" s="236"/>
      <c r="AB22" s="236"/>
      <c r="AC22" s="236"/>
      <c r="AD22" s="236"/>
      <c r="AE22" s="236"/>
      <c r="AF22" s="236">
        <v>13</v>
      </c>
      <c r="AG22" s="236"/>
      <c r="AH22" s="236"/>
      <c r="AI22" s="236"/>
      <c r="AJ22" s="236"/>
      <c r="AK22" s="236"/>
      <c r="AL22" s="236"/>
      <c r="AM22" s="236"/>
      <c r="AN22" s="236"/>
      <c r="AO22" s="236"/>
      <c r="AP22" s="236"/>
      <c r="AQ22" s="236"/>
      <c r="AR22" s="236"/>
      <c r="AS22" s="236"/>
      <c r="AT22" s="236"/>
      <c r="AU22" s="236"/>
      <c r="AV22" s="236"/>
      <c r="AW22" s="236"/>
      <c r="AX22" s="236"/>
      <c r="AY22" s="236"/>
      <c r="AZ22" s="236"/>
      <c r="BA22" s="236">
        <v>50</v>
      </c>
      <c r="BB22" s="236"/>
      <c r="BC22" s="236"/>
      <c r="BD22" s="236"/>
      <c r="BE22" s="236"/>
      <c r="BF22" s="236"/>
      <c r="BG22" s="236"/>
      <c r="BH22" s="236"/>
      <c r="BI22" s="236"/>
      <c r="BJ22" s="236">
        <v>55</v>
      </c>
      <c r="BK22" s="236">
        <v>9</v>
      </c>
      <c r="BL22" s="236">
        <v>7</v>
      </c>
      <c r="BM22" s="236"/>
      <c r="BN22" s="236"/>
      <c r="BO22" s="236"/>
      <c r="BP22" s="236"/>
      <c r="BQ22" s="236"/>
      <c r="BR22" s="236"/>
      <c r="BS22" s="236"/>
      <c r="BT22" s="236"/>
      <c r="BU22" s="236"/>
      <c r="BV22" s="236"/>
      <c r="BW22" s="236"/>
      <c r="BX22" s="236"/>
      <c r="BY22" s="257"/>
      <c r="BZ22" s="257"/>
      <c r="CA22" s="230"/>
    </row>
    <row r="23" spans="1:79" s="256" customFormat="1">
      <c r="A23" s="421" t="s">
        <v>96</v>
      </c>
      <c r="B23" s="422"/>
      <c r="C23" s="236"/>
      <c r="D23" s="236"/>
      <c r="E23" s="236"/>
      <c r="F23" s="236">
        <v>1</v>
      </c>
      <c r="G23" s="236"/>
      <c r="H23" s="236"/>
      <c r="I23" s="236"/>
      <c r="J23" s="236">
        <v>68</v>
      </c>
      <c r="K23" s="236"/>
      <c r="L23" s="236">
        <v>0.5</v>
      </c>
      <c r="M23" s="236"/>
      <c r="N23" s="236"/>
      <c r="O23" s="236"/>
      <c r="P23" s="236"/>
      <c r="Q23" s="236"/>
      <c r="R23" s="236"/>
      <c r="S23" s="236"/>
      <c r="T23" s="236"/>
      <c r="U23" s="236"/>
      <c r="V23" s="236"/>
      <c r="W23" s="236"/>
      <c r="X23" s="236"/>
      <c r="Y23" s="236"/>
      <c r="Z23" s="236"/>
      <c r="AA23" s="236"/>
      <c r="AB23" s="236"/>
      <c r="AC23" s="236"/>
      <c r="AD23" s="236"/>
      <c r="AE23" s="236"/>
      <c r="AF23" s="236"/>
      <c r="AG23" s="236"/>
      <c r="AH23" s="236"/>
      <c r="AI23" s="236"/>
      <c r="AJ23" s="236"/>
      <c r="AK23" s="236"/>
      <c r="AL23" s="236"/>
      <c r="AM23" s="236"/>
      <c r="AN23" s="236"/>
      <c r="AO23" s="236"/>
      <c r="AP23" s="236"/>
      <c r="AQ23" s="236"/>
      <c r="AR23" s="236"/>
      <c r="AS23" s="236"/>
      <c r="AT23" s="236">
        <v>3</v>
      </c>
      <c r="AU23" s="236"/>
      <c r="AV23" s="236"/>
      <c r="AW23" s="236"/>
      <c r="AX23" s="236"/>
      <c r="AY23" s="236"/>
      <c r="AZ23" s="236"/>
      <c r="BA23" s="236"/>
      <c r="BB23" s="236"/>
      <c r="BC23" s="236"/>
      <c r="BD23" s="236"/>
      <c r="BE23" s="236"/>
      <c r="BF23" s="236"/>
      <c r="BG23" s="236"/>
      <c r="BH23" s="236"/>
      <c r="BI23" s="236"/>
      <c r="BJ23" s="236"/>
      <c r="BK23" s="236"/>
      <c r="BL23" s="236"/>
      <c r="BM23" s="236"/>
      <c r="BN23" s="236"/>
      <c r="BO23" s="236"/>
      <c r="BP23" s="236"/>
      <c r="BQ23" s="236"/>
      <c r="BR23" s="236"/>
      <c r="BS23" s="236"/>
      <c r="BT23" s="236"/>
      <c r="BU23" s="236"/>
      <c r="BV23" s="236"/>
      <c r="BW23" s="236"/>
      <c r="BX23" s="236"/>
      <c r="BY23" s="257"/>
      <c r="BZ23" s="257"/>
      <c r="CA23" s="230"/>
    </row>
    <row r="24" spans="1:79" s="256" customFormat="1">
      <c r="A24" s="408" t="s">
        <v>97</v>
      </c>
      <c r="B24" s="407"/>
      <c r="C24" s="236"/>
      <c r="D24" s="236"/>
      <c r="E24" s="236"/>
      <c r="F24" s="236"/>
      <c r="G24" s="236"/>
      <c r="H24" s="236"/>
      <c r="I24" s="236"/>
      <c r="J24" s="236"/>
      <c r="K24" s="236"/>
      <c r="L24" s="236"/>
      <c r="M24" s="236"/>
      <c r="N24" s="236">
        <v>2</v>
      </c>
      <c r="O24" s="236"/>
      <c r="P24" s="236"/>
      <c r="Q24" s="236"/>
      <c r="R24" s="236"/>
      <c r="S24" s="236"/>
      <c r="T24" s="236"/>
      <c r="U24" s="236"/>
      <c r="V24" s="236"/>
      <c r="W24" s="236"/>
      <c r="X24" s="236"/>
      <c r="Y24" s="236"/>
      <c r="Z24" s="236"/>
      <c r="AA24" s="236"/>
      <c r="AB24" s="236"/>
      <c r="AC24" s="236"/>
      <c r="AD24" s="236"/>
      <c r="AE24" s="236"/>
      <c r="AF24" s="236"/>
      <c r="AG24" s="236"/>
      <c r="AH24" s="236"/>
      <c r="AI24" s="236"/>
      <c r="AJ24" s="236"/>
      <c r="AK24" s="236"/>
      <c r="AL24" s="236"/>
      <c r="AM24" s="236"/>
      <c r="AN24" s="236"/>
      <c r="AO24" s="236"/>
      <c r="AP24" s="236"/>
      <c r="AQ24" s="236"/>
      <c r="AR24" s="236"/>
      <c r="AS24" s="236"/>
      <c r="AT24" s="236"/>
      <c r="AU24" s="236"/>
      <c r="AV24" s="236"/>
      <c r="AW24" s="236"/>
      <c r="AX24" s="236">
        <v>5</v>
      </c>
      <c r="AY24" s="236"/>
      <c r="AZ24" s="236"/>
      <c r="BA24" s="236"/>
      <c r="BB24" s="236"/>
      <c r="BC24" s="236"/>
      <c r="BD24" s="236"/>
      <c r="BE24" s="236"/>
      <c r="BF24" s="236"/>
      <c r="BG24" s="236"/>
      <c r="BH24" s="236"/>
      <c r="BI24" s="236"/>
      <c r="BJ24" s="236"/>
      <c r="BK24" s="236"/>
      <c r="BL24" s="236"/>
      <c r="BM24" s="236"/>
      <c r="BN24" s="236"/>
      <c r="BO24" s="236">
        <v>40</v>
      </c>
      <c r="BP24" s="236"/>
      <c r="BQ24" s="236"/>
      <c r="BR24" s="236"/>
      <c r="BS24" s="236"/>
      <c r="BT24" s="236"/>
      <c r="BU24" s="236"/>
      <c r="BV24" s="236"/>
      <c r="BW24" s="236"/>
      <c r="BX24" s="236"/>
      <c r="BY24" s="257"/>
      <c r="BZ24" s="257"/>
      <c r="CA24" s="230"/>
    </row>
    <row r="25" spans="1:79" s="256" customFormat="1">
      <c r="A25" s="408" t="s">
        <v>61</v>
      </c>
      <c r="B25" s="407"/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6"/>
      <c r="W25" s="236"/>
      <c r="X25" s="236"/>
      <c r="Y25" s="236"/>
      <c r="Z25" s="236"/>
      <c r="AA25" s="236"/>
      <c r="AB25" s="236"/>
      <c r="AC25" s="236"/>
      <c r="AD25" s="236"/>
      <c r="AE25" s="236"/>
      <c r="AF25" s="236"/>
      <c r="AG25" s="236"/>
      <c r="AH25" s="236"/>
      <c r="AI25" s="236"/>
      <c r="AJ25" s="236"/>
      <c r="AK25" s="236"/>
      <c r="AL25" s="236"/>
      <c r="AM25" s="236"/>
      <c r="AN25" s="236"/>
      <c r="AO25" s="236"/>
      <c r="AP25" s="236"/>
      <c r="AQ25" s="236"/>
      <c r="AR25" s="236"/>
      <c r="AS25" s="236"/>
      <c r="AT25" s="236"/>
      <c r="AU25" s="236"/>
      <c r="AV25" s="236"/>
      <c r="AW25" s="236"/>
      <c r="AX25" s="236"/>
      <c r="AY25" s="236"/>
      <c r="AZ25" s="236"/>
      <c r="BA25" s="236"/>
      <c r="BB25" s="236"/>
      <c r="BC25" s="236"/>
      <c r="BD25" s="236"/>
      <c r="BE25" s="236"/>
      <c r="BF25" s="236"/>
      <c r="BG25" s="236"/>
      <c r="BH25" s="236"/>
      <c r="BI25" s="236"/>
      <c r="BJ25" s="236"/>
      <c r="BK25" s="236"/>
      <c r="BL25" s="236"/>
      <c r="BM25" s="236"/>
      <c r="BN25" s="236"/>
      <c r="BO25" s="236"/>
      <c r="BP25" s="236"/>
      <c r="BQ25" s="236"/>
      <c r="BR25" s="236"/>
      <c r="BS25" s="236"/>
      <c r="BT25" s="236"/>
      <c r="BU25" s="236"/>
      <c r="BV25" s="236"/>
      <c r="BW25" s="236">
        <v>0</v>
      </c>
      <c r="BX25" s="236">
        <v>60</v>
      </c>
      <c r="BY25" s="257"/>
      <c r="BZ25" s="257"/>
      <c r="CA25" s="230"/>
    </row>
    <row r="26" spans="1:79" s="256" customFormat="1">
      <c r="A26" s="408" t="s">
        <v>98</v>
      </c>
      <c r="B26" s="407"/>
      <c r="C26" s="236"/>
      <c r="D26" s="236"/>
      <c r="E26" s="236"/>
      <c r="F26" s="236"/>
      <c r="G26" s="236"/>
      <c r="H26" s="236"/>
      <c r="I26" s="236"/>
      <c r="J26" s="236"/>
      <c r="K26" s="236"/>
      <c r="L26" s="236"/>
      <c r="M26" s="236"/>
      <c r="N26" s="236"/>
      <c r="O26" s="236"/>
      <c r="P26" s="236"/>
      <c r="Q26" s="236"/>
      <c r="R26" s="236"/>
      <c r="S26" s="236"/>
      <c r="T26" s="236"/>
      <c r="U26" s="236"/>
      <c r="V26" s="236"/>
      <c r="W26" s="236"/>
      <c r="X26" s="236"/>
      <c r="Y26" s="236"/>
      <c r="Z26" s="236"/>
      <c r="AA26" s="236"/>
      <c r="AB26" s="236"/>
      <c r="AC26" s="236"/>
      <c r="AD26" s="236"/>
      <c r="AE26" s="236"/>
      <c r="AF26" s="236"/>
      <c r="AG26" s="236"/>
      <c r="AH26" s="236"/>
      <c r="AI26" s="236"/>
      <c r="AJ26" s="236"/>
      <c r="AK26" s="236"/>
      <c r="AL26" s="236"/>
      <c r="AM26" s="236"/>
      <c r="AN26" s="236"/>
      <c r="AO26" s="236"/>
      <c r="AP26" s="236"/>
      <c r="AQ26" s="236"/>
      <c r="AR26" s="236"/>
      <c r="AS26" s="236"/>
      <c r="AT26" s="236"/>
      <c r="AU26" s="236"/>
      <c r="AV26" s="236"/>
      <c r="AW26" s="236"/>
      <c r="AX26" s="236"/>
      <c r="AY26" s="236"/>
      <c r="AZ26" s="236"/>
      <c r="BA26" s="236"/>
      <c r="BB26" s="236"/>
      <c r="BC26" s="236"/>
      <c r="BD26" s="236"/>
      <c r="BE26" s="236"/>
      <c r="BF26" s="236"/>
      <c r="BG26" s="236"/>
      <c r="BH26" s="236"/>
      <c r="BI26" s="236"/>
      <c r="BJ26" s="236"/>
      <c r="BK26" s="236"/>
      <c r="BL26" s="236"/>
      <c r="BM26" s="236"/>
      <c r="BN26" s="236"/>
      <c r="BO26" s="236"/>
      <c r="BP26" s="236"/>
      <c r="BQ26" s="236"/>
      <c r="BR26" s="236"/>
      <c r="BS26" s="236"/>
      <c r="BT26" s="236"/>
      <c r="BU26" s="236"/>
      <c r="BV26" s="236">
        <v>90</v>
      </c>
      <c r="BW26" s="236"/>
      <c r="BX26" s="236"/>
      <c r="BY26" s="257"/>
      <c r="BZ26" s="257"/>
      <c r="CA26" s="230"/>
    </row>
    <row r="27" spans="1:79" s="256" customFormat="1">
      <c r="A27" s="408" t="s">
        <v>99</v>
      </c>
      <c r="B27" s="407"/>
      <c r="C27" s="236"/>
      <c r="D27" s="236"/>
      <c r="E27" s="236"/>
      <c r="F27" s="236"/>
      <c r="G27" s="236">
        <v>1</v>
      </c>
      <c r="H27" s="236"/>
      <c r="I27" s="236"/>
      <c r="J27" s="236"/>
      <c r="K27" s="236"/>
      <c r="L27" s="236"/>
      <c r="M27" s="236"/>
      <c r="N27" s="236"/>
      <c r="O27" s="236"/>
      <c r="P27" s="236"/>
      <c r="Q27" s="236"/>
      <c r="R27" s="236"/>
      <c r="S27" s="236"/>
      <c r="T27" s="236"/>
      <c r="U27" s="236"/>
      <c r="V27" s="236"/>
      <c r="W27" s="236"/>
      <c r="X27" s="236"/>
      <c r="Y27" s="236"/>
      <c r="Z27" s="236"/>
      <c r="AA27" s="236"/>
      <c r="AB27" s="236"/>
      <c r="AC27" s="236"/>
      <c r="AD27" s="236"/>
      <c r="AE27" s="236"/>
      <c r="AF27" s="236"/>
      <c r="AG27" s="236"/>
      <c r="AH27" s="236"/>
      <c r="AI27" s="236"/>
      <c r="AJ27" s="236"/>
      <c r="AK27" s="236"/>
      <c r="AL27" s="236"/>
      <c r="AM27" s="236"/>
      <c r="AN27" s="236"/>
      <c r="AO27" s="236"/>
      <c r="AP27" s="236"/>
      <c r="AQ27" s="236"/>
      <c r="AR27" s="236"/>
      <c r="AS27" s="236"/>
      <c r="AT27" s="236"/>
      <c r="AU27" s="236"/>
      <c r="AV27" s="236"/>
      <c r="AW27" s="236"/>
      <c r="AX27" s="236"/>
      <c r="AY27" s="236"/>
      <c r="AZ27" s="236"/>
      <c r="BA27" s="236"/>
      <c r="BB27" s="236"/>
      <c r="BC27" s="236"/>
      <c r="BD27" s="236"/>
      <c r="BE27" s="236"/>
      <c r="BF27" s="236"/>
      <c r="BG27" s="236"/>
      <c r="BH27" s="236"/>
      <c r="BI27" s="236"/>
      <c r="BJ27" s="236"/>
      <c r="BK27" s="236"/>
      <c r="BL27" s="236"/>
      <c r="BM27" s="236"/>
      <c r="BN27" s="236"/>
      <c r="BO27" s="236"/>
      <c r="BP27" s="236"/>
      <c r="BQ27" s="236"/>
      <c r="BR27" s="236"/>
      <c r="BS27" s="236"/>
      <c r="BT27" s="236"/>
      <c r="BU27" s="236"/>
      <c r="BV27" s="236"/>
      <c r="BW27" s="236"/>
      <c r="BX27" s="236"/>
      <c r="BY27" s="257"/>
      <c r="BZ27" s="257"/>
      <c r="CA27" s="230"/>
    </row>
    <row r="28" spans="1:79" s="256" customFormat="1">
      <c r="A28" s="408" t="s">
        <v>146</v>
      </c>
      <c r="B28" s="407"/>
      <c r="C28" s="236"/>
      <c r="D28" s="236"/>
      <c r="E28" s="236"/>
      <c r="F28" s="236"/>
      <c r="G28" s="236"/>
      <c r="H28" s="236"/>
      <c r="I28" s="236"/>
      <c r="J28" s="236"/>
      <c r="K28" s="236"/>
      <c r="L28" s="236">
        <v>1.8</v>
      </c>
      <c r="M28" s="236"/>
      <c r="N28" s="236">
        <v>1</v>
      </c>
      <c r="O28" s="236"/>
      <c r="P28" s="236"/>
      <c r="Q28" s="236"/>
      <c r="R28" s="236"/>
      <c r="S28" s="236"/>
      <c r="T28" s="236"/>
      <c r="U28" s="236"/>
      <c r="V28" s="236"/>
      <c r="W28" s="236"/>
      <c r="X28" s="236"/>
      <c r="Y28" s="236">
        <v>1</v>
      </c>
      <c r="Z28" s="236"/>
      <c r="AA28" s="236"/>
      <c r="AB28" s="236"/>
      <c r="AC28" s="236">
        <v>2.5</v>
      </c>
      <c r="AD28" s="236"/>
      <c r="AE28" s="236"/>
      <c r="AF28" s="236"/>
      <c r="AG28" s="236"/>
      <c r="AH28" s="236"/>
      <c r="AI28" s="236"/>
      <c r="AJ28" s="236"/>
      <c r="AK28" s="236"/>
      <c r="AL28" s="236"/>
      <c r="AM28" s="236"/>
      <c r="AN28" s="236"/>
      <c r="AO28" s="236"/>
      <c r="AP28" s="236"/>
      <c r="AQ28" s="236"/>
      <c r="AR28" s="236"/>
      <c r="AS28" s="236"/>
      <c r="AT28" s="236"/>
      <c r="AU28" s="236"/>
      <c r="AV28" s="236"/>
      <c r="AW28" s="236"/>
      <c r="AX28" s="236"/>
      <c r="AY28" s="236"/>
      <c r="AZ28" s="236"/>
      <c r="BA28" s="236"/>
      <c r="BB28" s="236"/>
      <c r="BC28" s="236"/>
      <c r="BD28" s="236"/>
      <c r="BE28" s="236"/>
      <c r="BF28" s="236"/>
      <c r="BG28" s="236"/>
      <c r="BH28" s="236"/>
      <c r="BI28" s="236"/>
      <c r="BJ28" s="236"/>
      <c r="BK28" s="236">
        <v>2</v>
      </c>
      <c r="BL28" s="236">
        <v>1</v>
      </c>
      <c r="BM28" s="236"/>
      <c r="BN28" s="236"/>
      <c r="BO28" s="236"/>
      <c r="BP28" s="236"/>
      <c r="BQ28" s="236"/>
      <c r="BR28" s="236"/>
      <c r="BS28" s="236"/>
      <c r="BT28" s="236"/>
      <c r="BU28" s="236"/>
      <c r="BV28" s="236"/>
      <c r="BW28" s="236"/>
      <c r="BX28" s="236"/>
      <c r="BY28" s="257"/>
      <c r="BZ28" s="257"/>
      <c r="CA28" s="230"/>
    </row>
    <row r="29" spans="1:79" s="256" customFormat="1">
      <c r="A29" s="290"/>
      <c r="B29" s="291"/>
      <c r="C29" s="236"/>
      <c r="D29" s="236"/>
      <c r="E29" s="236"/>
      <c r="F29" s="236"/>
      <c r="G29" s="236"/>
      <c r="H29" s="236"/>
      <c r="I29" s="236"/>
      <c r="J29" s="236"/>
      <c r="K29" s="236"/>
      <c r="L29" s="236"/>
      <c r="M29" s="236"/>
      <c r="N29" s="236"/>
      <c r="O29" s="236"/>
      <c r="P29" s="236"/>
      <c r="Q29" s="236"/>
      <c r="R29" s="236"/>
      <c r="S29" s="236"/>
      <c r="T29" s="236"/>
      <c r="U29" s="236"/>
      <c r="V29" s="236"/>
      <c r="W29" s="236"/>
      <c r="X29" s="236"/>
      <c r="Y29" s="236"/>
      <c r="Z29" s="236"/>
      <c r="AA29" s="236"/>
      <c r="AB29" s="236"/>
      <c r="AC29" s="236"/>
      <c r="AD29" s="236"/>
      <c r="AE29" s="236"/>
      <c r="AF29" s="236"/>
      <c r="AG29" s="236"/>
      <c r="AH29" s="236"/>
      <c r="AI29" s="236"/>
      <c r="AJ29" s="236"/>
      <c r="AK29" s="236"/>
      <c r="AL29" s="236"/>
      <c r="AM29" s="236"/>
      <c r="AN29" s="236"/>
      <c r="AO29" s="236"/>
      <c r="AP29" s="236"/>
      <c r="AQ29" s="236"/>
      <c r="AR29" s="236"/>
      <c r="AS29" s="236"/>
      <c r="AT29" s="236"/>
      <c r="AU29" s="236"/>
      <c r="AV29" s="236"/>
      <c r="AW29" s="236"/>
      <c r="AX29" s="236"/>
      <c r="AY29" s="236"/>
      <c r="AZ29" s="236"/>
      <c r="BA29" s="236"/>
      <c r="BB29" s="236"/>
      <c r="BC29" s="236"/>
      <c r="BD29" s="236"/>
      <c r="BE29" s="236"/>
      <c r="BF29" s="236"/>
      <c r="BG29" s="236"/>
      <c r="BH29" s="236"/>
      <c r="BI29" s="236"/>
      <c r="BJ29" s="236"/>
      <c r="BK29" s="236"/>
      <c r="BL29" s="236"/>
      <c r="BM29" s="236"/>
      <c r="BN29" s="236"/>
      <c r="BO29" s="236"/>
      <c r="BP29" s="236"/>
      <c r="BQ29" s="236"/>
      <c r="BR29" s="236"/>
      <c r="BS29" s="236"/>
      <c r="BT29" s="236"/>
      <c r="BU29" s="236"/>
      <c r="BV29" s="236"/>
      <c r="BW29" s="236"/>
      <c r="BX29" s="236"/>
      <c r="BY29" s="257"/>
      <c r="BZ29" s="257"/>
      <c r="CA29" s="230"/>
    </row>
    <row r="30" spans="1:79" s="256" customFormat="1" ht="13.9" hidden="1" customHeight="1">
      <c r="A30" s="408"/>
      <c r="B30" s="407"/>
      <c r="C30" s="236"/>
      <c r="D30" s="236">
        <f t="shared" ref="D30:BO30" si="6">SUM(D22:D28)</f>
        <v>0</v>
      </c>
      <c r="E30" s="236">
        <f t="shared" si="6"/>
        <v>0</v>
      </c>
      <c r="F30" s="236">
        <f t="shared" si="6"/>
        <v>1</v>
      </c>
      <c r="G30" s="236">
        <f t="shared" si="6"/>
        <v>1</v>
      </c>
      <c r="H30" s="236">
        <f t="shared" si="6"/>
        <v>0</v>
      </c>
      <c r="I30" s="236">
        <f t="shared" si="6"/>
        <v>0</v>
      </c>
      <c r="J30" s="236">
        <f t="shared" si="6"/>
        <v>68</v>
      </c>
      <c r="K30" s="236">
        <f t="shared" si="6"/>
        <v>0</v>
      </c>
      <c r="L30" s="236">
        <f t="shared" si="6"/>
        <v>5</v>
      </c>
      <c r="M30" s="236">
        <f t="shared" si="6"/>
        <v>0</v>
      </c>
      <c r="N30" s="236">
        <f t="shared" si="6"/>
        <v>5.95</v>
      </c>
      <c r="O30" s="236">
        <f t="shared" si="6"/>
        <v>0</v>
      </c>
      <c r="P30" s="236">
        <f t="shared" si="6"/>
        <v>0</v>
      </c>
      <c r="Q30" s="236">
        <f t="shared" si="6"/>
        <v>0</v>
      </c>
      <c r="R30" s="236">
        <f t="shared" si="6"/>
        <v>0</v>
      </c>
      <c r="S30" s="236">
        <f t="shared" si="6"/>
        <v>0</v>
      </c>
      <c r="T30" s="236">
        <f t="shared" si="6"/>
        <v>0</v>
      </c>
      <c r="U30" s="236">
        <f t="shared" si="6"/>
        <v>0</v>
      </c>
      <c r="V30" s="236">
        <f t="shared" si="6"/>
        <v>0</v>
      </c>
      <c r="W30" s="236">
        <f t="shared" si="6"/>
        <v>0</v>
      </c>
      <c r="X30" s="236">
        <f t="shared" si="6"/>
        <v>0</v>
      </c>
      <c r="Y30" s="236">
        <f t="shared" si="6"/>
        <v>1</v>
      </c>
      <c r="Z30" s="236">
        <f t="shared" si="6"/>
        <v>0</v>
      </c>
      <c r="AA30" s="236">
        <f t="shared" si="6"/>
        <v>0</v>
      </c>
      <c r="AB30" s="236">
        <f t="shared" si="6"/>
        <v>0</v>
      </c>
      <c r="AC30" s="236">
        <f t="shared" si="6"/>
        <v>2.5</v>
      </c>
      <c r="AD30" s="236">
        <f t="shared" si="6"/>
        <v>0</v>
      </c>
      <c r="AE30" s="236">
        <f t="shared" si="6"/>
        <v>0</v>
      </c>
      <c r="AF30" s="236">
        <f t="shared" si="6"/>
        <v>13</v>
      </c>
      <c r="AG30" s="236">
        <f t="shared" si="6"/>
        <v>0</v>
      </c>
      <c r="AH30" s="236">
        <f t="shared" si="6"/>
        <v>0</v>
      </c>
      <c r="AI30" s="236">
        <f t="shared" si="6"/>
        <v>0</v>
      </c>
      <c r="AJ30" s="236">
        <f t="shared" si="6"/>
        <v>0</v>
      </c>
      <c r="AK30" s="236">
        <f t="shared" si="6"/>
        <v>0</v>
      </c>
      <c r="AL30" s="236">
        <f t="shared" si="6"/>
        <v>0</v>
      </c>
      <c r="AM30" s="236">
        <f t="shared" si="6"/>
        <v>0</v>
      </c>
      <c r="AN30" s="236">
        <f t="shared" si="6"/>
        <v>0</v>
      </c>
      <c r="AO30" s="236">
        <f t="shared" si="6"/>
        <v>0</v>
      </c>
      <c r="AP30" s="236">
        <f t="shared" si="6"/>
        <v>0</v>
      </c>
      <c r="AQ30" s="236">
        <f t="shared" si="6"/>
        <v>0</v>
      </c>
      <c r="AR30" s="236">
        <f t="shared" si="6"/>
        <v>0</v>
      </c>
      <c r="AS30" s="236">
        <f t="shared" si="6"/>
        <v>0</v>
      </c>
      <c r="AT30" s="236">
        <f t="shared" si="6"/>
        <v>3</v>
      </c>
      <c r="AU30" s="236">
        <f t="shared" si="6"/>
        <v>0</v>
      </c>
      <c r="AV30" s="236">
        <f t="shared" si="6"/>
        <v>0</v>
      </c>
      <c r="AW30" s="236">
        <f t="shared" si="6"/>
        <v>0</v>
      </c>
      <c r="AX30" s="236">
        <f t="shared" si="6"/>
        <v>5</v>
      </c>
      <c r="AY30" s="236">
        <f t="shared" si="6"/>
        <v>0</v>
      </c>
      <c r="AZ30" s="236">
        <f t="shared" si="6"/>
        <v>0</v>
      </c>
      <c r="BA30" s="236">
        <f t="shared" si="6"/>
        <v>50</v>
      </c>
      <c r="BB30" s="236">
        <f t="shared" si="6"/>
        <v>0</v>
      </c>
      <c r="BC30" s="236">
        <f t="shared" si="6"/>
        <v>0</v>
      </c>
      <c r="BD30" s="236">
        <f t="shared" si="6"/>
        <v>0</v>
      </c>
      <c r="BE30" s="236">
        <f t="shared" si="6"/>
        <v>0</v>
      </c>
      <c r="BF30" s="236">
        <f t="shared" si="6"/>
        <v>0</v>
      </c>
      <c r="BG30" s="236">
        <f t="shared" si="6"/>
        <v>0</v>
      </c>
      <c r="BH30" s="236">
        <f t="shared" si="6"/>
        <v>0</v>
      </c>
      <c r="BI30" s="236">
        <f t="shared" si="6"/>
        <v>0</v>
      </c>
      <c r="BJ30" s="236">
        <f t="shared" si="6"/>
        <v>55</v>
      </c>
      <c r="BK30" s="236">
        <f t="shared" si="6"/>
        <v>11</v>
      </c>
      <c r="BL30" s="236">
        <f t="shared" si="6"/>
        <v>8</v>
      </c>
      <c r="BM30" s="236">
        <f t="shared" si="6"/>
        <v>0</v>
      </c>
      <c r="BN30" s="236">
        <f t="shared" si="6"/>
        <v>0</v>
      </c>
      <c r="BO30" s="236">
        <f t="shared" si="6"/>
        <v>40</v>
      </c>
      <c r="BP30" s="236">
        <f t="shared" ref="BP30:BZ30" si="7">SUM(BP22:BP28)</f>
        <v>0</v>
      </c>
      <c r="BQ30" s="236">
        <f t="shared" si="7"/>
        <v>0</v>
      </c>
      <c r="BR30" s="236">
        <f t="shared" si="7"/>
        <v>0</v>
      </c>
      <c r="BS30" s="236">
        <f t="shared" si="7"/>
        <v>0</v>
      </c>
      <c r="BT30" s="236">
        <f t="shared" si="7"/>
        <v>0</v>
      </c>
      <c r="BU30" s="236">
        <f t="shared" si="7"/>
        <v>0</v>
      </c>
      <c r="BV30" s="236">
        <f t="shared" si="7"/>
        <v>90</v>
      </c>
      <c r="BW30" s="236">
        <f t="shared" si="7"/>
        <v>0</v>
      </c>
      <c r="BX30" s="236">
        <f t="shared" si="7"/>
        <v>60</v>
      </c>
      <c r="BY30" s="257">
        <f t="shared" si="7"/>
        <v>0</v>
      </c>
      <c r="BZ30" s="257">
        <f t="shared" si="7"/>
        <v>0</v>
      </c>
      <c r="CA30" s="230"/>
    </row>
    <row r="31" spans="1:79" s="256" customFormat="1" ht="13.9" hidden="1" customHeight="1">
      <c r="A31" s="412" t="s">
        <v>74</v>
      </c>
      <c r="B31" s="413"/>
      <c r="C31" s="236">
        <f>C32</f>
        <v>32</v>
      </c>
      <c r="D31" s="236">
        <f t="shared" ref="D31:BO31" si="8">C31</f>
        <v>32</v>
      </c>
      <c r="E31" s="236">
        <f t="shared" si="8"/>
        <v>32</v>
      </c>
      <c r="F31" s="236">
        <f t="shared" si="8"/>
        <v>32</v>
      </c>
      <c r="G31" s="236">
        <f t="shared" si="8"/>
        <v>32</v>
      </c>
      <c r="H31" s="236">
        <f t="shared" si="8"/>
        <v>32</v>
      </c>
      <c r="I31" s="236">
        <f t="shared" si="8"/>
        <v>32</v>
      </c>
      <c r="J31" s="236">
        <f t="shared" si="8"/>
        <v>32</v>
      </c>
      <c r="K31" s="236">
        <f t="shared" si="8"/>
        <v>32</v>
      </c>
      <c r="L31" s="236">
        <f t="shared" si="8"/>
        <v>32</v>
      </c>
      <c r="M31" s="236">
        <f t="shared" si="8"/>
        <v>32</v>
      </c>
      <c r="N31" s="236">
        <f t="shared" si="8"/>
        <v>32</v>
      </c>
      <c r="O31" s="236">
        <f t="shared" si="8"/>
        <v>32</v>
      </c>
      <c r="P31" s="236">
        <f t="shared" si="8"/>
        <v>32</v>
      </c>
      <c r="Q31" s="236">
        <f t="shared" si="8"/>
        <v>32</v>
      </c>
      <c r="R31" s="236">
        <f t="shared" si="8"/>
        <v>32</v>
      </c>
      <c r="S31" s="236">
        <f t="shared" si="8"/>
        <v>32</v>
      </c>
      <c r="T31" s="236">
        <f t="shared" si="8"/>
        <v>32</v>
      </c>
      <c r="U31" s="236">
        <f t="shared" si="8"/>
        <v>32</v>
      </c>
      <c r="V31" s="236">
        <f t="shared" si="8"/>
        <v>32</v>
      </c>
      <c r="W31" s="236">
        <f t="shared" si="8"/>
        <v>32</v>
      </c>
      <c r="X31" s="236">
        <f t="shared" si="8"/>
        <v>32</v>
      </c>
      <c r="Y31" s="236">
        <f t="shared" si="8"/>
        <v>32</v>
      </c>
      <c r="Z31" s="236">
        <f t="shared" si="8"/>
        <v>32</v>
      </c>
      <c r="AA31" s="236">
        <f t="shared" si="8"/>
        <v>32</v>
      </c>
      <c r="AB31" s="236">
        <f t="shared" si="8"/>
        <v>32</v>
      </c>
      <c r="AC31" s="236">
        <f t="shared" si="8"/>
        <v>32</v>
      </c>
      <c r="AD31" s="236">
        <f t="shared" si="8"/>
        <v>32</v>
      </c>
      <c r="AE31" s="236">
        <f t="shared" si="8"/>
        <v>32</v>
      </c>
      <c r="AF31" s="236">
        <f t="shared" si="8"/>
        <v>32</v>
      </c>
      <c r="AG31" s="236">
        <f t="shared" si="8"/>
        <v>32</v>
      </c>
      <c r="AH31" s="236">
        <f t="shared" si="8"/>
        <v>32</v>
      </c>
      <c r="AI31" s="236">
        <f t="shared" si="8"/>
        <v>32</v>
      </c>
      <c r="AJ31" s="236">
        <f t="shared" si="8"/>
        <v>32</v>
      </c>
      <c r="AK31" s="236">
        <f t="shared" si="8"/>
        <v>32</v>
      </c>
      <c r="AL31" s="236">
        <f t="shared" si="8"/>
        <v>32</v>
      </c>
      <c r="AM31" s="236">
        <f t="shared" si="8"/>
        <v>32</v>
      </c>
      <c r="AN31" s="236">
        <f t="shared" si="8"/>
        <v>32</v>
      </c>
      <c r="AO31" s="236">
        <f t="shared" si="8"/>
        <v>32</v>
      </c>
      <c r="AP31" s="236">
        <f t="shared" si="8"/>
        <v>32</v>
      </c>
      <c r="AQ31" s="236">
        <f t="shared" si="8"/>
        <v>32</v>
      </c>
      <c r="AR31" s="236">
        <f t="shared" si="8"/>
        <v>32</v>
      </c>
      <c r="AS31" s="236">
        <f t="shared" si="8"/>
        <v>32</v>
      </c>
      <c r="AT31" s="236">
        <f t="shared" si="8"/>
        <v>32</v>
      </c>
      <c r="AU31" s="236">
        <f t="shared" si="8"/>
        <v>32</v>
      </c>
      <c r="AV31" s="236">
        <f t="shared" si="8"/>
        <v>32</v>
      </c>
      <c r="AW31" s="236">
        <f t="shared" si="8"/>
        <v>32</v>
      </c>
      <c r="AX31" s="236">
        <f t="shared" si="8"/>
        <v>32</v>
      </c>
      <c r="AY31" s="236">
        <f t="shared" si="8"/>
        <v>32</v>
      </c>
      <c r="AZ31" s="236">
        <f t="shared" si="8"/>
        <v>32</v>
      </c>
      <c r="BA31" s="236">
        <f t="shared" si="8"/>
        <v>32</v>
      </c>
      <c r="BB31" s="236">
        <f t="shared" si="8"/>
        <v>32</v>
      </c>
      <c r="BC31" s="236">
        <f t="shared" si="8"/>
        <v>32</v>
      </c>
      <c r="BD31" s="236">
        <f t="shared" si="8"/>
        <v>32</v>
      </c>
      <c r="BE31" s="236">
        <f t="shared" si="8"/>
        <v>32</v>
      </c>
      <c r="BF31" s="236">
        <f t="shared" si="8"/>
        <v>32</v>
      </c>
      <c r="BG31" s="236">
        <f t="shared" si="8"/>
        <v>32</v>
      </c>
      <c r="BH31" s="236">
        <f t="shared" si="8"/>
        <v>32</v>
      </c>
      <c r="BI31" s="236">
        <f t="shared" si="8"/>
        <v>32</v>
      </c>
      <c r="BJ31" s="236">
        <f t="shared" si="8"/>
        <v>32</v>
      </c>
      <c r="BK31" s="236">
        <f t="shared" si="8"/>
        <v>32</v>
      </c>
      <c r="BL31" s="236">
        <f t="shared" si="8"/>
        <v>32</v>
      </c>
      <c r="BM31" s="236">
        <f t="shared" si="8"/>
        <v>32</v>
      </c>
      <c r="BN31" s="236">
        <f t="shared" si="8"/>
        <v>32</v>
      </c>
      <c r="BO31" s="236">
        <f t="shared" si="8"/>
        <v>32</v>
      </c>
      <c r="BP31" s="236">
        <f t="shared" ref="BP31:BZ31" si="9">BO31</f>
        <v>32</v>
      </c>
      <c r="BQ31" s="236">
        <f t="shared" si="9"/>
        <v>32</v>
      </c>
      <c r="BR31" s="236">
        <f t="shared" si="9"/>
        <v>32</v>
      </c>
      <c r="BS31" s="236">
        <f t="shared" si="9"/>
        <v>32</v>
      </c>
      <c r="BT31" s="236">
        <f t="shared" si="9"/>
        <v>32</v>
      </c>
      <c r="BU31" s="236">
        <f t="shared" si="9"/>
        <v>32</v>
      </c>
      <c r="BV31" s="236">
        <f t="shared" si="9"/>
        <v>32</v>
      </c>
      <c r="BW31" s="236">
        <f t="shared" si="9"/>
        <v>32</v>
      </c>
      <c r="BX31" s="236">
        <f t="shared" si="9"/>
        <v>32</v>
      </c>
      <c r="BY31" s="258">
        <f t="shared" si="9"/>
        <v>32</v>
      </c>
      <c r="BZ31" s="258">
        <f t="shared" si="9"/>
        <v>32</v>
      </c>
      <c r="CA31" s="230"/>
    </row>
    <row r="32" spans="1:79" s="256" customFormat="1" ht="20.25" thickBot="1">
      <c r="A32" s="414" t="s">
        <v>74</v>
      </c>
      <c r="B32" s="415"/>
      <c r="C32" s="255">
        <f>VLOOKUP(B4,Фактически_присутствующих,3,FALSE)</f>
        <v>32</v>
      </c>
      <c r="D32" s="236"/>
      <c r="E32" s="236"/>
      <c r="F32" s="236"/>
      <c r="G32" s="236"/>
      <c r="H32" s="236"/>
      <c r="I32" s="236"/>
      <c r="J32" s="236"/>
      <c r="K32" s="236"/>
      <c r="L32" s="236"/>
      <c r="M32" s="236"/>
      <c r="N32" s="236"/>
      <c r="O32" s="236"/>
      <c r="P32" s="236"/>
      <c r="Q32" s="236"/>
      <c r="R32" s="236"/>
      <c r="S32" s="236"/>
      <c r="T32" s="236"/>
      <c r="U32" s="236"/>
      <c r="V32" s="236"/>
      <c r="W32" s="236"/>
      <c r="X32" s="236"/>
      <c r="Y32" s="236"/>
      <c r="Z32" s="236"/>
      <c r="AA32" s="236"/>
      <c r="AB32" s="236"/>
      <c r="AC32" s="236"/>
      <c r="AD32" s="236"/>
      <c r="AE32" s="236"/>
      <c r="AF32" s="236"/>
      <c r="AG32" s="236"/>
      <c r="AH32" s="236"/>
      <c r="AI32" s="236"/>
      <c r="AJ32" s="236"/>
      <c r="AK32" s="236"/>
      <c r="AL32" s="236"/>
      <c r="AM32" s="236"/>
      <c r="AN32" s="236"/>
      <c r="AO32" s="236"/>
      <c r="AP32" s="236"/>
      <c r="AQ32" s="236"/>
      <c r="AR32" s="236"/>
      <c r="AS32" s="236"/>
      <c r="AT32" s="236"/>
      <c r="AU32" s="236"/>
      <c r="AV32" s="236"/>
      <c r="AW32" s="236"/>
      <c r="AX32" s="236"/>
      <c r="AY32" s="236"/>
      <c r="AZ32" s="236"/>
      <c r="BA32" s="236"/>
      <c r="BB32" s="236"/>
      <c r="BC32" s="236"/>
      <c r="BD32" s="236"/>
      <c r="BE32" s="236"/>
      <c r="BF32" s="236"/>
      <c r="BG32" s="236"/>
      <c r="BH32" s="236"/>
      <c r="BI32" s="236"/>
      <c r="BJ32" s="236"/>
      <c r="BK32" s="236"/>
      <c r="BL32" s="236"/>
      <c r="BM32" s="236"/>
      <c r="BN32" s="236"/>
      <c r="BO32" s="236"/>
      <c r="BP32" s="236"/>
      <c r="BQ32" s="236"/>
      <c r="BR32" s="236"/>
      <c r="BS32" s="236"/>
      <c r="BT32" s="236"/>
      <c r="BU32" s="236"/>
      <c r="BV32" s="236"/>
      <c r="BW32" s="236"/>
      <c r="BX32" s="236"/>
      <c r="BY32" s="257"/>
      <c r="BZ32" s="257"/>
      <c r="CA32" s="230"/>
    </row>
    <row r="33" spans="1:79" s="256" customFormat="1" ht="15.75" thickTop="1">
      <c r="A33" s="414" t="s">
        <v>75</v>
      </c>
      <c r="B33" s="415"/>
      <c r="C33" s="237"/>
      <c r="D33" s="238">
        <f>D30*D31/1000</f>
        <v>0</v>
      </c>
      <c r="E33" s="238">
        <f>E30*E31</f>
        <v>0</v>
      </c>
      <c r="F33" s="239">
        <f>F30*F31</f>
        <v>32</v>
      </c>
      <c r="G33" s="240">
        <f>G30*G31</f>
        <v>32</v>
      </c>
      <c r="H33" s="240">
        <f>H30*H31/1000</f>
        <v>0</v>
      </c>
      <c r="I33" s="240">
        <f>I30*I31/1000</f>
        <v>0</v>
      </c>
      <c r="J33" s="240">
        <f>J30*J31/1000</f>
        <v>2.1760000000000002</v>
      </c>
      <c r="K33" s="240">
        <f>K30*K31</f>
        <v>0</v>
      </c>
      <c r="L33" s="240">
        <f t="shared" ref="L33:BW33" si="10">L30*L31/1000</f>
        <v>0.16</v>
      </c>
      <c r="M33" s="240">
        <f t="shared" si="10"/>
        <v>0</v>
      </c>
      <c r="N33" s="240">
        <f t="shared" si="10"/>
        <v>0.19040000000000001</v>
      </c>
      <c r="O33" s="240">
        <f t="shared" si="10"/>
        <v>0</v>
      </c>
      <c r="P33" s="240">
        <f t="shared" si="10"/>
        <v>0</v>
      </c>
      <c r="Q33" s="240">
        <f t="shared" si="10"/>
        <v>0</v>
      </c>
      <c r="R33" s="240">
        <f t="shared" si="10"/>
        <v>0</v>
      </c>
      <c r="S33" s="240">
        <f t="shared" si="10"/>
        <v>0</v>
      </c>
      <c r="T33" s="240">
        <f t="shared" si="10"/>
        <v>0</v>
      </c>
      <c r="U33" s="240">
        <f t="shared" si="10"/>
        <v>0</v>
      </c>
      <c r="V33" s="240">
        <f t="shared" si="10"/>
        <v>0</v>
      </c>
      <c r="W33" s="240">
        <f t="shared" si="10"/>
        <v>0</v>
      </c>
      <c r="X33" s="240">
        <f t="shared" si="10"/>
        <v>0</v>
      </c>
      <c r="Y33" s="240">
        <f t="shared" si="10"/>
        <v>3.2000000000000001E-2</v>
      </c>
      <c r="Z33" s="240">
        <f t="shared" si="10"/>
        <v>0</v>
      </c>
      <c r="AA33" s="240">
        <f t="shared" si="10"/>
        <v>0</v>
      </c>
      <c r="AB33" s="240">
        <f t="shared" si="10"/>
        <v>0</v>
      </c>
      <c r="AC33" s="240">
        <f t="shared" si="10"/>
        <v>0.08</v>
      </c>
      <c r="AD33" s="240">
        <f t="shared" si="10"/>
        <v>0</v>
      </c>
      <c r="AE33" s="240">
        <f t="shared" si="10"/>
        <v>0</v>
      </c>
      <c r="AF33" s="240">
        <f t="shared" si="10"/>
        <v>0.41599999999999998</v>
      </c>
      <c r="AG33" s="240">
        <f t="shared" si="10"/>
        <v>0</v>
      </c>
      <c r="AH33" s="240">
        <f t="shared" si="10"/>
        <v>0</v>
      </c>
      <c r="AI33" s="240">
        <f t="shared" si="10"/>
        <v>0</v>
      </c>
      <c r="AJ33" s="240">
        <f t="shared" si="10"/>
        <v>0</v>
      </c>
      <c r="AK33" s="240">
        <f t="shared" si="10"/>
        <v>0</v>
      </c>
      <c r="AL33" s="240">
        <f t="shared" si="10"/>
        <v>0</v>
      </c>
      <c r="AM33" s="240">
        <f t="shared" si="10"/>
        <v>0</v>
      </c>
      <c r="AN33" s="240">
        <f t="shared" si="10"/>
        <v>0</v>
      </c>
      <c r="AO33" s="240">
        <f t="shared" si="10"/>
        <v>0</v>
      </c>
      <c r="AP33" s="240">
        <f t="shared" si="10"/>
        <v>0</v>
      </c>
      <c r="AQ33" s="240">
        <f t="shared" si="10"/>
        <v>0</v>
      </c>
      <c r="AR33" s="240">
        <f t="shared" si="10"/>
        <v>0</v>
      </c>
      <c r="AS33" s="240">
        <f t="shared" si="10"/>
        <v>0</v>
      </c>
      <c r="AT33" s="240">
        <f t="shared" si="10"/>
        <v>9.6000000000000002E-2</v>
      </c>
      <c r="AU33" s="240">
        <f t="shared" si="10"/>
        <v>0</v>
      </c>
      <c r="AV33" s="240">
        <f t="shared" si="10"/>
        <v>0</v>
      </c>
      <c r="AW33" s="240">
        <f t="shared" si="10"/>
        <v>0</v>
      </c>
      <c r="AX33" s="240">
        <f t="shared" si="10"/>
        <v>0.16</v>
      </c>
      <c r="AY33" s="240">
        <f t="shared" si="10"/>
        <v>0</v>
      </c>
      <c r="AZ33" s="240">
        <f t="shared" si="10"/>
        <v>0</v>
      </c>
      <c r="BA33" s="240">
        <f t="shared" si="10"/>
        <v>1.6</v>
      </c>
      <c r="BB33" s="240">
        <f t="shared" si="10"/>
        <v>0</v>
      </c>
      <c r="BC33" s="240">
        <f t="shared" si="10"/>
        <v>0</v>
      </c>
      <c r="BD33" s="240">
        <f t="shared" si="10"/>
        <v>0</v>
      </c>
      <c r="BE33" s="240">
        <f t="shared" si="10"/>
        <v>0</v>
      </c>
      <c r="BF33" s="240">
        <f t="shared" si="10"/>
        <v>0</v>
      </c>
      <c r="BG33" s="240">
        <f t="shared" si="10"/>
        <v>0</v>
      </c>
      <c r="BH33" s="240">
        <f t="shared" si="10"/>
        <v>0</v>
      </c>
      <c r="BI33" s="240">
        <f t="shared" si="10"/>
        <v>0</v>
      </c>
      <c r="BJ33" s="240">
        <f t="shared" si="10"/>
        <v>1.76</v>
      </c>
      <c r="BK33" s="240">
        <f t="shared" si="10"/>
        <v>0.35199999999999998</v>
      </c>
      <c r="BL33" s="240">
        <f t="shared" si="10"/>
        <v>0.25600000000000001</v>
      </c>
      <c r="BM33" s="240">
        <f t="shared" si="10"/>
        <v>0</v>
      </c>
      <c r="BN33" s="240">
        <f t="shared" si="10"/>
        <v>0</v>
      </c>
      <c r="BO33" s="240">
        <f t="shared" si="10"/>
        <v>1.28</v>
      </c>
      <c r="BP33" s="240">
        <f t="shared" si="10"/>
        <v>0</v>
      </c>
      <c r="BQ33" s="240">
        <f t="shared" si="10"/>
        <v>0</v>
      </c>
      <c r="BR33" s="240">
        <f t="shared" si="10"/>
        <v>0</v>
      </c>
      <c r="BS33" s="240">
        <f t="shared" si="10"/>
        <v>0</v>
      </c>
      <c r="BT33" s="240">
        <f t="shared" si="10"/>
        <v>0</v>
      </c>
      <c r="BU33" s="240">
        <f t="shared" si="10"/>
        <v>0</v>
      </c>
      <c r="BV33" s="240">
        <f t="shared" si="10"/>
        <v>2.88</v>
      </c>
      <c r="BW33" s="240">
        <f t="shared" si="10"/>
        <v>0</v>
      </c>
      <c r="BX33" s="240">
        <f t="shared" ref="BX33:BZ33" si="11">BX30*BX31/1000</f>
        <v>1.92</v>
      </c>
      <c r="BY33" s="238">
        <f t="shared" si="11"/>
        <v>0</v>
      </c>
      <c r="BZ33" s="238">
        <f t="shared" si="11"/>
        <v>0</v>
      </c>
      <c r="CA33" s="230"/>
    </row>
    <row r="34" spans="1:79" s="256" customFormat="1">
      <c r="A34" s="414" t="s">
        <v>64</v>
      </c>
      <c r="B34" s="415"/>
      <c r="C34" s="237"/>
      <c r="D34" s="241">
        <f>ССЫЛКИ!B3</f>
        <v>85</v>
      </c>
      <c r="E34" s="241">
        <f>ССЫЛКИ!C3</f>
        <v>21</v>
      </c>
      <c r="F34" s="241">
        <f>ССЫЛКИ!D3</f>
        <v>21</v>
      </c>
      <c r="G34" s="241">
        <f>ССЫЛКИ!E3</f>
        <v>6</v>
      </c>
      <c r="H34" s="241">
        <f>ССЫЛКИ!F3</f>
        <v>400</v>
      </c>
      <c r="I34" s="241">
        <f>ССЫЛКИ!G3</f>
        <v>140</v>
      </c>
      <c r="J34" s="241">
        <f>ССЫЛКИ!H3</f>
        <v>85</v>
      </c>
      <c r="K34" s="241">
        <f>ССЫЛКИ!I3</f>
        <v>21</v>
      </c>
      <c r="L34" s="241">
        <f>ССЫЛКИ!J3</f>
        <v>140</v>
      </c>
      <c r="M34" s="241">
        <f>ССЫЛКИ!K3</f>
        <v>56</v>
      </c>
      <c r="N34" s="241">
        <f>ССЫЛКИ!L3</f>
        <v>10</v>
      </c>
      <c r="O34" s="241">
        <f>ССЫЛКИ!M3</f>
        <v>240</v>
      </c>
      <c r="P34" s="241">
        <f>ССЫЛКИ!N3</f>
        <v>700</v>
      </c>
      <c r="Q34" s="241">
        <f>ССЫЛКИ!O3</f>
        <v>8</v>
      </c>
      <c r="R34" s="241">
        <f>ССЫЛКИ!P3</f>
        <v>160</v>
      </c>
      <c r="S34" s="241">
        <f>ССЫЛКИ!Q3</f>
        <v>10</v>
      </c>
      <c r="T34" s="241">
        <f>ССЫЛКИ!R3</f>
        <v>150</v>
      </c>
      <c r="U34" s="241">
        <f>ССЫЛКИ!S3</f>
        <v>110</v>
      </c>
      <c r="V34" s="241">
        <f>ССЫЛКИ!T3</f>
        <v>130</v>
      </c>
      <c r="W34" s="241">
        <f>ССЫЛКИ!U3</f>
        <v>150</v>
      </c>
      <c r="X34" s="241">
        <f>ССЫЛКИ!V3</f>
        <v>150</v>
      </c>
      <c r="Y34" s="241">
        <f>ССЫЛКИ!W3</f>
        <v>40</v>
      </c>
      <c r="Z34" s="241">
        <f>ССЫЛКИ!X3</f>
        <v>150</v>
      </c>
      <c r="AA34" s="241">
        <f>ССЫЛКИ!Y3</f>
        <v>60</v>
      </c>
      <c r="AB34" s="241">
        <f>ССЫЛКИ!Z3</f>
        <v>70</v>
      </c>
      <c r="AC34" s="241">
        <f>ССЫЛКИ!AA3</f>
        <v>165</v>
      </c>
      <c r="AD34" s="241">
        <f>ССЫЛКИ!AB3</f>
        <v>21</v>
      </c>
      <c r="AE34" s="241">
        <f>ССЫЛКИ!AC3</f>
        <v>10.5</v>
      </c>
      <c r="AF34" s="241">
        <f>ССЫЛКИ!AD3</f>
        <v>55</v>
      </c>
      <c r="AG34" s="241">
        <f>ССЫЛКИ!AE3</f>
        <v>90</v>
      </c>
      <c r="AH34" s="241">
        <f>ССЫЛКИ!AF3</f>
        <v>45</v>
      </c>
      <c r="AI34" s="241">
        <f>ССЫЛКИ!AG3</f>
        <v>45</v>
      </c>
      <c r="AJ34" s="241">
        <f>ССЫЛКИ!AH3</f>
        <v>52</v>
      </c>
      <c r="AK34" s="241">
        <f>ССЫЛКИ!AI3</f>
        <v>50</v>
      </c>
      <c r="AL34" s="241">
        <f>ССЫЛКИ!AJ3</f>
        <v>55</v>
      </c>
      <c r="AM34" s="241">
        <f>ССЫЛКИ!AK3</f>
        <v>60</v>
      </c>
      <c r="AN34" s="241">
        <f>ССЫЛКИ!AL3</f>
        <v>60</v>
      </c>
      <c r="AO34" s="241">
        <f>ССЫЛКИ!AM3</f>
        <v>50</v>
      </c>
      <c r="AP34" s="241">
        <f>ССЫЛКИ!AN3</f>
        <v>110</v>
      </c>
      <c r="AQ34" s="241">
        <f>ССЫЛКИ!AO3</f>
        <v>270</v>
      </c>
      <c r="AR34" s="241">
        <f>ССЫЛКИ!AP3</f>
        <v>200</v>
      </c>
      <c r="AS34" s="241">
        <f>ССЫЛКИ!AQ3</f>
        <v>80</v>
      </c>
      <c r="AT34" s="241">
        <f>ССЫЛКИ!AR3</f>
        <v>600</v>
      </c>
      <c r="AU34" s="241">
        <f>ССЫЛКИ!AS3</f>
        <v>60</v>
      </c>
      <c r="AV34" s="241">
        <f>ССЫЛКИ!AT3</f>
        <v>75</v>
      </c>
      <c r="AW34" s="241">
        <f>ССЫЛКИ!AU3</f>
        <v>250</v>
      </c>
      <c r="AX34" s="241">
        <f>ССЫЛКИ!AV3</f>
        <v>274</v>
      </c>
      <c r="AY34" s="241">
        <f>ССЫЛКИ!AW3</f>
        <v>450</v>
      </c>
      <c r="AZ34" s="241">
        <f>ССЫЛКИ!AX3</f>
        <v>325</v>
      </c>
      <c r="BA34" s="241">
        <f>ССЫЛКИ!AY3</f>
        <v>180</v>
      </c>
      <c r="BB34" s="241">
        <f>ССЫЛКИ!AZ3</f>
        <v>320</v>
      </c>
      <c r="BC34" s="241">
        <f>ССЫЛКИ!BA3</f>
        <v>350</v>
      </c>
      <c r="BD34" s="241">
        <f>ССЫЛКИ!BB3</f>
        <v>300</v>
      </c>
      <c r="BE34" s="241">
        <f>ССЫЛКИ!BC3</f>
        <v>120</v>
      </c>
      <c r="BF34" s="241">
        <f>ССЫЛКИ!BD3</f>
        <v>220</v>
      </c>
      <c r="BG34" s="241">
        <f>ССЫЛКИ!BE3</f>
        <v>300</v>
      </c>
      <c r="BH34" s="241">
        <f>ССЫЛКИ!BF3</f>
        <v>21</v>
      </c>
      <c r="BI34" s="241">
        <f>ССЫЛКИ!BG3</f>
        <v>21</v>
      </c>
      <c r="BJ34" s="241">
        <f>ССЫЛКИ!BH3</f>
        <v>35</v>
      </c>
      <c r="BK34" s="241">
        <f>ССЫЛКИ!BI3</f>
        <v>22</v>
      </c>
      <c r="BL34" s="241">
        <f>ССЫЛКИ!BJ3</f>
        <v>32</v>
      </c>
      <c r="BM34" s="241">
        <f>ССЫЛКИ!BK3</f>
        <v>140</v>
      </c>
      <c r="BN34" s="241">
        <f>ССЫЛКИ!BL3</f>
        <v>140</v>
      </c>
      <c r="BO34" s="241">
        <f>ССЫЛКИ!BM3</f>
        <v>30</v>
      </c>
      <c r="BP34" s="241">
        <f>ССЫЛКИ!BN3</f>
        <v>4.2</v>
      </c>
      <c r="BQ34" s="241">
        <f>ССЫЛКИ!BO3</f>
        <v>160</v>
      </c>
      <c r="BR34" s="241">
        <f>ССЫЛКИ!BP3</f>
        <v>100</v>
      </c>
      <c r="BS34" s="241">
        <f>ССЫЛКИ!BQ3</f>
        <v>150</v>
      </c>
      <c r="BT34" s="241">
        <f>ССЫЛКИ!BR3</f>
        <v>160</v>
      </c>
      <c r="BU34" s="241">
        <f>ССЫЛКИ!BS3</f>
        <v>100</v>
      </c>
      <c r="BV34" s="241">
        <f>ССЫЛКИ!BT3</f>
        <v>90</v>
      </c>
      <c r="BW34" s="241">
        <f>ССЫЛКИ!BU3</f>
        <v>21</v>
      </c>
      <c r="BX34" s="241">
        <f>ССЫЛКИ!BV3</f>
        <v>40</v>
      </c>
      <c r="BY34" s="241">
        <f>ССЫЛКИ!BW3</f>
        <v>210</v>
      </c>
      <c r="BZ34" s="241">
        <f>ССЫЛКИ!BX3</f>
        <v>8</v>
      </c>
      <c r="CA34" s="230"/>
    </row>
    <row r="35" spans="1:79" s="256" customFormat="1">
      <c r="A35" s="414" t="s">
        <v>76</v>
      </c>
      <c r="B35" s="415"/>
      <c r="C35" s="242">
        <f>SUM(D35:BZ35)</f>
        <v>1952</v>
      </c>
      <c r="D35" s="243">
        <f t="shared" ref="D35:BZ35" si="12">D33*D34</f>
        <v>0</v>
      </c>
      <c r="E35" s="243">
        <f t="shared" si="12"/>
        <v>0</v>
      </c>
      <c r="F35" s="239">
        <f t="shared" si="12"/>
        <v>672</v>
      </c>
      <c r="G35" s="240">
        <f t="shared" si="12"/>
        <v>192</v>
      </c>
      <c r="H35" s="240">
        <f t="shared" si="12"/>
        <v>0</v>
      </c>
      <c r="I35" s="240">
        <f t="shared" si="12"/>
        <v>0</v>
      </c>
      <c r="J35" s="240">
        <f t="shared" si="12"/>
        <v>184.96</v>
      </c>
      <c r="K35" s="240">
        <f t="shared" si="12"/>
        <v>0</v>
      </c>
      <c r="L35" s="240">
        <f t="shared" si="12"/>
        <v>22.400000000000002</v>
      </c>
      <c r="M35" s="240">
        <f t="shared" si="12"/>
        <v>0</v>
      </c>
      <c r="N35" s="240">
        <f t="shared" si="12"/>
        <v>1.9040000000000001</v>
      </c>
      <c r="O35" s="240">
        <f t="shared" si="12"/>
        <v>0</v>
      </c>
      <c r="P35" s="240">
        <f t="shared" si="12"/>
        <v>0</v>
      </c>
      <c r="Q35" s="240">
        <f t="shared" si="12"/>
        <v>0</v>
      </c>
      <c r="R35" s="240">
        <f t="shared" si="12"/>
        <v>0</v>
      </c>
      <c r="S35" s="240">
        <f t="shared" si="12"/>
        <v>0</v>
      </c>
      <c r="T35" s="240">
        <f t="shared" si="12"/>
        <v>0</v>
      </c>
      <c r="U35" s="240">
        <f t="shared" si="12"/>
        <v>0</v>
      </c>
      <c r="V35" s="240">
        <f t="shared" si="12"/>
        <v>0</v>
      </c>
      <c r="W35" s="240">
        <f t="shared" si="12"/>
        <v>0</v>
      </c>
      <c r="X35" s="240">
        <f t="shared" si="12"/>
        <v>0</v>
      </c>
      <c r="Y35" s="240">
        <f t="shared" si="12"/>
        <v>1.28</v>
      </c>
      <c r="Z35" s="240">
        <f t="shared" si="12"/>
        <v>0</v>
      </c>
      <c r="AA35" s="240">
        <f t="shared" si="12"/>
        <v>0</v>
      </c>
      <c r="AB35" s="240">
        <f t="shared" si="12"/>
        <v>0</v>
      </c>
      <c r="AC35" s="240">
        <f t="shared" si="12"/>
        <v>13.200000000000001</v>
      </c>
      <c r="AD35" s="240">
        <f t="shared" si="12"/>
        <v>0</v>
      </c>
      <c r="AE35" s="240">
        <f t="shared" si="12"/>
        <v>0</v>
      </c>
      <c r="AF35" s="240">
        <f t="shared" si="12"/>
        <v>22.88</v>
      </c>
      <c r="AG35" s="240">
        <f t="shared" si="12"/>
        <v>0</v>
      </c>
      <c r="AH35" s="240">
        <f t="shared" si="12"/>
        <v>0</v>
      </c>
      <c r="AI35" s="240">
        <f t="shared" si="12"/>
        <v>0</v>
      </c>
      <c r="AJ35" s="240">
        <f t="shared" si="12"/>
        <v>0</v>
      </c>
      <c r="AK35" s="240">
        <f t="shared" si="12"/>
        <v>0</v>
      </c>
      <c r="AL35" s="240">
        <f t="shared" si="12"/>
        <v>0</v>
      </c>
      <c r="AM35" s="240">
        <f t="shared" si="12"/>
        <v>0</v>
      </c>
      <c r="AN35" s="240">
        <f t="shared" si="12"/>
        <v>0</v>
      </c>
      <c r="AO35" s="240">
        <f t="shared" si="12"/>
        <v>0</v>
      </c>
      <c r="AP35" s="240">
        <f t="shared" si="12"/>
        <v>0</v>
      </c>
      <c r="AQ35" s="240">
        <f t="shared" si="12"/>
        <v>0</v>
      </c>
      <c r="AR35" s="240">
        <f t="shared" si="12"/>
        <v>0</v>
      </c>
      <c r="AS35" s="240">
        <f t="shared" si="12"/>
        <v>0</v>
      </c>
      <c r="AT35" s="240">
        <f t="shared" si="12"/>
        <v>57.6</v>
      </c>
      <c r="AU35" s="240">
        <f t="shared" si="12"/>
        <v>0</v>
      </c>
      <c r="AV35" s="240">
        <f t="shared" si="12"/>
        <v>0</v>
      </c>
      <c r="AW35" s="240">
        <f t="shared" si="12"/>
        <v>0</v>
      </c>
      <c r="AX35" s="240">
        <f t="shared" si="12"/>
        <v>43.84</v>
      </c>
      <c r="AY35" s="240">
        <f t="shared" si="12"/>
        <v>0</v>
      </c>
      <c r="AZ35" s="240">
        <f t="shared" si="12"/>
        <v>0</v>
      </c>
      <c r="BA35" s="240">
        <f t="shared" si="12"/>
        <v>288</v>
      </c>
      <c r="BB35" s="240">
        <f t="shared" si="12"/>
        <v>0</v>
      </c>
      <c r="BC35" s="240">
        <f t="shared" si="12"/>
        <v>0</v>
      </c>
      <c r="BD35" s="240">
        <f t="shared" si="12"/>
        <v>0</v>
      </c>
      <c r="BE35" s="240">
        <f t="shared" si="12"/>
        <v>0</v>
      </c>
      <c r="BF35" s="240">
        <f t="shared" si="12"/>
        <v>0</v>
      </c>
      <c r="BG35" s="240">
        <f t="shared" si="12"/>
        <v>0</v>
      </c>
      <c r="BH35" s="240">
        <f t="shared" si="12"/>
        <v>0</v>
      </c>
      <c r="BI35" s="240">
        <f t="shared" si="12"/>
        <v>0</v>
      </c>
      <c r="BJ35" s="240">
        <f t="shared" si="12"/>
        <v>61.6</v>
      </c>
      <c r="BK35" s="240">
        <f t="shared" si="12"/>
        <v>7.7439999999999998</v>
      </c>
      <c r="BL35" s="240">
        <f t="shared" si="12"/>
        <v>8.1920000000000002</v>
      </c>
      <c r="BM35" s="240">
        <f t="shared" si="12"/>
        <v>0</v>
      </c>
      <c r="BN35" s="240">
        <f t="shared" si="12"/>
        <v>0</v>
      </c>
      <c r="BO35" s="240">
        <f t="shared" si="12"/>
        <v>38.4</v>
      </c>
      <c r="BP35" s="240">
        <f t="shared" si="12"/>
        <v>0</v>
      </c>
      <c r="BQ35" s="240">
        <f t="shared" si="12"/>
        <v>0</v>
      </c>
      <c r="BR35" s="240">
        <f t="shared" si="12"/>
        <v>0</v>
      </c>
      <c r="BS35" s="240">
        <f t="shared" si="12"/>
        <v>0</v>
      </c>
      <c r="BT35" s="240">
        <f t="shared" si="12"/>
        <v>0</v>
      </c>
      <c r="BU35" s="240">
        <f t="shared" si="12"/>
        <v>0</v>
      </c>
      <c r="BV35" s="240">
        <f t="shared" si="12"/>
        <v>259.2</v>
      </c>
      <c r="BW35" s="240">
        <f t="shared" si="12"/>
        <v>0</v>
      </c>
      <c r="BX35" s="240">
        <f t="shared" si="12"/>
        <v>76.8</v>
      </c>
      <c r="BY35" s="243">
        <f t="shared" si="12"/>
        <v>0</v>
      </c>
      <c r="BZ35" s="243">
        <f t="shared" si="12"/>
        <v>0</v>
      </c>
      <c r="CA35" s="230"/>
    </row>
    <row r="36" spans="1:79" s="256" customFormat="1" ht="15.75" customHeight="1">
      <c r="A36" s="414" t="s">
        <v>77</v>
      </c>
      <c r="B36" s="415"/>
      <c r="C36" s="244">
        <f>C35/C32</f>
        <v>61</v>
      </c>
      <c r="D36" s="230"/>
      <c r="E36" s="230"/>
      <c r="F36" s="230"/>
      <c r="G36" s="230"/>
      <c r="H36" s="230"/>
      <c r="I36" s="230"/>
      <c r="J36" s="230"/>
      <c r="K36" s="230"/>
      <c r="L36" s="230"/>
      <c r="M36" s="230"/>
      <c r="N36" s="230"/>
      <c r="O36" s="230"/>
      <c r="P36" s="230"/>
      <c r="Q36" s="230"/>
      <c r="R36" s="230"/>
      <c r="S36" s="230"/>
      <c r="T36" s="230"/>
      <c r="U36" s="230"/>
      <c r="V36" s="230"/>
      <c r="W36" s="230"/>
      <c r="X36" s="230"/>
      <c r="Y36" s="230"/>
      <c r="Z36" s="230"/>
      <c r="AA36" s="230"/>
      <c r="AB36" s="230"/>
      <c r="AC36" s="230"/>
      <c r="AD36" s="230"/>
      <c r="AE36" s="230"/>
      <c r="AF36" s="230"/>
      <c r="AG36" s="230"/>
      <c r="AH36" s="230"/>
      <c r="AI36" s="230"/>
      <c r="AJ36" s="230"/>
      <c r="AK36" s="230"/>
      <c r="AL36" s="230"/>
      <c r="AM36" s="230"/>
      <c r="AN36" s="230"/>
      <c r="AO36" s="230"/>
      <c r="AP36" s="230"/>
      <c r="AQ36" s="230"/>
      <c r="AR36" s="230"/>
      <c r="AS36" s="230"/>
      <c r="AT36" s="230"/>
      <c r="AU36" s="230"/>
      <c r="AV36" s="230"/>
      <c r="AW36" s="230"/>
      <c r="AX36" s="230"/>
      <c r="AY36" s="230"/>
      <c r="AZ36" s="230"/>
      <c r="BA36" s="230"/>
      <c r="BB36" s="230"/>
      <c r="BC36" s="230"/>
      <c r="BD36" s="230"/>
      <c r="BE36" s="230"/>
      <c r="BF36" s="230"/>
      <c r="BG36" s="230"/>
      <c r="BH36" s="230"/>
      <c r="BI36" s="230"/>
      <c r="BJ36" s="230"/>
      <c r="BK36" s="230"/>
      <c r="BL36" s="230"/>
      <c r="BM36" s="230"/>
      <c r="BN36" s="230"/>
      <c r="BO36" s="230"/>
      <c r="BP36" s="230"/>
      <c r="BQ36" s="230"/>
      <c r="BR36" s="230"/>
      <c r="BS36" s="230"/>
      <c r="BT36" s="230"/>
      <c r="BU36" s="230"/>
      <c r="BV36" s="230"/>
      <c r="BW36" s="230"/>
      <c r="BX36" s="230"/>
      <c r="BY36" s="230"/>
      <c r="BZ36" s="230"/>
      <c r="CA36" s="230"/>
    </row>
    <row r="37" spans="1:79" ht="13.9" hidden="1" customHeight="1">
      <c r="A37" s="1"/>
      <c r="B37" s="233" t="s">
        <v>399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</row>
    <row r="38" spans="1:79" s="256" customFormat="1" hidden="1">
      <c r="A38" s="408"/>
      <c r="B38" s="407"/>
      <c r="C38" s="236"/>
      <c r="D38" s="236">
        <f t="shared" ref="D38:K38" si="13">SUM(D22:D28)</f>
        <v>0</v>
      </c>
      <c r="E38" s="236">
        <f t="shared" si="13"/>
        <v>0</v>
      </c>
      <c r="F38" s="236">
        <f t="shared" si="13"/>
        <v>1</v>
      </c>
      <c r="G38" s="236">
        <f t="shared" si="13"/>
        <v>1</v>
      </c>
      <c r="H38" s="236">
        <f t="shared" si="13"/>
        <v>0</v>
      </c>
      <c r="I38" s="236">
        <f t="shared" si="13"/>
        <v>0</v>
      </c>
      <c r="J38" s="236">
        <f t="shared" si="13"/>
        <v>68</v>
      </c>
      <c r="K38" s="236">
        <f t="shared" si="13"/>
        <v>0</v>
      </c>
      <c r="L38" s="236">
        <f>SUM(L22:L28)</f>
        <v>5</v>
      </c>
      <c r="M38" s="236">
        <f t="shared" ref="M38:BX38" si="14">SUM(M22:M28)</f>
        <v>0</v>
      </c>
      <c r="N38" s="236">
        <f t="shared" si="14"/>
        <v>5.95</v>
      </c>
      <c r="O38" s="236">
        <f t="shared" si="14"/>
        <v>0</v>
      </c>
      <c r="P38" s="236">
        <f t="shared" si="14"/>
        <v>0</v>
      </c>
      <c r="Q38" s="236">
        <f t="shared" si="14"/>
        <v>0</v>
      </c>
      <c r="R38" s="236">
        <f t="shared" si="14"/>
        <v>0</v>
      </c>
      <c r="S38" s="236">
        <f t="shared" si="14"/>
        <v>0</v>
      </c>
      <c r="T38" s="236">
        <f t="shared" si="14"/>
        <v>0</v>
      </c>
      <c r="U38" s="236">
        <f t="shared" si="14"/>
        <v>0</v>
      </c>
      <c r="V38" s="236">
        <f t="shared" si="14"/>
        <v>0</v>
      </c>
      <c r="W38" s="236">
        <f t="shared" si="14"/>
        <v>0</v>
      </c>
      <c r="X38" s="236">
        <f t="shared" si="14"/>
        <v>0</v>
      </c>
      <c r="Y38" s="236">
        <f t="shared" si="14"/>
        <v>1</v>
      </c>
      <c r="Z38" s="236">
        <f t="shared" si="14"/>
        <v>0</v>
      </c>
      <c r="AA38" s="236">
        <f t="shared" si="14"/>
        <v>0</v>
      </c>
      <c r="AB38" s="236">
        <f t="shared" si="14"/>
        <v>0</v>
      </c>
      <c r="AC38" s="236">
        <f t="shared" si="14"/>
        <v>2.5</v>
      </c>
      <c r="AD38" s="236">
        <f t="shared" si="14"/>
        <v>0</v>
      </c>
      <c r="AE38" s="236">
        <f t="shared" si="14"/>
        <v>0</v>
      </c>
      <c r="AF38" s="236">
        <f t="shared" si="14"/>
        <v>13</v>
      </c>
      <c r="AG38" s="236">
        <f t="shared" si="14"/>
        <v>0</v>
      </c>
      <c r="AH38" s="236">
        <f t="shared" si="14"/>
        <v>0</v>
      </c>
      <c r="AI38" s="236">
        <f t="shared" si="14"/>
        <v>0</v>
      </c>
      <c r="AJ38" s="236">
        <f t="shared" si="14"/>
        <v>0</v>
      </c>
      <c r="AK38" s="236">
        <f t="shared" si="14"/>
        <v>0</v>
      </c>
      <c r="AL38" s="236">
        <f t="shared" si="14"/>
        <v>0</v>
      </c>
      <c r="AM38" s="236">
        <f t="shared" si="14"/>
        <v>0</v>
      </c>
      <c r="AN38" s="236">
        <f t="shared" si="14"/>
        <v>0</v>
      </c>
      <c r="AO38" s="236">
        <f t="shared" si="14"/>
        <v>0</v>
      </c>
      <c r="AP38" s="236">
        <f t="shared" si="14"/>
        <v>0</v>
      </c>
      <c r="AQ38" s="236">
        <f t="shared" si="14"/>
        <v>0</v>
      </c>
      <c r="AR38" s="236">
        <f t="shared" si="14"/>
        <v>0</v>
      </c>
      <c r="AS38" s="236">
        <f t="shared" si="14"/>
        <v>0</v>
      </c>
      <c r="AT38" s="236">
        <f t="shared" si="14"/>
        <v>3</v>
      </c>
      <c r="AU38" s="236">
        <f t="shared" si="14"/>
        <v>0</v>
      </c>
      <c r="AV38" s="236">
        <f t="shared" si="14"/>
        <v>0</v>
      </c>
      <c r="AW38" s="236">
        <f t="shared" si="14"/>
        <v>0</v>
      </c>
      <c r="AX38" s="236">
        <f t="shared" si="14"/>
        <v>5</v>
      </c>
      <c r="AY38" s="236">
        <f t="shared" si="14"/>
        <v>0</v>
      </c>
      <c r="AZ38" s="236">
        <f t="shared" si="14"/>
        <v>0</v>
      </c>
      <c r="BA38" s="236">
        <f t="shared" si="14"/>
        <v>50</v>
      </c>
      <c r="BB38" s="236">
        <f t="shared" si="14"/>
        <v>0</v>
      </c>
      <c r="BC38" s="236">
        <f t="shared" si="14"/>
        <v>0</v>
      </c>
      <c r="BD38" s="236">
        <f t="shared" si="14"/>
        <v>0</v>
      </c>
      <c r="BE38" s="236">
        <f t="shared" si="14"/>
        <v>0</v>
      </c>
      <c r="BF38" s="236">
        <f t="shared" si="14"/>
        <v>0</v>
      </c>
      <c r="BG38" s="236">
        <f t="shared" si="14"/>
        <v>0</v>
      </c>
      <c r="BH38" s="236">
        <f t="shared" si="14"/>
        <v>0</v>
      </c>
      <c r="BI38" s="236">
        <f t="shared" si="14"/>
        <v>0</v>
      </c>
      <c r="BJ38" s="236">
        <f t="shared" si="14"/>
        <v>55</v>
      </c>
      <c r="BK38" s="236">
        <f t="shared" si="14"/>
        <v>11</v>
      </c>
      <c r="BL38" s="236">
        <f t="shared" si="14"/>
        <v>8</v>
      </c>
      <c r="BM38" s="236">
        <f t="shared" si="14"/>
        <v>0</v>
      </c>
      <c r="BN38" s="236">
        <f t="shared" si="14"/>
        <v>0</v>
      </c>
      <c r="BO38" s="236">
        <f t="shared" si="14"/>
        <v>40</v>
      </c>
      <c r="BP38" s="236">
        <f t="shared" si="14"/>
        <v>0</v>
      </c>
      <c r="BQ38" s="236">
        <f t="shared" si="14"/>
        <v>0</v>
      </c>
      <c r="BR38" s="236">
        <f t="shared" si="14"/>
        <v>0</v>
      </c>
      <c r="BS38" s="236">
        <f t="shared" si="14"/>
        <v>0</v>
      </c>
      <c r="BT38" s="236">
        <f t="shared" si="14"/>
        <v>0</v>
      </c>
      <c r="BU38" s="236">
        <f t="shared" si="14"/>
        <v>0</v>
      </c>
      <c r="BV38" s="236">
        <f t="shared" si="14"/>
        <v>90</v>
      </c>
      <c r="BW38" s="236">
        <f t="shared" si="14"/>
        <v>0</v>
      </c>
      <c r="BX38" s="236">
        <f t="shared" si="14"/>
        <v>60</v>
      </c>
      <c r="BY38" s="257" t="e">
        <f>SUM(BY18:BY26)</f>
        <v>#REF!</v>
      </c>
      <c r="BZ38" s="257" t="e">
        <f>SUM(BZ18:BZ26)</f>
        <v>#REF!</v>
      </c>
      <c r="CA38" s="230"/>
    </row>
    <row r="39" spans="1:79" s="256" customFormat="1" hidden="1">
      <c r="A39" s="412" t="s">
        <v>74</v>
      </c>
      <c r="B39" s="413"/>
      <c r="C39" s="236">
        <f>C40</f>
        <v>32</v>
      </c>
      <c r="D39" s="246">
        <f>C39</f>
        <v>32</v>
      </c>
      <c r="E39" s="246">
        <f t="shared" ref="E39:BP39" si="15">D39</f>
        <v>32</v>
      </c>
      <c r="F39" s="246">
        <f t="shared" si="15"/>
        <v>32</v>
      </c>
      <c r="G39" s="246">
        <f t="shared" si="15"/>
        <v>32</v>
      </c>
      <c r="H39" s="246">
        <f t="shared" si="15"/>
        <v>32</v>
      </c>
      <c r="I39" s="246">
        <f t="shared" si="15"/>
        <v>32</v>
      </c>
      <c r="J39" s="246">
        <f t="shared" si="15"/>
        <v>32</v>
      </c>
      <c r="K39" s="246">
        <f t="shared" si="15"/>
        <v>32</v>
      </c>
      <c r="L39" s="246">
        <f t="shared" si="15"/>
        <v>32</v>
      </c>
      <c r="M39" s="246">
        <f t="shared" si="15"/>
        <v>32</v>
      </c>
      <c r="N39" s="246">
        <f t="shared" si="15"/>
        <v>32</v>
      </c>
      <c r="O39" s="246">
        <f t="shared" si="15"/>
        <v>32</v>
      </c>
      <c r="P39" s="246">
        <f t="shared" si="15"/>
        <v>32</v>
      </c>
      <c r="Q39" s="246">
        <f t="shared" si="15"/>
        <v>32</v>
      </c>
      <c r="R39" s="246">
        <f t="shared" si="15"/>
        <v>32</v>
      </c>
      <c r="S39" s="246">
        <f t="shared" si="15"/>
        <v>32</v>
      </c>
      <c r="T39" s="246">
        <f t="shared" si="15"/>
        <v>32</v>
      </c>
      <c r="U39" s="246">
        <f t="shared" si="15"/>
        <v>32</v>
      </c>
      <c r="V39" s="246">
        <f t="shared" si="15"/>
        <v>32</v>
      </c>
      <c r="W39" s="246">
        <f t="shared" si="15"/>
        <v>32</v>
      </c>
      <c r="X39" s="246">
        <f t="shared" si="15"/>
        <v>32</v>
      </c>
      <c r="Y39" s="246">
        <f t="shared" si="15"/>
        <v>32</v>
      </c>
      <c r="Z39" s="246">
        <f t="shared" si="15"/>
        <v>32</v>
      </c>
      <c r="AA39" s="246">
        <f t="shared" si="15"/>
        <v>32</v>
      </c>
      <c r="AB39" s="246">
        <f t="shared" si="15"/>
        <v>32</v>
      </c>
      <c r="AC39" s="246">
        <f t="shared" si="15"/>
        <v>32</v>
      </c>
      <c r="AD39" s="246">
        <f t="shared" si="15"/>
        <v>32</v>
      </c>
      <c r="AE39" s="246">
        <f t="shared" si="15"/>
        <v>32</v>
      </c>
      <c r="AF39" s="246">
        <f t="shared" si="15"/>
        <v>32</v>
      </c>
      <c r="AG39" s="246">
        <f t="shared" si="15"/>
        <v>32</v>
      </c>
      <c r="AH39" s="246">
        <f t="shared" si="15"/>
        <v>32</v>
      </c>
      <c r="AI39" s="246">
        <f t="shared" si="15"/>
        <v>32</v>
      </c>
      <c r="AJ39" s="246">
        <f t="shared" si="15"/>
        <v>32</v>
      </c>
      <c r="AK39" s="246">
        <f t="shared" si="15"/>
        <v>32</v>
      </c>
      <c r="AL39" s="246">
        <f t="shared" si="15"/>
        <v>32</v>
      </c>
      <c r="AM39" s="246">
        <f t="shared" si="15"/>
        <v>32</v>
      </c>
      <c r="AN39" s="246">
        <f t="shared" si="15"/>
        <v>32</v>
      </c>
      <c r="AO39" s="246">
        <f t="shared" si="15"/>
        <v>32</v>
      </c>
      <c r="AP39" s="246">
        <f t="shared" si="15"/>
        <v>32</v>
      </c>
      <c r="AQ39" s="246">
        <f t="shared" si="15"/>
        <v>32</v>
      </c>
      <c r="AR39" s="246">
        <f t="shared" si="15"/>
        <v>32</v>
      </c>
      <c r="AS39" s="246">
        <f t="shared" si="15"/>
        <v>32</v>
      </c>
      <c r="AT39" s="246">
        <f t="shared" si="15"/>
        <v>32</v>
      </c>
      <c r="AU39" s="246">
        <f t="shared" si="15"/>
        <v>32</v>
      </c>
      <c r="AV39" s="246">
        <f t="shared" si="15"/>
        <v>32</v>
      </c>
      <c r="AW39" s="246">
        <f t="shared" si="15"/>
        <v>32</v>
      </c>
      <c r="AX39" s="246">
        <f t="shared" si="15"/>
        <v>32</v>
      </c>
      <c r="AY39" s="246">
        <f t="shared" si="15"/>
        <v>32</v>
      </c>
      <c r="AZ39" s="246">
        <f t="shared" si="15"/>
        <v>32</v>
      </c>
      <c r="BA39" s="246">
        <f t="shared" si="15"/>
        <v>32</v>
      </c>
      <c r="BB39" s="246">
        <f t="shared" si="15"/>
        <v>32</v>
      </c>
      <c r="BC39" s="246">
        <f t="shared" si="15"/>
        <v>32</v>
      </c>
      <c r="BD39" s="246">
        <f t="shared" si="15"/>
        <v>32</v>
      </c>
      <c r="BE39" s="246">
        <f t="shared" si="15"/>
        <v>32</v>
      </c>
      <c r="BF39" s="246">
        <f t="shared" si="15"/>
        <v>32</v>
      </c>
      <c r="BG39" s="246">
        <f t="shared" si="15"/>
        <v>32</v>
      </c>
      <c r="BH39" s="246">
        <f t="shared" si="15"/>
        <v>32</v>
      </c>
      <c r="BI39" s="246">
        <f t="shared" si="15"/>
        <v>32</v>
      </c>
      <c r="BJ39" s="246">
        <f t="shared" si="15"/>
        <v>32</v>
      </c>
      <c r="BK39" s="246">
        <f t="shared" si="15"/>
        <v>32</v>
      </c>
      <c r="BL39" s="246">
        <f t="shared" si="15"/>
        <v>32</v>
      </c>
      <c r="BM39" s="246">
        <f t="shared" si="15"/>
        <v>32</v>
      </c>
      <c r="BN39" s="246">
        <f t="shared" si="15"/>
        <v>32</v>
      </c>
      <c r="BO39" s="246">
        <f t="shared" si="15"/>
        <v>32</v>
      </c>
      <c r="BP39" s="246">
        <f t="shared" si="15"/>
        <v>32</v>
      </c>
      <c r="BQ39" s="246">
        <f t="shared" ref="BQ39:BZ39" si="16">BP39</f>
        <v>32</v>
      </c>
      <c r="BR39" s="246">
        <f t="shared" si="16"/>
        <v>32</v>
      </c>
      <c r="BS39" s="246">
        <f t="shared" si="16"/>
        <v>32</v>
      </c>
      <c r="BT39" s="246">
        <f t="shared" si="16"/>
        <v>32</v>
      </c>
      <c r="BU39" s="246">
        <f t="shared" si="16"/>
        <v>32</v>
      </c>
      <c r="BV39" s="246">
        <f t="shared" si="16"/>
        <v>32</v>
      </c>
      <c r="BW39" s="246">
        <f t="shared" si="16"/>
        <v>32</v>
      </c>
      <c r="BX39" s="246">
        <f t="shared" si="16"/>
        <v>32</v>
      </c>
      <c r="BY39" s="258">
        <f t="shared" si="16"/>
        <v>32</v>
      </c>
      <c r="BZ39" s="258">
        <f t="shared" si="16"/>
        <v>32</v>
      </c>
      <c r="CA39" s="230"/>
    </row>
    <row r="40" spans="1:79" s="256" customFormat="1" ht="21" hidden="1" thickBot="1">
      <c r="A40" s="410" t="s">
        <v>138</v>
      </c>
      <c r="B40" s="411"/>
      <c r="C40" s="99">
        <f>VLOOKUP(B4,Общее_количество_учащихся,3,FALSE)</f>
        <v>32</v>
      </c>
      <c r="D40" s="247"/>
      <c r="E40" s="247"/>
      <c r="F40" s="247"/>
      <c r="G40" s="247"/>
      <c r="H40" s="247"/>
      <c r="I40" s="247"/>
      <c r="J40" s="247"/>
      <c r="K40" s="247"/>
      <c r="L40" s="247"/>
      <c r="M40" s="247"/>
      <c r="N40" s="247"/>
      <c r="O40" s="247"/>
      <c r="P40" s="247"/>
      <c r="Q40" s="247"/>
      <c r="R40" s="247"/>
      <c r="S40" s="247"/>
      <c r="T40" s="247"/>
      <c r="U40" s="247"/>
      <c r="V40" s="247"/>
      <c r="W40" s="247"/>
      <c r="X40" s="247"/>
      <c r="Y40" s="247"/>
      <c r="Z40" s="247"/>
      <c r="AA40" s="247"/>
      <c r="AB40" s="247"/>
      <c r="AC40" s="247"/>
      <c r="AD40" s="247"/>
      <c r="AE40" s="247"/>
      <c r="AF40" s="247"/>
      <c r="AG40" s="247"/>
      <c r="AH40" s="247"/>
      <c r="AI40" s="247"/>
      <c r="AJ40" s="247"/>
      <c r="AK40" s="247"/>
      <c r="AL40" s="247"/>
      <c r="AM40" s="247"/>
      <c r="AN40" s="247"/>
      <c r="AO40" s="247"/>
      <c r="AP40" s="247"/>
      <c r="AQ40" s="247"/>
      <c r="AR40" s="247"/>
      <c r="AS40" s="247"/>
      <c r="AT40" s="247"/>
      <c r="AU40" s="247"/>
      <c r="AV40" s="247"/>
      <c r="AW40" s="247"/>
      <c r="AX40" s="247"/>
      <c r="AY40" s="247"/>
      <c r="AZ40" s="247"/>
      <c r="BA40" s="247"/>
      <c r="BB40" s="247"/>
      <c r="BC40" s="247"/>
      <c r="BD40" s="247"/>
      <c r="BE40" s="247"/>
      <c r="BF40" s="247"/>
      <c r="BG40" s="247"/>
      <c r="BH40" s="247"/>
      <c r="BI40" s="247"/>
      <c r="BJ40" s="247"/>
      <c r="BK40" s="247"/>
      <c r="BL40" s="247"/>
      <c r="BM40" s="247"/>
      <c r="BN40" s="247"/>
      <c r="BO40" s="247"/>
      <c r="BP40" s="247"/>
      <c r="BQ40" s="247"/>
      <c r="BR40" s="247"/>
      <c r="BS40" s="247"/>
      <c r="BT40" s="247"/>
      <c r="BU40" s="247"/>
      <c r="BV40" s="247"/>
      <c r="BW40" s="247"/>
      <c r="BX40" s="247"/>
      <c r="BY40" s="259"/>
      <c r="BZ40" s="257"/>
      <c r="CA40" s="230"/>
    </row>
    <row r="41" spans="1:79" s="256" customFormat="1" hidden="1">
      <c r="A41" s="414" t="s">
        <v>75</v>
      </c>
      <c r="B41" s="415"/>
      <c r="C41" s="237"/>
      <c r="D41" s="248">
        <f>D38*D39/1000</f>
        <v>0</v>
      </c>
      <c r="E41" s="248">
        <f>E38*E39</f>
        <v>0</v>
      </c>
      <c r="F41" s="248">
        <f>F38*F39</f>
        <v>32</v>
      </c>
      <c r="G41" s="248">
        <f>G38*G39</f>
        <v>32</v>
      </c>
      <c r="H41" s="248">
        <f t="shared" ref="H41:BS41" si="17">H38*H39/1000</f>
        <v>0</v>
      </c>
      <c r="I41" s="248">
        <f t="shared" si="17"/>
        <v>0</v>
      </c>
      <c r="J41" s="249">
        <f t="shared" si="17"/>
        <v>2.1760000000000002</v>
      </c>
      <c r="K41" s="249">
        <f>K38*K39</f>
        <v>0</v>
      </c>
      <c r="L41" s="249">
        <f>L38*L39/1000</f>
        <v>0.16</v>
      </c>
      <c r="M41" s="249">
        <f t="shared" si="17"/>
        <v>0</v>
      </c>
      <c r="N41" s="249">
        <f t="shared" si="17"/>
        <v>0.19040000000000001</v>
      </c>
      <c r="O41" s="249">
        <f t="shared" si="17"/>
        <v>0</v>
      </c>
      <c r="P41" s="249">
        <f t="shared" si="17"/>
        <v>0</v>
      </c>
      <c r="Q41" s="249">
        <f>Q38*Q39</f>
        <v>0</v>
      </c>
      <c r="R41" s="249">
        <f t="shared" si="17"/>
        <v>0</v>
      </c>
      <c r="S41" s="249">
        <f>S38*S39</f>
        <v>0</v>
      </c>
      <c r="T41" s="249">
        <f t="shared" si="17"/>
        <v>0</v>
      </c>
      <c r="U41" s="249">
        <f t="shared" si="17"/>
        <v>0</v>
      </c>
      <c r="V41" s="249">
        <f t="shared" si="17"/>
        <v>0</v>
      </c>
      <c r="W41" s="249">
        <f t="shared" si="17"/>
        <v>0</v>
      </c>
      <c r="X41" s="249">
        <f t="shared" si="17"/>
        <v>0</v>
      </c>
      <c r="Y41" s="249">
        <f t="shared" si="17"/>
        <v>3.2000000000000001E-2</v>
      </c>
      <c r="Z41" s="249">
        <f t="shared" si="17"/>
        <v>0</v>
      </c>
      <c r="AA41" s="249">
        <f t="shared" si="17"/>
        <v>0</v>
      </c>
      <c r="AB41" s="249">
        <f t="shared" si="17"/>
        <v>0</v>
      </c>
      <c r="AC41" s="249">
        <f t="shared" si="17"/>
        <v>0.08</v>
      </c>
      <c r="AD41" s="249">
        <f t="shared" si="17"/>
        <v>0</v>
      </c>
      <c r="AE41" s="249">
        <f t="shared" si="17"/>
        <v>0</v>
      </c>
      <c r="AF41" s="249">
        <f t="shared" si="17"/>
        <v>0.41599999999999998</v>
      </c>
      <c r="AG41" s="249">
        <f t="shared" si="17"/>
        <v>0</v>
      </c>
      <c r="AH41" s="249">
        <f t="shared" si="17"/>
        <v>0</v>
      </c>
      <c r="AI41" s="249">
        <f t="shared" si="17"/>
        <v>0</v>
      </c>
      <c r="AJ41" s="249">
        <f t="shared" si="17"/>
        <v>0</v>
      </c>
      <c r="AK41" s="249">
        <f t="shared" si="17"/>
        <v>0</v>
      </c>
      <c r="AL41" s="249">
        <f t="shared" si="17"/>
        <v>0</v>
      </c>
      <c r="AM41" s="249">
        <f t="shared" si="17"/>
        <v>0</v>
      </c>
      <c r="AN41" s="249">
        <f t="shared" si="17"/>
        <v>0</v>
      </c>
      <c r="AO41" s="249">
        <f t="shared" si="17"/>
        <v>0</v>
      </c>
      <c r="AP41" s="249">
        <f t="shared" si="17"/>
        <v>0</v>
      </c>
      <c r="AQ41" s="249">
        <f t="shared" si="17"/>
        <v>0</v>
      </c>
      <c r="AR41" s="249">
        <f t="shared" si="17"/>
        <v>0</v>
      </c>
      <c r="AS41" s="249">
        <f t="shared" si="17"/>
        <v>0</v>
      </c>
      <c r="AT41" s="249">
        <f t="shared" si="17"/>
        <v>9.6000000000000002E-2</v>
      </c>
      <c r="AU41" s="249">
        <f t="shared" si="17"/>
        <v>0</v>
      </c>
      <c r="AV41" s="249">
        <f t="shared" si="17"/>
        <v>0</v>
      </c>
      <c r="AW41" s="249">
        <f t="shared" si="17"/>
        <v>0</v>
      </c>
      <c r="AX41" s="249">
        <f t="shared" si="17"/>
        <v>0.16</v>
      </c>
      <c r="AY41" s="249">
        <f t="shared" si="17"/>
        <v>0</v>
      </c>
      <c r="AZ41" s="249">
        <f t="shared" si="17"/>
        <v>0</v>
      </c>
      <c r="BA41" s="249">
        <f t="shared" si="17"/>
        <v>1.6</v>
      </c>
      <c r="BB41" s="249">
        <f t="shared" si="17"/>
        <v>0</v>
      </c>
      <c r="BC41" s="249">
        <f t="shared" si="17"/>
        <v>0</v>
      </c>
      <c r="BD41" s="249">
        <f t="shared" si="17"/>
        <v>0</v>
      </c>
      <c r="BE41" s="249">
        <f t="shared" si="17"/>
        <v>0</v>
      </c>
      <c r="BF41" s="249">
        <f t="shared" si="17"/>
        <v>0</v>
      </c>
      <c r="BG41" s="249">
        <f t="shared" si="17"/>
        <v>0</v>
      </c>
      <c r="BH41" s="249">
        <f>BH38*BH39</f>
        <v>0</v>
      </c>
      <c r="BI41" s="249">
        <f t="shared" si="17"/>
        <v>0</v>
      </c>
      <c r="BJ41" s="249">
        <f t="shared" si="17"/>
        <v>1.76</v>
      </c>
      <c r="BK41" s="249">
        <f t="shared" si="17"/>
        <v>0.35199999999999998</v>
      </c>
      <c r="BL41" s="249">
        <f t="shared" si="17"/>
        <v>0.25600000000000001</v>
      </c>
      <c r="BM41" s="249">
        <f t="shared" si="17"/>
        <v>0</v>
      </c>
      <c r="BN41" s="249">
        <f t="shared" si="17"/>
        <v>0</v>
      </c>
      <c r="BO41" s="249">
        <f t="shared" si="17"/>
        <v>1.28</v>
      </c>
      <c r="BP41" s="249">
        <f t="shared" si="17"/>
        <v>0</v>
      </c>
      <c r="BQ41" s="249">
        <f t="shared" si="17"/>
        <v>0</v>
      </c>
      <c r="BR41" s="249">
        <f t="shared" si="17"/>
        <v>0</v>
      </c>
      <c r="BS41" s="249">
        <f t="shared" si="17"/>
        <v>0</v>
      </c>
      <c r="BT41" s="249">
        <f t="shared" ref="BT41:BY41" si="18">BT38*BT39/1000</f>
        <v>0</v>
      </c>
      <c r="BU41" s="249">
        <f t="shared" si="18"/>
        <v>0</v>
      </c>
      <c r="BV41" s="249">
        <f t="shared" si="18"/>
        <v>2.88</v>
      </c>
      <c r="BW41" s="249">
        <f t="shared" si="18"/>
        <v>0</v>
      </c>
      <c r="BX41" s="249">
        <f t="shared" si="18"/>
        <v>1.92</v>
      </c>
      <c r="BY41" s="249" t="e">
        <f t="shared" si="18"/>
        <v>#REF!</v>
      </c>
      <c r="BZ41" s="249" t="e">
        <f>BZ38*BZ39</f>
        <v>#REF!</v>
      </c>
      <c r="CA41" s="230"/>
    </row>
    <row r="42" spans="1:79" s="256" customFormat="1" hidden="1">
      <c r="A42" s="414" t="s">
        <v>64</v>
      </c>
      <c r="B42" s="415"/>
      <c r="C42" s="237"/>
      <c r="D42" s="241">
        <f>ССЫЛКИ!B3</f>
        <v>85</v>
      </c>
      <c r="E42" s="241">
        <f>ССЫЛКИ!C3</f>
        <v>21</v>
      </c>
      <c r="F42" s="241">
        <f>ССЫЛКИ!D3</f>
        <v>21</v>
      </c>
      <c r="G42" s="241">
        <f>ССЫЛКИ!E3</f>
        <v>6</v>
      </c>
      <c r="H42" s="241">
        <f>ССЫЛКИ!F3</f>
        <v>400</v>
      </c>
      <c r="I42" s="241">
        <f>ССЫЛКИ!G3</f>
        <v>140</v>
      </c>
      <c r="J42" s="241">
        <f>ССЫЛКИ!H3</f>
        <v>85</v>
      </c>
      <c r="K42" s="241">
        <f>ССЫЛКИ!I3</f>
        <v>21</v>
      </c>
      <c r="L42" s="241">
        <f>ССЫЛКИ!J3</f>
        <v>140</v>
      </c>
      <c r="M42" s="241">
        <f>ССЫЛКИ!K3</f>
        <v>56</v>
      </c>
      <c r="N42" s="241">
        <f>ССЫЛКИ!L3</f>
        <v>10</v>
      </c>
      <c r="O42" s="241">
        <f>ССЫЛКИ!M3</f>
        <v>240</v>
      </c>
      <c r="P42" s="241">
        <f>ССЫЛКИ!N3</f>
        <v>700</v>
      </c>
      <c r="Q42" s="241">
        <f>ССЫЛКИ!O3</f>
        <v>8</v>
      </c>
      <c r="R42" s="241">
        <f>ССЫЛКИ!P3</f>
        <v>160</v>
      </c>
      <c r="S42" s="241">
        <f>ССЫЛКИ!Q3</f>
        <v>10</v>
      </c>
      <c r="T42" s="241">
        <f>ССЫЛКИ!R3</f>
        <v>150</v>
      </c>
      <c r="U42" s="241">
        <f>ССЫЛКИ!S3</f>
        <v>110</v>
      </c>
      <c r="V42" s="241">
        <f>ССЫЛКИ!T3</f>
        <v>130</v>
      </c>
      <c r="W42" s="241">
        <f>ССЫЛКИ!U3</f>
        <v>150</v>
      </c>
      <c r="X42" s="241">
        <f>ССЫЛКИ!V3</f>
        <v>150</v>
      </c>
      <c r="Y42" s="241">
        <f>ССЫЛКИ!W3</f>
        <v>40</v>
      </c>
      <c r="Z42" s="241">
        <f>ССЫЛКИ!X3</f>
        <v>150</v>
      </c>
      <c r="AA42" s="241">
        <f>ССЫЛКИ!Y3</f>
        <v>60</v>
      </c>
      <c r="AB42" s="241">
        <f>ССЫЛКИ!Z3</f>
        <v>70</v>
      </c>
      <c r="AC42" s="241">
        <f>ССЫЛКИ!AA3</f>
        <v>165</v>
      </c>
      <c r="AD42" s="241">
        <f>ССЫЛКИ!AB3</f>
        <v>21</v>
      </c>
      <c r="AE42" s="241">
        <f>ССЫЛКИ!AC3</f>
        <v>10.5</v>
      </c>
      <c r="AF42" s="241">
        <f>ССЫЛКИ!AD3</f>
        <v>55</v>
      </c>
      <c r="AG42" s="241">
        <f>ССЫЛКИ!AE3</f>
        <v>90</v>
      </c>
      <c r="AH42" s="241">
        <f>ССЫЛКИ!AF3</f>
        <v>45</v>
      </c>
      <c r="AI42" s="241">
        <f>ССЫЛКИ!AG3</f>
        <v>45</v>
      </c>
      <c r="AJ42" s="241">
        <f>ССЫЛКИ!AH3</f>
        <v>52</v>
      </c>
      <c r="AK42" s="241">
        <f>ССЫЛКИ!AI3</f>
        <v>50</v>
      </c>
      <c r="AL42" s="241">
        <f>ССЫЛКИ!AJ3</f>
        <v>55</v>
      </c>
      <c r="AM42" s="241">
        <f>ССЫЛКИ!AK3</f>
        <v>60</v>
      </c>
      <c r="AN42" s="241">
        <f>ССЫЛКИ!AL3</f>
        <v>60</v>
      </c>
      <c r="AO42" s="241">
        <f>ССЫЛКИ!AM3</f>
        <v>50</v>
      </c>
      <c r="AP42" s="241">
        <f>ССЫЛКИ!AN3</f>
        <v>110</v>
      </c>
      <c r="AQ42" s="241">
        <f>ССЫЛКИ!AO3</f>
        <v>270</v>
      </c>
      <c r="AR42" s="241">
        <f>ССЫЛКИ!AP3</f>
        <v>200</v>
      </c>
      <c r="AS42" s="241">
        <f>ССЫЛКИ!AQ3</f>
        <v>80</v>
      </c>
      <c r="AT42" s="241">
        <f>ССЫЛКИ!AR3</f>
        <v>600</v>
      </c>
      <c r="AU42" s="241">
        <f>ССЫЛКИ!AS3</f>
        <v>60</v>
      </c>
      <c r="AV42" s="241">
        <f>ССЫЛКИ!AT3</f>
        <v>75</v>
      </c>
      <c r="AW42" s="241">
        <f>ССЫЛКИ!AU3</f>
        <v>250</v>
      </c>
      <c r="AX42" s="241">
        <f>ССЫЛКИ!AV3</f>
        <v>274</v>
      </c>
      <c r="AY42" s="241">
        <f>ССЫЛКИ!AW3</f>
        <v>450</v>
      </c>
      <c r="AZ42" s="241">
        <f>ССЫЛКИ!AX3</f>
        <v>325</v>
      </c>
      <c r="BA42" s="241">
        <f>ССЫЛКИ!AY3</f>
        <v>180</v>
      </c>
      <c r="BB42" s="241">
        <f>ССЫЛКИ!AZ3</f>
        <v>320</v>
      </c>
      <c r="BC42" s="241">
        <f>ССЫЛКИ!BA3</f>
        <v>350</v>
      </c>
      <c r="BD42" s="241">
        <f>ССЫЛКИ!BB3</f>
        <v>300</v>
      </c>
      <c r="BE42" s="241">
        <f>ССЫЛКИ!BC3</f>
        <v>120</v>
      </c>
      <c r="BF42" s="241">
        <f>ССЫЛКИ!BD3</f>
        <v>220</v>
      </c>
      <c r="BG42" s="241">
        <f>ССЫЛКИ!BE3</f>
        <v>300</v>
      </c>
      <c r="BH42" s="241">
        <f>ССЫЛКИ!BF3</f>
        <v>21</v>
      </c>
      <c r="BI42" s="241">
        <f>ССЫЛКИ!BG3</f>
        <v>21</v>
      </c>
      <c r="BJ42" s="241">
        <f>ССЫЛКИ!BH3</f>
        <v>35</v>
      </c>
      <c r="BK42" s="241">
        <f>ССЫЛКИ!BI3</f>
        <v>22</v>
      </c>
      <c r="BL42" s="241">
        <f>ССЫЛКИ!BJ3</f>
        <v>32</v>
      </c>
      <c r="BM42" s="241">
        <f>ССЫЛКИ!BK3</f>
        <v>140</v>
      </c>
      <c r="BN42" s="241">
        <f>ССЫЛКИ!BL3</f>
        <v>140</v>
      </c>
      <c r="BO42" s="241">
        <f>ССЫЛКИ!BM3</f>
        <v>30</v>
      </c>
      <c r="BP42" s="241">
        <f>ССЫЛКИ!BN3</f>
        <v>4.2</v>
      </c>
      <c r="BQ42" s="241">
        <f>ССЫЛКИ!BO3</f>
        <v>160</v>
      </c>
      <c r="BR42" s="241">
        <f>ССЫЛКИ!BP3</f>
        <v>100</v>
      </c>
      <c r="BS42" s="241">
        <f>ССЫЛКИ!BQ3</f>
        <v>150</v>
      </c>
      <c r="BT42" s="241">
        <f>ССЫЛКИ!BR3</f>
        <v>160</v>
      </c>
      <c r="BU42" s="241">
        <f>ССЫЛКИ!BS3</f>
        <v>100</v>
      </c>
      <c r="BV42" s="241">
        <f>ССЫЛКИ!BT3</f>
        <v>90</v>
      </c>
      <c r="BW42" s="241">
        <f>ССЫЛКИ!BU3</f>
        <v>21</v>
      </c>
      <c r="BX42" s="241">
        <f>ССЫЛКИ!BV3</f>
        <v>40</v>
      </c>
      <c r="BY42" s="241">
        <f>ССЫЛКИ!BW3</f>
        <v>210</v>
      </c>
      <c r="BZ42" s="241">
        <f>ССЫЛКИ!BX3</f>
        <v>8</v>
      </c>
      <c r="CA42" s="230"/>
    </row>
    <row r="43" spans="1:79" s="256" customFormat="1" hidden="1">
      <c r="A43" s="414" t="s">
        <v>76</v>
      </c>
      <c r="B43" s="415"/>
      <c r="C43" s="250" t="e">
        <f>SUM(D43:BZ43)</f>
        <v>#REF!</v>
      </c>
      <c r="D43" s="243">
        <f>D41*D42</f>
        <v>0</v>
      </c>
      <c r="E43" s="243">
        <f t="shared" ref="E43:BP43" si="19">E41*E42</f>
        <v>0</v>
      </c>
      <c r="F43" s="239">
        <f>F41*F42</f>
        <v>672</v>
      </c>
      <c r="G43" s="239">
        <f t="shared" si="19"/>
        <v>192</v>
      </c>
      <c r="H43" s="239">
        <f t="shared" si="19"/>
        <v>0</v>
      </c>
      <c r="I43" s="239">
        <f t="shared" si="19"/>
        <v>0</v>
      </c>
      <c r="J43" s="239">
        <f t="shared" si="19"/>
        <v>184.96</v>
      </c>
      <c r="K43" s="252">
        <f t="shared" si="19"/>
        <v>0</v>
      </c>
      <c r="L43" s="252">
        <f t="shared" si="19"/>
        <v>22.400000000000002</v>
      </c>
      <c r="M43" s="252">
        <f t="shared" si="19"/>
        <v>0</v>
      </c>
      <c r="N43" s="252">
        <f t="shared" si="19"/>
        <v>1.9040000000000001</v>
      </c>
      <c r="O43" s="252">
        <f t="shared" si="19"/>
        <v>0</v>
      </c>
      <c r="P43" s="252">
        <f t="shared" si="19"/>
        <v>0</v>
      </c>
      <c r="Q43" s="252">
        <f t="shared" si="19"/>
        <v>0</v>
      </c>
      <c r="R43" s="252">
        <f t="shared" si="19"/>
        <v>0</v>
      </c>
      <c r="S43" s="252">
        <f t="shared" si="19"/>
        <v>0</v>
      </c>
      <c r="T43" s="252">
        <f t="shared" si="19"/>
        <v>0</v>
      </c>
      <c r="U43" s="252">
        <f t="shared" si="19"/>
        <v>0</v>
      </c>
      <c r="V43" s="252">
        <f t="shared" si="19"/>
        <v>0</v>
      </c>
      <c r="W43" s="252">
        <f t="shared" si="19"/>
        <v>0</v>
      </c>
      <c r="X43" s="252">
        <f t="shared" si="19"/>
        <v>0</v>
      </c>
      <c r="Y43" s="252">
        <f t="shared" si="19"/>
        <v>1.28</v>
      </c>
      <c r="Z43" s="252">
        <f t="shared" si="19"/>
        <v>0</v>
      </c>
      <c r="AA43" s="252">
        <f t="shared" si="19"/>
        <v>0</v>
      </c>
      <c r="AB43" s="252">
        <f t="shared" si="19"/>
        <v>0</v>
      </c>
      <c r="AC43" s="252">
        <f t="shared" si="19"/>
        <v>13.200000000000001</v>
      </c>
      <c r="AD43" s="252">
        <f t="shared" si="19"/>
        <v>0</v>
      </c>
      <c r="AE43" s="252">
        <f t="shared" si="19"/>
        <v>0</v>
      </c>
      <c r="AF43" s="252">
        <f t="shared" si="19"/>
        <v>22.88</v>
      </c>
      <c r="AG43" s="252">
        <f t="shared" si="19"/>
        <v>0</v>
      </c>
      <c r="AH43" s="252">
        <f t="shared" si="19"/>
        <v>0</v>
      </c>
      <c r="AI43" s="252">
        <f t="shared" si="19"/>
        <v>0</v>
      </c>
      <c r="AJ43" s="252">
        <f t="shared" si="19"/>
        <v>0</v>
      </c>
      <c r="AK43" s="252">
        <f t="shared" si="19"/>
        <v>0</v>
      </c>
      <c r="AL43" s="252">
        <f t="shared" si="19"/>
        <v>0</v>
      </c>
      <c r="AM43" s="252">
        <f t="shared" si="19"/>
        <v>0</v>
      </c>
      <c r="AN43" s="252">
        <f t="shared" si="19"/>
        <v>0</v>
      </c>
      <c r="AO43" s="252">
        <f t="shared" si="19"/>
        <v>0</v>
      </c>
      <c r="AP43" s="252">
        <f t="shared" si="19"/>
        <v>0</v>
      </c>
      <c r="AQ43" s="252">
        <f t="shared" si="19"/>
        <v>0</v>
      </c>
      <c r="AR43" s="252">
        <f t="shared" si="19"/>
        <v>0</v>
      </c>
      <c r="AS43" s="252">
        <f t="shared" si="19"/>
        <v>0</v>
      </c>
      <c r="AT43" s="252">
        <f t="shared" si="19"/>
        <v>57.6</v>
      </c>
      <c r="AU43" s="252">
        <f t="shared" si="19"/>
        <v>0</v>
      </c>
      <c r="AV43" s="252">
        <f t="shared" si="19"/>
        <v>0</v>
      </c>
      <c r="AW43" s="252">
        <f t="shared" si="19"/>
        <v>0</v>
      </c>
      <c r="AX43" s="252">
        <f t="shared" si="19"/>
        <v>43.84</v>
      </c>
      <c r="AY43" s="252">
        <f t="shared" si="19"/>
        <v>0</v>
      </c>
      <c r="AZ43" s="252">
        <f t="shared" si="19"/>
        <v>0</v>
      </c>
      <c r="BA43" s="252">
        <f t="shared" si="19"/>
        <v>288</v>
      </c>
      <c r="BB43" s="252">
        <f t="shared" si="19"/>
        <v>0</v>
      </c>
      <c r="BC43" s="252">
        <f t="shared" si="19"/>
        <v>0</v>
      </c>
      <c r="BD43" s="252">
        <f t="shared" si="19"/>
        <v>0</v>
      </c>
      <c r="BE43" s="252">
        <f t="shared" si="19"/>
        <v>0</v>
      </c>
      <c r="BF43" s="252">
        <f t="shared" si="19"/>
        <v>0</v>
      </c>
      <c r="BG43" s="252">
        <f t="shared" si="19"/>
        <v>0</v>
      </c>
      <c r="BH43" s="252">
        <f t="shared" si="19"/>
        <v>0</v>
      </c>
      <c r="BI43" s="252">
        <f t="shared" si="19"/>
        <v>0</v>
      </c>
      <c r="BJ43" s="252">
        <f t="shared" si="19"/>
        <v>61.6</v>
      </c>
      <c r="BK43" s="252">
        <f t="shared" si="19"/>
        <v>7.7439999999999998</v>
      </c>
      <c r="BL43" s="252">
        <f t="shared" si="19"/>
        <v>8.1920000000000002</v>
      </c>
      <c r="BM43" s="252">
        <f t="shared" si="19"/>
        <v>0</v>
      </c>
      <c r="BN43" s="252">
        <f t="shared" si="19"/>
        <v>0</v>
      </c>
      <c r="BO43" s="252">
        <f t="shared" si="19"/>
        <v>38.4</v>
      </c>
      <c r="BP43" s="252">
        <f t="shared" si="19"/>
        <v>0</v>
      </c>
      <c r="BQ43" s="252">
        <f t="shared" ref="BQ43:BW43" si="20">BQ41*BQ42</f>
        <v>0</v>
      </c>
      <c r="BR43" s="252">
        <f t="shared" si="20"/>
        <v>0</v>
      </c>
      <c r="BS43" s="252">
        <f t="shared" si="20"/>
        <v>0</v>
      </c>
      <c r="BT43" s="252">
        <f t="shared" si="20"/>
        <v>0</v>
      </c>
      <c r="BU43" s="252">
        <f t="shared" si="20"/>
        <v>0</v>
      </c>
      <c r="BV43" s="252">
        <f>BV41*BV42</f>
        <v>259.2</v>
      </c>
      <c r="BW43" s="252">
        <f t="shared" si="20"/>
        <v>0</v>
      </c>
      <c r="BX43" s="252">
        <f>BX41*BX42</f>
        <v>76.8</v>
      </c>
      <c r="BY43" s="252" t="e">
        <f>BY41*BY42</f>
        <v>#REF!</v>
      </c>
      <c r="BZ43" s="252" t="e">
        <f>BZ41*BZ42</f>
        <v>#REF!</v>
      </c>
      <c r="CA43" s="230"/>
    </row>
    <row r="44" spans="1:79" s="256" customFormat="1" hidden="1">
      <c r="A44" s="414" t="s">
        <v>77</v>
      </c>
      <c r="B44" s="416"/>
      <c r="C44" s="251" t="e">
        <f>C43/C40</f>
        <v>#REF!</v>
      </c>
      <c r="D44" s="230"/>
      <c r="E44" s="230"/>
      <c r="F44" s="230"/>
      <c r="G44" s="230"/>
      <c r="H44" s="230"/>
      <c r="I44" s="230"/>
      <c r="J44" s="230"/>
      <c r="K44" s="230"/>
      <c r="L44" s="230"/>
      <c r="M44" s="230"/>
      <c r="N44" s="230"/>
      <c r="O44" s="230"/>
      <c r="P44" s="230"/>
      <c r="Q44" s="230"/>
      <c r="R44" s="230"/>
      <c r="S44" s="230"/>
      <c r="T44" s="230"/>
      <c r="U44" s="230"/>
      <c r="V44" s="230"/>
      <c r="W44" s="230"/>
      <c r="X44" s="230"/>
      <c r="Y44" s="230"/>
      <c r="Z44" s="230"/>
      <c r="AA44" s="230"/>
      <c r="AB44" s="230"/>
      <c r="AC44" s="230"/>
      <c r="AD44" s="230"/>
      <c r="AE44" s="230"/>
      <c r="AF44" s="230"/>
      <c r="AG44" s="230"/>
      <c r="AH44" s="230"/>
      <c r="AI44" s="230"/>
      <c r="AJ44" s="230"/>
      <c r="AK44" s="230"/>
      <c r="AL44" s="230"/>
      <c r="AM44" s="230"/>
      <c r="AN44" s="230"/>
      <c r="AO44" s="230"/>
      <c r="AP44" s="230"/>
      <c r="AQ44" s="230"/>
      <c r="AR44" s="230"/>
      <c r="AS44" s="230"/>
      <c r="AT44" s="230"/>
      <c r="AU44" s="230"/>
      <c r="AV44" s="230"/>
      <c r="AW44" s="230"/>
      <c r="AX44" s="230"/>
      <c r="AY44" s="230"/>
      <c r="AZ44" s="230"/>
      <c r="BA44" s="230"/>
      <c r="BB44" s="230"/>
      <c r="BC44" s="230"/>
      <c r="BD44" s="230"/>
      <c r="BE44" s="230"/>
      <c r="BF44" s="230"/>
      <c r="BG44" s="230"/>
      <c r="BH44" s="230"/>
      <c r="BI44" s="230"/>
      <c r="BJ44" s="230"/>
      <c r="BK44" s="230"/>
      <c r="BL44" s="230"/>
      <c r="BM44" s="230"/>
      <c r="BN44" s="230"/>
      <c r="BO44" s="230"/>
      <c r="BP44" s="230"/>
      <c r="BQ44" s="230"/>
      <c r="BR44" s="230"/>
      <c r="BS44" s="230"/>
      <c r="BT44" s="230"/>
      <c r="BU44" s="230"/>
      <c r="BV44" s="230"/>
      <c r="BW44" s="230"/>
      <c r="BX44" s="230"/>
      <c r="BY44" s="230"/>
      <c r="BZ44" s="230"/>
      <c r="CA44" s="230"/>
    </row>
    <row r="45" spans="1:7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</row>
    <row r="46" spans="1:79" ht="15.75" customHeight="1">
      <c r="A46" s="1"/>
      <c r="B46" s="29" t="s">
        <v>78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</row>
    <row r="47" spans="1:7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</row>
    <row r="48" spans="1:79" ht="15.75" customHeight="1">
      <c r="A48" s="1"/>
      <c r="B48" s="29" t="s">
        <v>79</v>
      </c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</row>
    <row r="49" spans="1:7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</row>
    <row r="50" spans="1:7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</row>
    <row r="51" spans="1:7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</row>
    <row r="52" spans="1:7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</row>
    <row r="53" spans="1:7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</row>
    <row r="54" spans="1:7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</row>
    <row r="56" spans="1:7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</row>
    <row r="57" spans="1:7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</row>
    <row r="58" spans="1:7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</row>
    <row r="59" spans="1:7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</row>
    <row r="60" spans="1:7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</row>
    <row r="61" spans="1:7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</sheetData>
  <mergeCells count="35">
    <mergeCell ref="A20:B21"/>
    <mergeCell ref="D20:BX20"/>
    <mergeCell ref="A22:B22"/>
    <mergeCell ref="A23:B23"/>
    <mergeCell ref="A1:BK1"/>
    <mergeCell ref="A2:BK2"/>
    <mergeCell ref="B3:BK3"/>
    <mergeCell ref="C4:BX4"/>
    <mergeCell ref="L5:AB5"/>
    <mergeCell ref="A16:B16"/>
    <mergeCell ref="A17:B17"/>
    <mergeCell ref="A11:B11"/>
    <mergeCell ref="A12:B12"/>
    <mergeCell ref="A13:B13"/>
    <mergeCell ref="A14:B14"/>
    <mergeCell ref="A15:B15"/>
    <mergeCell ref="A24:B24"/>
    <mergeCell ref="A25:B25"/>
    <mergeCell ref="A26:B26"/>
    <mergeCell ref="A27:B27"/>
    <mergeCell ref="A28:B28"/>
    <mergeCell ref="A30:B30"/>
    <mergeCell ref="A31:B31"/>
    <mergeCell ref="A32:B32"/>
    <mergeCell ref="A33:B33"/>
    <mergeCell ref="A34:B34"/>
    <mergeCell ref="A41:B41"/>
    <mergeCell ref="A42:B42"/>
    <mergeCell ref="A43:B43"/>
    <mergeCell ref="A44:B44"/>
    <mergeCell ref="A35:B35"/>
    <mergeCell ref="A36:B36"/>
    <mergeCell ref="A38:B38"/>
    <mergeCell ref="A39:B39"/>
    <mergeCell ref="A40:B40"/>
  </mergeCells>
  <pageMargins left="0.70866141732283472" right="0.70866141732283472" top="0.74803149606299213" bottom="0.74803149606299213" header="0" footer="0"/>
  <pageSetup paperSize="9" scale="54" orientation="landscape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pageSetUpPr fitToPage="1"/>
  </sheetPr>
  <dimension ref="A1:CA983"/>
  <sheetViews>
    <sheetView zoomScale="80" zoomScaleNormal="80" workbookViewId="0">
      <selection activeCell="C6" sqref="A6:XFD22"/>
    </sheetView>
  </sheetViews>
  <sheetFormatPr defaultColWidth="12.625" defaultRowHeight="15" customHeight="1"/>
  <cols>
    <col min="1" max="1" width="17.375" style="285" bestFit="1" customWidth="1"/>
    <col min="2" max="2" width="11.25" style="285" customWidth="1"/>
    <col min="3" max="3" width="7.375" style="285" bestFit="1" customWidth="1"/>
    <col min="4" max="6" width="7.375" style="285" hidden="1" customWidth="1"/>
    <col min="7" max="7" width="6.375" style="285" hidden="1" customWidth="1"/>
    <col min="8" max="9" width="8.375" style="285" hidden="1" customWidth="1"/>
    <col min="10" max="11" width="7.375" style="285" hidden="1" customWidth="1"/>
    <col min="12" max="12" width="8.375" style="285" bestFit="1" customWidth="1"/>
    <col min="13" max="13" width="7.375" style="285" hidden="1" customWidth="1"/>
    <col min="14" max="14" width="7.375" style="285" customWidth="1"/>
    <col min="15" max="16" width="8.375" style="285" hidden="1" customWidth="1"/>
    <col min="17" max="17" width="6.375" style="285" hidden="1" customWidth="1"/>
    <col min="18" max="18" width="8.375" style="285" hidden="1" customWidth="1"/>
    <col min="19" max="19" width="7.375" style="285" hidden="1" customWidth="1"/>
    <col min="20" max="21" width="8.375" style="285" hidden="1" customWidth="1"/>
    <col min="22" max="22" width="8.375" style="285" bestFit="1" customWidth="1"/>
    <col min="23" max="23" width="8.375" style="285" hidden="1" customWidth="1"/>
    <col min="24" max="24" width="8.375" style="285" bestFit="1" customWidth="1"/>
    <col min="25" max="25" width="7.375" style="285" bestFit="1" customWidth="1"/>
    <col min="26" max="26" width="8.375" style="285" hidden="1" customWidth="1"/>
    <col min="27" max="28" width="8.625" style="285" bestFit="1" customWidth="1"/>
    <col min="29" max="29" width="8.375" style="285" bestFit="1" customWidth="1"/>
    <col min="30" max="30" width="8.625" style="285" bestFit="1" customWidth="1"/>
    <col min="31" max="37" width="7.375" style="285" hidden="1" customWidth="1"/>
    <col min="38" max="38" width="7.75" style="285" bestFit="1" customWidth="1"/>
    <col min="39" max="41" width="7.375" style="285" hidden="1" customWidth="1"/>
    <col min="42" max="44" width="8.375" style="285" hidden="1" customWidth="1"/>
    <col min="45" max="45" width="7.375" style="285" hidden="1" customWidth="1"/>
    <col min="46" max="46" width="8.375" style="285" bestFit="1" customWidth="1"/>
    <col min="47" max="47" width="7.375" style="285" hidden="1" customWidth="1"/>
    <col min="48" max="48" width="7.375" style="285" bestFit="1" customWidth="1"/>
    <col min="49" max="49" width="8.375" style="285" hidden="1" customWidth="1"/>
    <col min="50" max="50" width="8.375" style="285" bestFit="1" customWidth="1"/>
    <col min="51" max="52" width="8.375" style="285" hidden="1" customWidth="1"/>
    <col min="53" max="53" width="8.375" style="285" bestFit="1" customWidth="1"/>
    <col min="54" max="55" width="8.375" style="285" hidden="1" customWidth="1"/>
    <col min="56" max="56" width="8.625" style="285" bestFit="1" customWidth="1"/>
    <col min="57" max="58" width="8.375" style="285" hidden="1" customWidth="1"/>
    <col min="59" max="59" width="8.375" style="285" bestFit="1" customWidth="1"/>
    <col min="60" max="60" width="7.375" style="285" hidden="1" customWidth="1"/>
    <col min="61" max="61" width="7.375" style="285" bestFit="1" customWidth="1"/>
    <col min="62" max="62" width="7.75" style="285" bestFit="1" customWidth="1"/>
    <col min="63" max="64" width="7.375" style="285" bestFit="1" customWidth="1"/>
    <col min="65" max="65" width="8.375" style="285" bestFit="1" customWidth="1"/>
    <col min="66" max="66" width="8.375" style="285" hidden="1" customWidth="1"/>
    <col min="67" max="67" width="7.375" style="285" customWidth="1"/>
    <col min="68" max="68" width="6.375" style="285" hidden="1" customWidth="1"/>
    <col min="69" max="73" width="8.375" style="285" hidden="1" customWidth="1"/>
    <col min="74" max="74" width="7.75" style="285" bestFit="1" customWidth="1"/>
    <col min="75" max="75" width="7.375" style="285" hidden="1" customWidth="1"/>
    <col min="76" max="76" width="7.75" style="285" bestFit="1" customWidth="1"/>
    <col min="77" max="77" width="8.375" style="285" hidden="1" customWidth="1"/>
    <col min="78" max="78" width="8.625" style="285" bestFit="1" customWidth="1"/>
    <col min="79" max="79" width="7.625" style="285" customWidth="1"/>
    <col min="80" max="16384" width="12.625" style="285"/>
  </cols>
  <sheetData>
    <row r="1" spans="1:79" ht="18.75">
      <c r="A1" s="423" t="str">
        <f>'Автомат. ввод'!N10</f>
        <v>МКОУ " Новокрестьяновская  СОШ"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423"/>
      <c r="S1" s="423"/>
      <c r="T1" s="423"/>
      <c r="U1" s="423"/>
      <c r="V1" s="423"/>
      <c r="W1" s="423"/>
      <c r="X1" s="423"/>
      <c r="Y1" s="423"/>
      <c r="Z1" s="423"/>
      <c r="AA1" s="423"/>
      <c r="AB1" s="423"/>
      <c r="AC1" s="423"/>
      <c r="AD1" s="423"/>
      <c r="AE1" s="423"/>
      <c r="AF1" s="423"/>
      <c r="AG1" s="423"/>
      <c r="AH1" s="423"/>
      <c r="AI1" s="423"/>
      <c r="AJ1" s="423"/>
      <c r="AK1" s="423"/>
      <c r="AL1" s="423"/>
      <c r="AM1" s="423"/>
      <c r="AN1" s="423"/>
      <c r="AO1" s="423"/>
      <c r="AP1" s="423"/>
      <c r="AQ1" s="423"/>
      <c r="AR1" s="423"/>
      <c r="AS1" s="423"/>
      <c r="AT1" s="423"/>
      <c r="AU1" s="423"/>
      <c r="AV1" s="423"/>
      <c r="AW1" s="423"/>
      <c r="AX1" s="423"/>
      <c r="AY1" s="423"/>
      <c r="AZ1" s="423"/>
      <c r="BA1" s="423"/>
      <c r="BB1" s="423"/>
      <c r="BC1" s="423"/>
      <c r="BD1" s="423"/>
      <c r="BE1" s="423"/>
      <c r="BF1" s="423"/>
      <c r="BG1" s="423"/>
      <c r="BH1" s="423"/>
      <c r="BI1" s="423"/>
      <c r="BJ1" s="423"/>
      <c r="BK1" s="423"/>
    </row>
    <row r="2" spans="1:79" ht="15.75">
      <c r="A2" s="424" t="s">
        <v>65</v>
      </c>
      <c r="B2" s="424"/>
      <c r="C2" s="424"/>
      <c r="D2" s="424"/>
      <c r="E2" s="424"/>
      <c r="F2" s="424"/>
      <c r="G2" s="424"/>
      <c r="H2" s="424"/>
      <c r="I2" s="424"/>
      <c r="J2" s="424"/>
      <c r="K2" s="424"/>
      <c r="L2" s="424"/>
      <c r="M2" s="424"/>
      <c r="N2" s="424"/>
      <c r="O2" s="424"/>
      <c r="P2" s="424"/>
      <c r="Q2" s="424"/>
      <c r="R2" s="424"/>
      <c r="S2" s="424"/>
      <c r="T2" s="424"/>
      <c r="U2" s="424"/>
      <c r="V2" s="424"/>
      <c r="W2" s="424"/>
      <c r="X2" s="424"/>
      <c r="Y2" s="424"/>
      <c r="Z2" s="424"/>
      <c r="AA2" s="424"/>
      <c r="AB2" s="424"/>
      <c r="AC2" s="424"/>
      <c r="AD2" s="424"/>
      <c r="AE2" s="424"/>
      <c r="AF2" s="424"/>
      <c r="AG2" s="424"/>
      <c r="AH2" s="424"/>
      <c r="AI2" s="424"/>
      <c r="AJ2" s="424"/>
      <c r="AK2" s="424"/>
      <c r="AL2" s="424"/>
      <c r="AM2" s="424"/>
      <c r="AN2" s="424"/>
      <c r="AO2" s="424"/>
      <c r="AP2" s="424"/>
      <c r="AQ2" s="424"/>
      <c r="AR2" s="424"/>
      <c r="AS2" s="424"/>
      <c r="AT2" s="424"/>
      <c r="AU2" s="424"/>
      <c r="AV2" s="424"/>
      <c r="AW2" s="424"/>
      <c r="AX2" s="424"/>
      <c r="AY2" s="424"/>
      <c r="AZ2" s="424"/>
      <c r="BA2" s="424"/>
      <c r="BB2" s="424"/>
      <c r="BC2" s="424"/>
      <c r="BD2" s="424"/>
      <c r="BE2" s="424"/>
      <c r="BF2" s="424"/>
      <c r="BG2" s="424"/>
      <c r="BH2" s="424"/>
      <c r="BI2" s="424"/>
      <c r="BJ2" s="424"/>
      <c r="BK2" s="424"/>
      <c r="BQ2" s="36"/>
      <c r="BR2" s="36"/>
      <c r="BS2" s="36"/>
      <c r="BT2" s="36"/>
      <c r="BU2" s="36"/>
      <c r="BV2" s="36"/>
      <c r="BW2" s="36"/>
    </row>
    <row r="3" spans="1:79" ht="15.75">
      <c r="B3" s="424" t="s">
        <v>66</v>
      </c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424"/>
      <c r="S3" s="424"/>
      <c r="T3" s="424"/>
      <c r="U3" s="424"/>
      <c r="V3" s="424"/>
      <c r="W3" s="424"/>
      <c r="X3" s="424"/>
      <c r="Y3" s="424"/>
      <c r="Z3" s="424"/>
      <c r="AA3" s="424"/>
      <c r="AB3" s="424"/>
      <c r="AC3" s="424"/>
      <c r="AD3" s="424"/>
      <c r="AE3" s="424"/>
      <c r="AF3" s="424"/>
      <c r="AG3" s="424"/>
      <c r="AH3" s="424"/>
      <c r="AI3" s="424"/>
      <c r="AJ3" s="424"/>
      <c r="AK3" s="424"/>
      <c r="AL3" s="424"/>
      <c r="AM3" s="424"/>
      <c r="AN3" s="424"/>
      <c r="AO3" s="424"/>
      <c r="AP3" s="424"/>
      <c r="AQ3" s="424"/>
      <c r="AR3" s="424"/>
      <c r="AS3" s="424"/>
      <c r="AT3" s="424"/>
      <c r="AU3" s="424"/>
      <c r="AV3" s="424"/>
      <c r="AW3" s="424"/>
      <c r="AX3" s="424"/>
      <c r="AY3" s="424"/>
      <c r="AZ3" s="424"/>
      <c r="BA3" s="424"/>
      <c r="BB3" s="424"/>
      <c r="BC3" s="424"/>
      <c r="BD3" s="424"/>
      <c r="BE3" s="424"/>
      <c r="BF3" s="424"/>
      <c r="BG3" s="424"/>
      <c r="BH3" s="424"/>
      <c r="BI3" s="424"/>
      <c r="BJ3" s="424"/>
      <c r="BK3" s="424"/>
      <c r="BQ3" s="36"/>
      <c r="BR3" s="36"/>
      <c r="BS3" s="36"/>
      <c r="BT3" s="36"/>
      <c r="BU3" s="36"/>
      <c r="BV3" s="36"/>
      <c r="BW3" s="36"/>
    </row>
    <row r="4" spans="1:79" ht="15.75">
      <c r="B4" s="37">
        <v>17</v>
      </c>
      <c r="C4" s="425" t="str">
        <f>ССЫЛКИ!A5</f>
        <v>Март 2021 г.</v>
      </c>
      <c r="D4" s="425"/>
      <c r="E4" s="425"/>
      <c r="F4" s="425"/>
      <c r="G4" s="425"/>
      <c r="H4" s="425"/>
      <c r="I4" s="425"/>
      <c r="J4" s="425"/>
      <c r="K4" s="425"/>
      <c r="L4" s="425"/>
      <c r="M4" s="425"/>
      <c r="N4" s="425"/>
      <c r="O4" s="425"/>
      <c r="P4" s="425"/>
      <c r="Q4" s="425"/>
      <c r="R4" s="425"/>
      <c r="S4" s="425"/>
      <c r="T4" s="425"/>
      <c r="U4" s="425"/>
      <c r="V4" s="425"/>
      <c r="W4" s="425"/>
      <c r="X4" s="425"/>
      <c r="Y4" s="425"/>
      <c r="Z4" s="425"/>
      <c r="AA4" s="425"/>
      <c r="AB4" s="425"/>
      <c r="AC4" s="425"/>
      <c r="AD4" s="425"/>
      <c r="AE4" s="425"/>
      <c r="AF4" s="425"/>
      <c r="AG4" s="425"/>
      <c r="AH4" s="425"/>
      <c r="AI4" s="425"/>
      <c r="AJ4" s="425"/>
      <c r="AK4" s="425"/>
      <c r="AL4" s="425"/>
      <c r="AM4" s="425"/>
      <c r="AN4" s="425"/>
      <c r="AO4" s="425"/>
      <c r="AP4" s="425"/>
      <c r="AQ4" s="425"/>
      <c r="AR4" s="425"/>
      <c r="AS4" s="425"/>
      <c r="AT4" s="425"/>
      <c r="AU4" s="425"/>
      <c r="AV4" s="425"/>
      <c r="AW4" s="425"/>
      <c r="AX4" s="425"/>
      <c r="AY4" s="425"/>
      <c r="AZ4" s="425"/>
      <c r="BA4" s="425"/>
      <c r="BB4" s="425"/>
      <c r="BC4" s="425"/>
      <c r="BD4" s="425"/>
      <c r="BE4" s="425"/>
      <c r="BF4" s="425"/>
      <c r="BG4" s="425"/>
      <c r="BH4" s="425"/>
      <c r="BI4" s="425"/>
      <c r="BJ4" s="425"/>
      <c r="BK4" s="425"/>
      <c r="BL4" s="425"/>
      <c r="BM4" s="425"/>
      <c r="BN4" s="425"/>
      <c r="BO4" s="425"/>
      <c r="BP4" s="425"/>
      <c r="BQ4" s="425"/>
      <c r="BR4" s="425"/>
      <c r="BS4" s="425"/>
      <c r="BT4" s="425"/>
      <c r="BU4" s="425"/>
      <c r="BV4" s="425"/>
      <c r="BW4" s="425"/>
      <c r="BX4" s="425"/>
    </row>
    <row r="5" spans="1:79" ht="23.25">
      <c r="A5" s="427"/>
      <c r="B5" s="427"/>
      <c r="C5" s="36"/>
      <c r="D5" s="36"/>
      <c r="E5" s="36"/>
      <c r="F5" s="36"/>
      <c r="G5" s="36"/>
      <c r="H5" s="36"/>
      <c r="I5" s="36"/>
      <c r="J5" s="36"/>
      <c r="K5" s="38"/>
      <c r="L5" s="426" t="str">
        <f>VLOOKUP(B4,Общее_количество_учащихся,2,FALSE)</f>
        <v>Среда</v>
      </c>
      <c r="M5" s="426"/>
      <c r="N5" s="426"/>
      <c r="O5" s="426"/>
      <c r="P5" s="426"/>
      <c r="Q5" s="426"/>
      <c r="R5" s="426"/>
      <c r="S5" s="426"/>
      <c r="T5" s="426"/>
      <c r="U5" s="426"/>
      <c r="V5" s="426"/>
      <c r="W5" s="426"/>
      <c r="X5" s="426"/>
      <c r="Y5" s="426"/>
      <c r="Z5" s="426"/>
      <c r="AA5" s="426"/>
      <c r="AB5" s="426"/>
      <c r="AD5" s="287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15.75" hidden="1" customHeight="1">
      <c r="B6" s="285" t="e">
        <f ca="1">SUMPRODUCT(SIGN(CELL("width",OFFSET(#REF!,,N(INDEX(COLUMN(#REF!)-COLUMN(#REF!),))))),#REF!)</f>
        <v>#REF!</v>
      </c>
    </row>
    <row r="7" spans="1:79" ht="174.6" hidden="1" customHeight="1">
      <c r="B7" s="29" t="s">
        <v>78</v>
      </c>
    </row>
    <row r="8" spans="1:79" ht="174.6" hidden="1" customHeight="1"/>
    <row r="9" spans="1:79" ht="174.6" hidden="1" customHeight="1">
      <c r="B9" s="29" t="s">
        <v>79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</row>
    <row r="10" spans="1:79" ht="174.6" hidden="1" customHeight="1"/>
    <row r="11" spans="1:79" ht="174.6" hidden="1" customHeight="1">
      <c r="A11" s="386"/>
      <c r="B11" s="387"/>
      <c r="C11" s="15"/>
      <c r="D11" s="15" t="e">
        <f>SUM(#REF!)</f>
        <v>#REF!</v>
      </c>
      <c r="E11" s="15" t="e">
        <f>SUM(#REF!)</f>
        <v>#REF!</v>
      </c>
      <c r="F11" s="15" t="e">
        <f>SUM(#REF!)</f>
        <v>#REF!</v>
      </c>
      <c r="G11" s="15" t="e">
        <f>SUM(#REF!)</f>
        <v>#REF!</v>
      </c>
      <c r="H11" s="15" t="e">
        <f>SUM(#REF!)</f>
        <v>#REF!</v>
      </c>
      <c r="I11" s="15" t="e">
        <f>SUM(#REF!)</f>
        <v>#REF!</v>
      </c>
      <c r="J11" s="15" t="e">
        <f>SUM(#REF!)</f>
        <v>#REF!</v>
      </c>
      <c r="K11" s="15" t="e">
        <f>SUM(#REF!)</f>
        <v>#REF!</v>
      </c>
      <c r="L11" s="15" t="e">
        <f>SUM(#REF!)</f>
        <v>#REF!</v>
      </c>
      <c r="M11" s="15" t="e">
        <f>SUM(#REF!)</f>
        <v>#REF!</v>
      </c>
      <c r="N11" s="15" t="e">
        <f>SUM(#REF!)</f>
        <v>#REF!</v>
      </c>
      <c r="O11" s="15" t="e">
        <f>SUM(#REF!)</f>
        <v>#REF!</v>
      </c>
      <c r="P11" s="15" t="e">
        <f>SUM(#REF!)</f>
        <v>#REF!</v>
      </c>
      <c r="Q11" s="15" t="e">
        <f>SUM(#REF!)</f>
        <v>#REF!</v>
      </c>
      <c r="R11" s="15" t="e">
        <f>SUM(#REF!)</f>
        <v>#REF!</v>
      </c>
      <c r="S11" s="15" t="e">
        <f>SUM(#REF!)</f>
        <v>#REF!</v>
      </c>
      <c r="T11" s="15" t="e">
        <f>SUM(#REF!)</f>
        <v>#REF!</v>
      </c>
      <c r="U11" s="15" t="e">
        <f>SUM(#REF!)</f>
        <v>#REF!</v>
      </c>
      <c r="V11" s="15" t="e">
        <f>SUM(#REF!)</f>
        <v>#REF!</v>
      </c>
      <c r="W11" s="15" t="e">
        <f>SUM(#REF!)</f>
        <v>#REF!</v>
      </c>
      <c r="X11" s="15" t="e">
        <f>SUM(#REF!)</f>
        <v>#REF!</v>
      </c>
      <c r="Y11" s="15" t="e">
        <f>SUM(#REF!)</f>
        <v>#REF!</v>
      </c>
      <c r="Z11" s="15" t="e">
        <f>SUM(#REF!)</f>
        <v>#REF!</v>
      </c>
      <c r="AA11" s="15" t="e">
        <f>SUM(#REF!)</f>
        <v>#REF!</v>
      </c>
      <c r="AB11" s="15" t="e">
        <f>SUM(#REF!)</f>
        <v>#REF!</v>
      </c>
      <c r="AC11" s="15" t="e">
        <f>SUM(#REF!)</f>
        <v>#REF!</v>
      </c>
      <c r="AD11" s="15" t="e">
        <f>SUM(#REF!)</f>
        <v>#REF!</v>
      </c>
      <c r="AE11" s="15" t="e">
        <f>SUM(#REF!)</f>
        <v>#REF!</v>
      </c>
      <c r="AF11" s="15" t="e">
        <f>SUM(#REF!)</f>
        <v>#REF!</v>
      </c>
      <c r="AG11" s="15" t="e">
        <f>SUM(#REF!)</f>
        <v>#REF!</v>
      </c>
      <c r="AH11" s="15" t="e">
        <f>SUM(#REF!)</f>
        <v>#REF!</v>
      </c>
      <c r="AI11" s="15" t="e">
        <f>SUM(#REF!)</f>
        <v>#REF!</v>
      </c>
      <c r="AJ11" s="15" t="e">
        <f>SUM(#REF!)</f>
        <v>#REF!</v>
      </c>
      <c r="AK11" s="15" t="e">
        <f>SUM(#REF!)</f>
        <v>#REF!</v>
      </c>
      <c r="AL11" s="15" t="e">
        <f>SUM(#REF!)</f>
        <v>#REF!</v>
      </c>
      <c r="AM11" s="15" t="e">
        <f>SUM(#REF!)</f>
        <v>#REF!</v>
      </c>
      <c r="AN11" s="15" t="e">
        <f>SUM(#REF!)</f>
        <v>#REF!</v>
      </c>
      <c r="AO11" s="15" t="e">
        <f>SUM(#REF!)</f>
        <v>#REF!</v>
      </c>
      <c r="AP11" s="15" t="e">
        <f>SUM(#REF!)</f>
        <v>#REF!</v>
      </c>
      <c r="AQ11" s="15" t="e">
        <f>SUM(#REF!)</f>
        <v>#REF!</v>
      </c>
      <c r="AR11" s="15" t="e">
        <f>SUM(#REF!)</f>
        <v>#REF!</v>
      </c>
      <c r="AS11" s="15" t="e">
        <f>SUM(#REF!)</f>
        <v>#REF!</v>
      </c>
      <c r="AT11" s="15" t="e">
        <f>SUM(#REF!)</f>
        <v>#REF!</v>
      </c>
      <c r="AU11" s="15" t="e">
        <f>SUM(#REF!)</f>
        <v>#REF!</v>
      </c>
      <c r="AV11" s="15" t="e">
        <f>SUM(#REF!)</f>
        <v>#REF!</v>
      </c>
      <c r="AW11" s="15" t="e">
        <f>SUM(#REF!)</f>
        <v>#REF!</v>
      </c>
      <c r="AX11" s="15" t="e">
        <f>SUM(#REF!)</f>
        <v>#REF!</v>
      </c>
      <c r="AY11" s="15" t="e">
        <f>SUM(#REF!)</f>
        <v>#REF!</v>
      </c>
      <c r="AZ11" s="15" t="e">
        <f>SUM(#REF!)</f>
        <v>#REF!</v>
      </c>
      <c r="BA11" s="15" t="e">
        <f>SUM(#REF!)</f>
        <v>#REF!</v>
      </c>
      <c r="BB11" s="15" t="e">
        <f>SUM(#REF!)</f>
        <v>#REF!</v>
      </c>
      <c r="BC11" s="15" t="e">
        <f>SUM(#REF!)</f>
        <v>#REF!</v>
      </c>
      <c r="BD11" s="15" t="e">
        <f>SUM(#REF!)</f>
        <v>#REF!</v>
      </c>
      <c r="BE11" s="15" t="e">
        <f>SUM(#REF!)</f>
        <v>#REF!</v>
      </c>
      <c r="BF11" s="15" t="e">
        <f>SUM(#REF!)</f>
        <v>#REF!</v>
      </c>
      <c r="BG11" s="15" t="e">
        <f>SUM(#REF!)</f>
        <v>#REF!</v>
      </c>
      <c r="BH11" s="15" t="e">
        <f>SUM(#REF!)</f>
        <v>#REF!</v>
      </c>
      <c r="BI11" s="15" t="e">
        <f>SUM(#REF!)</f>
        <v>#REF!</v>
      </c>
      <c r="BJ11" s="15" t="e">
        <f>SUM(#REF!)</f>
        <v>#REF!</v>
      </c>
      <c r="BK11" s="15" t="e">
        <f>SUM(#REF!)</f>
        <v>#REF!</v>
      </c>
      <c r="BL11" s="15" t="e">
        <f>SUM(#REF!)</f>
        <v>#REF!</v>
      </c>
      <c r="BM11" s="15" t="e">
        <f>SUM(#REF!)</f>
        <v>#REF!</v>
      </c>
      <c r="BN11" s="15" t="e">
        <f>SUM(#REF!)</f>
        <v>#REF!</v>
      </c>
      <c r="BO11" s="15" t="e">
        <f>SUM(#REF!)</f>
        <v>#REF!</v>
      </c>
      <c r="BP11" s="15" t="e">
        <f>SUM(#REF!)</f>
        <v>#REF!</v>
      </c>
      <c r="BQ11" s="15" t="e">
        <f>SUM(#REF!)</f>
        <v>#REF!</v>
      </c>
      <c r="BR11" s="15" t="e">
        <f>SUM(#REF!)</f>
        <v>#REF!</v>
      </c>
      <c r="BS11" s="15" t="e">
        <f>SUM(#REF!)</f>
        <v>#REF!</v>
      </c>
      <c r="BT11" s="15" t="e">
        <f>SUM(#REF!)</f>
        <v>#REF!</v>
      </c>
      <c r="BU11" s="15" t="e">
        <f>SUM(#REF!)</f>
        <v>#REF!</v>
      </c>
      <c r="BV11" s="15" t="e">
        <f>SUM(#REF!)</f>
        <v>#REF!</v>
      </c>
      <c r="BW11" s="15" t="e">
        <f>SUM(#REF!)</f>
        <v>#REF!</v>
      </c>
      <c r="BX11" s="15" t="e">
        <f>SUM(#REF!)</f>
        <v>#REF!</v>
      </c>
      <c r="BY11" s="16" t="e">
        <f>SUM(#REF!)</f>
        <v>#REF!</v>
      </c>
      <c r="BZ11" s="16" t="e">
        <f>SUM(#REF!)</f>
        <v>#REF!</v>
      </c>
      <c r="CA11" s="1"/>
    </row>
    <row r="12" spans="1:79" ht="174.6" hidden="1" customHeight="1">
      <c r="A12" s="388" t="s">
        <v>74</v>
      </c>
      <c r="B12" s="389"/>
      <c r="C12" s="15">
        <f>C13</f>
        <v>0</v>
      </c>
      <c r="D12" s="97">
        <f>C12</f>
        <v>0</v>
      </c>
      <c r="E12" s="97">
        <f t="shared" ref="E12:BP12" si="0">D12</f>
        <v>0</v>
      </c>
      <c r="F12" s="97">
        <f t="shared" si="0"/>
        <v>0</v>
      </c>
      <c r="G12" s="97">
        <f t="shared" si="0"/>
        <v>0</v>
      </c>
      <c r="H12" s="97">
        <f t="shared" si="0"/>
        <v>0</v>
      </c>
      <c r="I12" s="97">
        <f t="shared" si="0"/>
        <v>0</v>
      </c>
      <c r="J12" s="97">
        <f t="shared" si="0"/>
        <v>0</v>
      </c>
      <c r="K12" s="97">
        <f t="shared" si="0"/>
        <v>0</v>
      </c>
      <c r="L12" s="97">
        <f t="shared" si="0"/>
        <v>0</v>
      </c>
      <c r="M12" s="97">
        <f t="shared" si="0"/>
        <v>0</v>
      </c>
      <c r="N12" s="97">
        <f t="shared" si="0"/>
        <v>0</v>
      </c>
      <c r="O12" s="97">
        <f t="shared" si="0"/>
        <v>0</v>
      </c>
      <c r="P12" s="97">
        <f t="shared" si="0"/>
        <v>0</v>
      </c>
      <c r="Q12" s="97">
        <f t="shared" si="0"/>
        <v>0</v>
      </c>
      <c r="R12" s="97">
        <f t="shared" si="0"/>
        <v>0</v>
      </c>
      <c r="S12" s="97">
        <f t="shared" si="0"/>
        <v>0</v>
      </c>
      <c r="T12" s="97">
        <f t="shared" si="0"/>
        <v>0</v>
      </c>
      <c r="U12" s="97">
        <f t="shared" si="0"/>
        <v>0</v>
      </c>
      <c r="V12" s="97">
        <f t="shared" si="0"/>
        <v>0</v>
      </c>
      <c r="W12" s="97">
        <f t="shared" si="0"/>
        <v>0</v>
      </c>
      <c r="X12" s="97">
        <f t="shared" si="0"/>
        <v>0</v>
      </c>
      <c r="Y12" s="97">
        <f t="shared" si="0"/>
        <v>0</v>
      </c>
      <c r="Z12" s="97">
        <f t="shared" si="0"/>
        <v>0</v>
      </c>
      <c r="AA12" s="97">
        <f t="shared" si="0"/>
        <v>0</v>
      </c>
      <c r="AB12" s="97">
        <f t="shared" si="0"/>
        <v>0</v>
      </c>
      <c r="AC12" s="97">
        <f t="shared" si="0"/>
        <v>0</v>
      </c>
      <c r="AD12" s="97">
        <f t="shared" si="0"/>
        <v>0</v>
      </c>
      <c r="AE12" s="97">
        <f t="shared" si="0"/>
        <v>0</v>
      </c>
      <c r="AF12" s="97">
        <f t="shared" si="0"/>
        <v>0</v>
      </c>
      <c r="AG12" s="97">
        <f t="shared" si="0"/>
        <v>0</v>
      </c>
      <c r="AH12" s="97">
        <f t="shared" si="0"/>
        <v>0</v>
      </c>
      <c r="AI12" s="97">
        <f t="shared" si="0"/>
        <v>0</v>
      </c>
      <c r="AJ12" s="97">
        <f t="shared" si="0"/>
        <v>0</v>
      </c>
      <c r="AK12" s="97">
        <f t="shared" si="0"/>
        <v>0</v>
      </c>
      <c r="AL12" s="97">
        <f t="shared" si="0"/>
        <v>0</v>
      </c>
      <c r="AM12" s="97">
        <f t="shared" si="0"/>
        <v>0</v>
      </c>
      <c r="AN12" s="97">
        <f t="shared" si="0"/>
        <v>0</v>
      </c>
      <c r="AO12" s="97">
        <f t="shared" si="0"/>
        <v>0</v>
      </c>
      <c r="AP12" s="97">
        <f t="shared" si="0"/>
        <v>0</v>
      </c>
      <c r="AQ12" s="97">
        <f t="shared" si="0"/>
        <v>0</v>
      </c>
      <c r="AR12" s="97">
        <f t="shared" si="0"/>
        <v>0</v>
      </c>
      <c r="AS12" s="97">
        <f t="shared" si="0"/>
        <v>0</v>
      </c>
      <c r="AT12" s="97">
        <f t="shared" si="0"/>
        <v>0</v>
      </c>
      <c r="AU12" s="97">
        <f t="shared" si="0"/>
        <v>0</v>
      </c>
      <c r="AV12" s="97">
        <f t="shared" si="0"/>
        <v>0</v>
      </c>
      <c r="AW12" s="97">
        <f t="shared" si="0"/>
        <v>0</v>
      </c>
      <c r="AX12" s="97">
        <f t="shared" si="0"/>
        <v>0</v>
      </c>
      <c r="AY12" s="97">
        <f t="shared" si="0"/>
        <v>0</v>
      </c>
      <c r="AZ12" s="97">
        <f t="shared" si="0"/>
        <v>0</v>
      </c>
      <c r="BA12" s="97">
        <f t="shared" si="0"/>
        <v>0</v>
      </c>
      <c r="BB12" s="97">
        <f t="shared" si="0"/>
        <v>0</v>
      </c>
      <c r="BC12" s="97">
        <f t="shared" si="0"/>
        <v>0</v>
      </c>
      <c r="BD12" s="97">
        <f t="shared" si="0"/>
        <v>0</v>
      </c>
      <c r="BE12" s="97">
        <f t="shared" si="0"/>
        <v>0</v>
      </c>
      <c r="BF12" s="97">
        <f t="shared" si="0"/>
        <v>0</v>
      </c>
      <c r="BG12" s="97">
        <f t="shared" si="0"/>
        <v>0</v>
      </c>
      <c r="BH12" s="97">
        <f t="shared" si="0"/>
        <v>0</v>
      </c>
      <c r="BI12" s="97">
        <f t="shared" si="0"/>
        <v>0</v>
      </c>
      <c r="BJ12" s="97">
        <f t="shared" si="0"/>
        <v>0</v>
      </c>
      <c r="BK12" s="97">
        <f t="shared" si="0"/>
        <v>0</v>
      </c>
      <c r="BL12" s="97">
        <f t="shared" si="0"/>
        <v>0</v>
      </c>
      <c r="BM12" s="97">
        <f t="shared" si="0"/>
        <v>0</v>
      </c>
      <c r="BN12" s="97">
        <f t="shared" si="0"/>
        <v>0</v>
      </c>
      <c r="BO12" s="97">
        <f t="shared" si="0"/>
        <v>0</v>
      </c>
      <c r="BP12" s="97">
        <f t="shared" si="0"/>
        <v>0</v>
      </c>
      <c r="BQ12" s="97">
        <f t="shared" ref="BQ12:BZ12" si="1">BP12</f>
        <v>0</v>
      </c>
      <c r="BR12" s="97">
        <f t="shared" si="1"/>
        <v>0</v>
      </c>
      <c r="BS12" s="97">
        <f t="shared" si="1"/>
        <v>0</v>
      </c>
      <c r="BT12" s="97">
        <f t="shared" si="1"/>
        <v>0</v>
      </c>
      <c r="BU12" s="97">
        <f t="shared" si="1"/>
        <v>0</v>
      </c>
      <c r="BV12" s="97">
        <f t="shared" si="1"/>
        <v>0</v>
      </c>
      <c r="BW12" s="97">
        <f t="shared" si="1"/>
        <v>0</v>
      </c>
      <c r="BX12" s="97">
        <f t="shared" si="1"/>
        <v>0</v>
      </c>
      <c r="BY12" s="18">
        <f t="shared" si="1"/>
        <v>0</v>
      </c>
      <c r="BZ12" s="18">
        <f t="shared" si="1"/>
        <v>0</v>
      </c>
      <c r="CA12" s="1"/>
    </row>
    <row r="13" spans="1:79" ht="174.6" hidden="1" customHeight="1" thickBot="1">
      <c r="A13" s="410" t="s">
        <v>138</v>
      </c>
      <c r="B13" s="411"/>
      <c r="C13" s="99">
        <f>VLOOKUP(B4,завтрак_общ,3,FALSE)</f>
        <v>0</v>
      </c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  <c r="AT13" s="114"/>
      <c r="AU13" s="114"/>
      <c r="AV13" s="114"/>
      <c r="AW13" s="114"/>
      <c r="AX13" s="114"/>
      <c r="AY13" s="114"/>
      <c r="AZ13" s="114"/>
      <c r="BA13" s="114"/>
      <c r="BB13" s="114"/>
      <c r="BC13" s="114"/>
      <c r="BD13" s="114"/>
      <c r="BE13" s="114"/>
      <c r="BF13" s="114"/>
      <c r="BG13" s="114"/>
      <c r="BH13" s="114"/>
      <c r="BI13" s="114"/>
      <c r="BJ13" s="114"/>
      <c r="BK13" s="114"/>
      <c r="BL13" s="114"/>
      <c r="BM13" s="114"/>
      <c r="BN13" s="114"/>
      <c r="BO13" s="114"/>
      <c r="BP13" s="114"/>
      <c r="BQ13" s="114"/>
      <c r="BR13" s="114"/>
      <c r="BS13" s="114"/>
      <c r="BT13" s="114"/>
      <c r="BU13" s="114"/>
      <c r="BV13" s="114"/>
      <c r="BW13" s="114"/>
      <c r="BX13" s="114"/>
      <c r="BY13" s="113"/>
      <c r="BZ13" s="16"/>
      <c r="CA13" s="1"/>
    </row>
    <row r="14" spans="1:79" ht="174.6" hidden="1" customHeight="1" thickTop="1">
      <c r="A14" s="384" t="s">
        <v>75</v>
      </c>
      <c r="B14" s="385"/>
      <c r="C14" s="20"/>
      <c r="D14" s="98" t="e">
        <f>D11*D12/1000</f>
        <v>#REF!</v>
      </c>
      <c r="E14" s="98" t="e">
        <f t="shared" ref="E14:BP14" si="2">E11*E12/1000</f>
        <v>#REF!</v>
      </c>
      <c r="F14" s="98" t="e">
        <f t="shared" si="2"/>
        <v>#REF!</v>
      </c>
      <c r="G14" s="98" t="e">
        <f t="shared" si="2"/>
        <v>#REF!</v>
      </c>
      <c r="H14" s="98" t="e">
        <f t="shared" si="2"/>
        <v>#REF!</v>
      </c>
      <c r="I14" s="98" t="e">
        <f t="shared" si="2"/>
        <v>#REF!</v>
      </c>
      <c r="J14" s="98" t="e">
        <f t="shared" si="2"/>
        <v>#REF!</v>
      </c>
      <c r="K14" s="111" t="e">
        <f>K11*K12</f>
        <v>#REF!</v>
      </c>
      <c r="L14" s="111" t="e">
        <f t="shared" si="2"/>
        <v>#REF!</v>
      </c>
      <c r="M14" s="111" t="e">
        <f t="shared" si="2"/>
        <v>#REF!</v>
      </c>
      <c r="N14" s="111" t="e">
        <f t="shared" si="2"/>
        <v>#REF!</v>
      </c>
      <c r="O14" s="111" t="e">
        <f t="shared" si="2"/>
        <v>#REF!</v>
      </c>
      <c r="P14" s="111" t="e">
        <f t="shared" si="2"/>
        <v>#REF!</v>
      </c>
      <c r="Q14" s="111" t="e">
        <f>Q11*Q12</f>
        <v>#REF!</v>
      </c>
      <c r="R14" s="111" t="e">
        <f t="shared" si="2"/>
        <v>#REF!</v>
      </c>
      <c r="S14" s="111" t="e">
        <f>S11*S12</f>
        <v>#REF!</v>
      </c>
      <c r="T14" s="111" t="e">
        <f t="shared" si="2"/>
        <v>#REF!</v>
      </c>
      <c r="U14" s="111" t="e">
        <f t="shared" si="2"/>
        <v>#REF!</v>
      </c>
      <c r="V14" s="111" t="e">
        <f t="shared" si="2"/>
        <v>#REF!</v>
      </c>
      <c r="W14" s="111" t="e">
        <f t="shared" si="2"/>
        <v>#REF!</v>
      </c>
      <c r="X14" s="111" t="e">
        <f t="shared" si="2"/>
        <v>#REF!</v>
      </c>
      <c r="Y14" s="111" t="e">
        <f t="shared" si="2"/>
        <v>#REF!</v>
      </c>
      <c r="Z14" s="111" t="e">
        <f t="shared" si="2"/>
        <v>#REF!</v>
      </c>
      <c r="AA14" s="111" t="e">
        <f t="shared" si="2"/>
        <v>#REF!</v>
      </c>
      <c r="AB14" s="111" t="e">
        <f t="shared" si="2"/>
        <v>#REF!</v>
      </c>
      <c r="AC14" s="111" t="e">
        <f t="shared" si="2"/>
        <v>#REF!</v>
      </c>
      <c r="AD14" s="111" t="e">
        <f>AD11*AD12</f>
        <v>#REF!</v>
      </c>
      <c r="AE14" s="111" t="e">
        <f>AE11*AE12</f>
        <v>#REF!</v>
      </c>
      <c r="AF14" s="111" t="e">
        <f t="shared" si="2"/>
        <v>#REF!</v>
      </c>
      <c r="AG14" s="111" t="e">
        <f t="shared" si="2"/>
        <v>#REF!</v>
      </c>
      <c r="AH14" s="111" t="e">
        <f t="shared" si="2"/>
        <v>#REF!</v>
      </c>
      <c r="AI14" s="111" t="e">
        <f t="shared" si="2"/>
        <v>#REF!</v>
      </c>
      <c r="AJ14" s="111" t="e">
        <f t="shared" si="2"/>
        <v>#REF!</v>
      </c>
      <c r="AK14" s="111" t="e">
        <f t="shared" si="2"/>
        <v>#REF!</v>
      </c>
      <c r="AL14" s="111" t="e">
        <f t="shared" si="2"/>
        <v>#REF!</v>
      </c>
      <c r="AM14" s="111" t="e">
        <f t="shared" si="2"/>
        <v>#REF!</v>
      </c>
      <c r="AN14" s="111" t="e">
        <f t="shared" si="2"/>
        <v>#REF!</v>
      </c>
      <c r="AO14" s="111" t="e">
        <f t="shared" si="2"/>
        <v>#REF!</v>
      </c>
      <c r="AP14" s="111" t="e">
        <f t="shared" si="2"/>
        <v>#REF!</v>
      </c>
      <c r="AQ14" s="111" t="e">
        <f t="shared" si="2"/>
        <v>#REF!</v>
      </c>
      <c r="AR14" s="111" t="e">
        <f t="shared" si="2"/>
        <v>#REF!</v>
      </c>
      <c r="AS14" s="111" t="e">
        <f t="shared" si="2"/>
        <v>#REF!</v>
      </c>
      <c r="AT14" s="111" t="e">
        <f t="shared" si="2"/>
        <v>#REF!</v>
      </c>
      <c r="AU14" s="111" t="e">
        <f t="shared" si="2"/>
        <v>#REF!</v>
      </c>
      <c r="AV14" s="111" t="e">
        <f t="shared" si="2"/>
        <v>#REF!</v>
      </c>
      <c r="AW14" s="111" t="e">
        <f t="shared" si="2"/>
        <v>#REF!</v>
      </c>
      <c r="AX14" s="111" t="e">
        <f t="shared" si="2"/>
        <v>#REF!</v>
      </c>
      <c r="AY14" s="111" t="e">
        <f t="shared" si="2"/>
        <v>#REF!</v>
      </c>
      <c r="AZ14" s="111" t="e">
        <f t="shared" si="2"/>
        <v>#REF!</v>
      </c>
      <c r="BA14" s="111" t="e">
        <f t="shared" si="2"/>
        <v>#REF!</v>
      </c>
      <c r="BB14" s="111" t="e">
        <f t="shared" si="2"/>
        <v>#REF!</v>
      </c>
      <c r="BC14" s="111" t="e">
        <f t="shared" si="2"/>
        <v>#REF!</v>
      </c>
      <c r="BD14" s="111" t="e">
        <f t="shared" si="2"/>
        <v>#REF!</v>
      </c>
      <c r="BE14" s="111" t="e">
        <f t="shared" si="2"/>
        <v>#REF!</v>
      </c>
      <c r="BF14" s="111" t="e">
        <f t="shared" si="2"/>
        <v>#REF!</v>
      </c>
      <c r="BG14" s="111" t="e">
        <f t="shared" si="2"/>
        <v>#REF!</v>
      </c>
      <c r="BH14" s="111" t="e">
        <f>BH11*BH12</f>
        <v>#REF!</v>
      </c>
      <c r="BI14" s="111" t="e">
        <f t="shared" si="2"/>
        <v>#REF!</v>
      </c>
      <c r="BJ14" s="111" t="e">
        <f t="shared" si="2"/>
        <v>#REF!</v>
      </c>
      <c r="BK14" s="111" t="e">
        <f t="shared" si="2"/>
        <v>#REF!</v>
      </c>
      <c r="BL14" s="111" t="e">
        <f t="shared" si="2"/>
        <v>#REF!</v>
      </c>
      <c r="BM14" s="111" t="e">
        <f t="shared" si="2"/>
        <v>#REF!</v>
      </c>
      <c r="BN14" s="111" t="e">
        <f t="shared" si="2"/>
        <v>#REF!</v>
      </c>
      <c r="BO14" s="111" t="e">
        <f t="shared" si="2"/>
        <v>#REF!</v>
      </c>
      <c r="BP14" s="111" t="e">
        <f t="shared" si="2"/>
        <v>#REF!</v>
      </c>
      <c r="BQ14" s="111" t="e">
        <f t="shared" ref="BQ14:BY14" si="3">BQ11*BQ12/1000</f>
        <v>#REF!</v>
      </c>
      <c r="BR14" s="111" t="e">
        <f t="shared" si="3"/>
        <v>#REF!</v>
      </c>
      <c r="BS14" s="111" t="e">
        <f t="shared" si="3"/>
        <v>#REF!</v>
      </c>
      <c r="BT14" s="111" t="e">
        <f t="shared" si="3"/>
        <v>#REF!</v>
      </c>
      <c r="BU14" s="111" t="e">
        <f t="shared" si="3"/>
        <v>#REF!</v>
      </c>
      <c r="BV14" s="111" t="e">
        <f t="shared" si="3"/>
        <v>#REF!</v>
      </c>
      <c r="BW14" s="111" t="e">
        <f t="shared" si="3"/>
        <v>#REF!</v>
      </c>
      <c r="BX14" s="111" t="e">
        <f t="shared" si="3"/>
        <v>#REF!</v>
      </c>
      <c r="BY14" s="111" t="e">
        <f t="shared" si="3"/>
        <v>#REF!</v>
      </c>
      <c r="BZ14" s="111" t="e">
        <f>BZ11*BZ12</f>
        <v>#REF!</v>
      </c>
      <c r="CA14" s="1"/>
    </row>
    <row r="15" spans="1:79" ht="174.6" hidden="1" customHeight="1">
      <c r="A15" s="384" t="s">
        <v>64</v>
      </c>
      <c r="B15" s="385"/>
      <c r="C15" s="20"/>
      <c r="D15" s="24">
        <f>ССЫЛКИ!B3</f>
        <v>85</v>
      </c>
      <c r="E15" s="24">
        <f>ССЫЛКИ!C3</f>
        <v>21</v>
      </c>
      <c r="F15" s="24">
        <f>ССЫЛКИ!D3</f>
        <v>21</v>
      </c>
      <c r="G15" s="24">
        <f>ССЫЛКИ!E3</f>
        <v>6</v>
      </c>
      <c r="H15" s="24">
        <f>ССЫЛКИ!F3</f>
        <v>400</v>
      </c>
      <c r="I15" s="24">
        <f>ССЫЛКИ!G3</f>
        <v>140</v>
      </c>
      <c r="J15" s="24">
        <f>ССЫЛКИ!H3</f>
        <v>85</v>
      </c>
      <c r="K15" s="24">
        <f>ССЫЛКИ!I3</f>
        <v>21</v>
      </c>
      <c r="L15" s="24">
        <f>ССЫЛКИ!J3</f>
        <v>140</v>
      </c>
      <c r="M15" s="24">
        <f>ССЫЛКИ!K3</f>
        <v>56</v>
      </c>
      <c r="N15" s="24">
        <f>ССЫЛКИ!L3</f>
        <v>10</v>
      </c>
      <c r="O15" s="24">
        <f>ССЫЛКИ!M3</f>
        <v>240</v>
      </c>
      <c r="P15" s="24">
        <f>ССЫЛКИ!N3</f>
        <v>700</v>
      </c>
      <c r="Q15" s="24">
        <f>ССЫЛКИ!O3</f>
        <v>8</v>
      </c>
      <c r="R15" s="24">
        <f>ССЫЛКИ!P3</f>
        <v>160</v>
      </c>
      <c r="S15" s="24">
        <f>ССЫЛКИ!Q3</f>
        <v>10</v>
      </c>
      <c r="T15" s="24">
        <f>ССЫЛКИ!R3</f>
        <v>150</v>
      </c>
      <c r="U15" s="24">
        <f>ССЫЛКИ!S3</f>
        <v>110</v>
      </c>
      <c r="V15" s="24">
        <f>ССЫЛКИ!T3</f>
        <v>130</v>
      </c>
      <c r="W15" s="24">
        <f>ССЫЛКИ!U3</f>
        <v>150</v>
      </c>
      <c r="X15" s="24">
        <f>ССЫЛКИ!V3</f>
        <v>150</v>
      </c>
      <c r="Y15" s="24">
        <f>ССЫЛКИ!W3</f>
        <v>40</v>
      </c>
      <c r="Z15" s="24">
        <f>ССЫЛКИ!X3</f>
        <v>150</v>
      </c>
      <c r="AA15" s="24">
        <f>ССЫЛКИ!Y3</f>
        <v>60</v>
      </c>
      <c r="AB15" s="24">
        <f>ССЫЛКИ!Z3</f>
        <v>70</v>
      </c>
      <c r="AC15" s="24">
        <f>ССЫЛКИ!AA3</f>
        <v>165</v>
      </c>
      <c r="AD15" s="24">
        <f>ССЫЛКИ!AB3</f>
        <v>21</v>
      </c>
      <c r="AE15" s="24">
        <f>ССЫЛКИ!AC3</f>
        <v>10.5</v>
      </c>
      <c r="AF15" s="24">
        <f>ССЫЛКИ!AD3</f>
        <v>55</v>
      </c>
      <c r="AG15" s="24">
        <f>ССЫЛКИ!AE3</f>
        <v>90</v>
      </c>
      <c r="AH15" s="24">
        <f>ССЫЛКИ!AF3</f>
        <v>45</v>
      </c>
      <c r="AI15" s="24">
        <f>ССЫЛКИ!AG3</f>
        <v>45</v>
      </c>
      <c r="AJ15" s="24">
        <f>ССЫЛКИ!AH3</f>
        <v>52</v>
      </c>
      <c r="AK15" s="24">
        <f>ССЫЛКИ!AI3</f>
        <v>50</v>
      </c>
      <c r="AL15" s="24">
        <f>ССЫЛКИ!AJ3</f>
        <v>55</v>
      </c>
      <c r="AM15" s="24">
        <f>ССЫЛКИ!AK3</f>
        <v>60</v>
      </c>
      <c r="AN15" s="24">
        <f>ССЫЛКИ!AL3</f>
        <v>60</v>
      </c>
      <c r="AO15" s="24">
        <f>ССЫЛКИ!AM3</f>
        <v>50</v>
      </c>
      <c r="AP15" s="24">
        <f>ССЫЛКИ!AN3</f>
        <v>110</v>
      </c>
      <c r="AQ15" s="24">
        <f>ССЫЛКИ!AO3</f>
        <v>270</v>
      </c>
      <c r="AR15" s="24">
        <f>ССЫЛКИ!AP3</f>
        <v>200</v>
      </c>
      <c r="AS15" s="24">
        <f>ССЫЛКИ!AQ3</f>
        <v>80</v>
      </c>
      <c r="AT15" s="24">
        <f>ССЫЛКИ!AR3</f>
        <v>600</v>
      </c>
      <c r="AU15" s="24">
        <f>ССЫЛКИ!AS3</f>
        <v>60</v>
      </c>
      <c r="AV15" s="24">
        <f>ССЫЛКИ!AT3</f>
        <v>75</v>
      </c>
      <c r="AW15" s="24">
        <f>ССЫЛКИ!AU3</f>
        <v>250</v>
      </c>
      <c r="AX15" s="24">
        <f>ССЫЛКИ!AV3</f>
        <v>274</v>
      </c>
      <c r="AY15" s="24">
        <f>ССЫЛКИ!AW3</f>
        <v>450</v>
      </c>
      <c r="AZ15" s="24">
        <f>ССЫЛКИ!AX3</f>
        <v>325</v>
      </c>
      <c r="BA15" s="24">
        <f>ССЫЛКИ!AY3</f>
        <v>180</v>
      </c>
      <c r="BB15" s="24">
        <f>ССЫЛКИ!AZ3</f>
        <v>320</v>
      </c>
      <c r="BC15" s="24">
        <f>ССЫЛКИ!BA3</f>
        <v>350</v>
      </c>
      <c r="BD15" s="24">
        <f>ССЫЛКИ!BB3</f>
        <v>300</v>
      </c>
      <c r="BE15" s="24">
        <f>ССЫЛКИ!BC3</f>
        <v>120</v>
      </c>
      <c r="BF15" s="24">
        <f>ССЫЛКИ!BD3</f>
        <v>220</v>
      </c>
      <c r="BG15" s="24">
        <f>ССЫЛКИ!BE3</f>
        <v>300</v>
      </c>
      <c r="BH15" s="24">
        <f>ССЫЛКИ!BF3</f>
        <v>21</v>
      </c>
      <c r="BI15" s="24">
        <f>ССЫЛКИ!BG3</f>
        <v>21</v>
      </c>
      <c r="BJ15" s="24">
        <f>ССЫЛКИ!BH3</f>
        <v>35</v>
      </c>
      <c r="BK15" s="24">
        <f>ССЫЛКИ!BI3</f>
        <v>22</v>
      </c>
      <c r="BL15" s="24">
        <f>ССЫЛКИ!BJ3</f>
        <v>32</v>
      </c>
      <c r="BM15" s="24">
        <f>ССЫЛКИ!BK3</f>
        <v>140</v>
      </c>
      <c r="BN15" s="24">
        <f>ССЫЛКИ!BL3</f>
        <v>140</v>
      </c>
      <c r="BO15" s="24">
        <f>ССЫЛКИ!BM3</f>
        <v>30</v>
      </c>
      <c r="BP15" s="24">
        <f>ССЫЛКИ!BN3</f>
        <v>4.2</v>
      </c>
      <c r="BQ15" s="24">
        <f>ССЫЛКИ!BO3</f>
        <v>160</v>
      </c>
      <c r="BR15" s="24">
        <f>ССЫЛКИ!BP3</f>
        <v>100</v>
      </c>
      <c r="BS15" s="24">
        <f>ССЫЛКИ!BQ3</f>
        <v>150</v>
      </c>
      <c r="BT15" s="24">
        <f>ССЫЛКИ!BR3</f>
        <v>160</v>
      </c>
      <c r="BU15" s="24">
        <f>ССЫЛКИ!BS3</f>
        <v>100</v>
      </c>
      <c r="BV15" s="24">
        <f>ССЫЛКИ!BT3</f>
        <v>90</v>
      </c>
      <c r="BW15" s="24">
        <f>ССЫЛКИ!BU3</f>
        <v>21</v>
      </c>
      <c r="BX15" s="24">
        <f>ССЫЛКИ!BV3</f>
        <v>40</v>
      </c>
      <c r="BY15" s="24">
        <f>ССЫЛКИ!BW3</f>
        <v>210</v>
      </c>
      <c r="BZ15" s="24">
        <f>ССЫЛКИ!BX3</f>
        <v>8</v>
      </c>
      <c r="CA15" s="1"/>
    </row>
    <row r="16" spans="1:79" ht="174.6" hidden="1" customHeight="1">
      <c r="A16" s="384" t="s">
        <v>76</v>
      </c>
      <c r="B16" s="385"/>
      <c r="C16" s="95" t="e">
        <f>SUM(D16:BZ16)</f>
        <v>#REF!</v>
      </c>
      <c r="D16" s="26" t="e">
        <f>D14*D15</f>
        <v>#REF!</v>
      </c>
      <c r="E16" s="26" t="e">
        <f t="shared" ref="E16:BP16" si="4">E14*E15</f>
        <v>#REF!</v>
      </c>
      <c r="F16" s="26" t="e">
        <f t="shared" si="4"/>
        <v>#REF!</v>
      </c>
      <c r="G16" s="26" t="e">
        <f t="shared" si="4"/>
        <v>#REF!</v>
      </c>
      <c r="H16" s="26" t="e">
        <f t="shared" si="4"/>
        <v>#REF!</v>
      </c>
      <c r="I16" s="26" t="e">
        <f t="shared" si="4"/>
        <v>#REF!</v>
      </c>
      <c r="J16" s="26" t="e">
        <f t="shared" si="4"/>
        <v>#REF!</v>
      </c>
      <c r="K16" s="112" t="e">
        <f t="shared" si="4"/>
        <v>#REF!</v>
      </c>
      <c r="L16" s="112" t="e">
        <f t="shared" si="4"/>
        <v>#REF!</v>
      </c>
      <c r="M16" s="112" t="e">
        <f t="shared" si="4"/>
        <v>#REF!</v>
      </c>
      <c r="N16" s="112" t="e">
        <f t="shared" si="4"/>
        <v>#REF!</v>
      </c>
      <c r="O16" s="112" t="e">
        <f t="shared" si="4"/>
        <v>#REF!</v>
      </c>
      <c r="P16" s="112" t="e">
        <f t="shared" si="4"/>
        <v>#REF!</v>
      </c>
      <c r="Q16" s="112" t="e">
        <f t="shared" si="4"/>
        <v>#REF!</v>
      </c>
      <c r="R16" s="112" t="e">
        <f t="shared" si="4"/>
        <v>#REF!</v>
      </c>
      <c r="S16" s="112" t="e">
        <f t="shared" si="4"/>
        <v>#REF!</v>
      </c>
      <c r="T16" s="112" t="e">
        <f t="shared" si="4"/>
        <v>#REF!</v>
      </c>
      <c r="U16" s="112" t="e">
        <f t="shared" si="4"/>
        <v>#REF!</v>
      </c>
      <c r="V16" s="112" t="e">
        <f t="shared" si="4"/>
        <v>#REF!</v>
      </c>
      <c r="W16" s="112" t="e">
        <f t="shared" si="4"/>
        <v>#REF!</v>
      </c>
      <c r="X16" s="112" t="e">
        <f t="shared" si="4"/>
        <v>#REF!</v>
      </c>
      <c r="Y16" s="112" t="e">
        <f t="shared" si="4"/>
        <v>#REF!</v>
      </c>
      <c r="Z16" s="112" t="e">
        <f t="shared" si="4"/>
        <v>#REF!</v>
      </c>
      <c r="AA16" s="112" t="e">
        <f t="shared" si="4"/>
        <v>#REF!</v>
      </c>
      <c r="AB16" s="112" t="e">
        <f t="shared" si="4"/>
        <v>#REF!</v>
      </c>
      <c r="AC16" s="112" t="e">
        <f t="shared" si="4"/>
        <v>#REF!</v>
      </c>
      <c r="AD16" s="112" t="e">
        <f t="shared" si="4"/>
        <v>#REF!</v>
      </c>
      <c r="AE16" s="112" t="e">
        <f t="shared" si="4"/>
        <v>#REF!</v>
      </c>
      <c r="AF16" s="112" t="e">
        <f t="shared" si="4"/>
        <v>#REF!</v>
      </c>
      <c r="AG16" s="112" t="e">
        <f t="shared" si="4"/>
        <v>#REF!</v>
      </c>
      <c r="AH16" s="112" t="e">
        <f t="shared" si="4"/>
        <v>#REF!</v>
      </c>
      <c r="AI16" s="112" t="e">
        <f t="shared" si="4"/>
        <v>#REF!</v>
      </c>
      <c r="AJ16" s="112" t="e">
        <f t="shared" si="4"/>
        <v>#REF!</v>
      </c>
      <c r="AK16" s="112" t="e">
        <f t="shared" si="4"/>
        <v>#REF!</v>
      </c>
      <c r="AL16" s="112" t="e">
        <f t="shared" si="4"/>
        <v>#REF!</v>
      </c>
      <c r="AM16" s="112" t="e">
        <f t="shared" si="4"/>
        <v>#REF!</v>
      </c>
      <c r="AN16" s="112" t="e">
        <f t="shared" si="4"/>
        <v>#REF!</v>
      </c>
      <c r="AO16" s="112" t="e">
        <f t="shared" si="4"/>
        <v>#REF!</v>
      </c>
      <c r="AP16" s="112" t="e">
        <f t="shared" si="4"/>
        <v>#REF!</v>
      </c>
      <c r="AQ16" s="112" t="e">
        <f t="shared" si="4"/>
        <v>#REF!</v>
      </c>
      <c r="AR16" s="112" t="e">
        <f t="shared" si="4"/>
        <v>#REF!</v>
      </c>
      <c r="AS16" s="112" t="e">
        <f t="shared" si="4"/>
        <v>#REF!</v>
      </c>
      <c r="AT16" s="112" t="e">
        <f t="shared" si="4"/>
        <v>#REF!</v>
      </c>
      <c r="AU16" s="112" t="e">
        <f t="shared" si="4"/>
        <v>#REF!</v>
      </c>
      <c r="AV16" s="112" t="e">
        <f t="shared" si="4"/>
        <v>#REF!</v>
      </c>
      <c r="AW16" s="112" t="e">
        <f t="shared" si="4"/>
        <v>#REF!</v>
      </c>
      <c r="AX16" s="112" t="e">
        <f t="shared" si="4"/>
        <v>#REF!</v>
      </c>
      <c r="AY16" s="112" t="e">
        <f t="shared" si="4"/>
        <v>#REF!</v>
      </c>
      <c r="AZ16" s="112" t="e">
        <f t="shared" si="4"/>
        <v>#REF!</v>
      </c>
      <c r="BA16" s="112" t="e">
        <f t="shared" si="4"/>
        <v>#REF!</v>
      </c>
      <c r="BB16" s="112" t="e">
        <f t="shared" si="4"/>
        <v>#REF!</v>
      </c>
      <c r="BC16" s="112" t="e">
        <f t="shared" si="4"/>
        <v>#REF!</v>
      </c>
      <c r="BD16" s="112" t="e">
        <f t="shared" si="4"/>
        <v>#REF!</v>
      </c>
      <c r="BE16" s="112" t="e">
        <f t="shared" si="4"/>
        <v>#REF!</v>
      </c>
      <c r="BF16" s="112" t="e">
        <f t="shared" si="4"/>
        <v>#REF!</v>
      </c>
      <c r="BG16" s="112" t="e">
        <f t="shared" si="4"/>
        <v>#REF!</v>
      </c>
      <c r="BH16" s="112" t="e">
        <f t="shared" si="4"/>
        <v>#REF!</v>
      </c>
      <c r="BI16" s="112" t="e">
        <f t="shared" si="4"/>
        <v>#REF!</v>
      </c>
      <c r="BJ16" s="112" t="e">
        <f t="shared" si="4"/>
        <v>#REF!</v>
      </c>
      <c r="BK16" s="112" t="e">
        <f t="shared" si="4"/>
        <v>#REF!</v>
      </c>
      <c r="BL16" s="112" t="e">
        <f t="shared" si="4"/>
        <v>#REF!</v>
      </c>
      <c r="BM16" s="112" t="e">
        <f t="shared" si="4"/>
        <v>#REF!</v>
      </c>
      <c r="BN16" s="112" t="e">
        <f t="shared" si="4"/>
        <v>#REF!</v>
      </c>
      <c r="BO16" s="112" t="e">
        <f t="shared" si="4"/>
        <v>#REF!</v>
      </c>
      <c r="BP16" s="112" t="e">
        <f t="shared" si="4"/>
        <v>#REF!</v>
      </c>
      <c r="BQ16" s="112" t="e">
        <f t="shared" ref="BQ16:BW16" si="5">BQ14*BQ15</f>
        <v>#REF!</v>
      </c>
      <c r="BR16" s="112" t="e">
        <f t="shared" si="5"/>
        <v>#REF!</v>
      </c>
      <c r="BS16" s="112" t="e">
        <f t="shared" si="5"/>
        <v>#REF!</v>
      </c>
      <c r="BT16" s="112" t="e">
        <f t="shared" si="5"/>
        <v>#REF!</v>
      </c>
      <c r="BU16" s="112" t="e">
        <f t="shared" si="5"/>
        <v>#REF!</v>
      </c>
      <c r="BV16" s="112" t="e">
        <f>BV14*BV15</f>
        <v>#REF!</v>
      </c>
      <c r="BW16" s="112" t="e">
        <f t="shared" si="5"/>
        <v>#REF!</v>
      </c>
      <c r="BX16" s="112" t="e">
        <f>BX14*BX15</f>
        <v>#REF!</v>
      </c>
      <c r="BY16" s="112" t="e">
        <f>BY14*BY15</f>
        <v>#REF!</v>
      </c>
      <c r="BZ16" s="112" t="e">
        <f>BZ14*BZ15</f>
        <v>#REF!</v>
      </c>
      <c r="CA16" s="1"/>
    </row>
    <row r="17" spans="1:79" ht="174.6" hidden="1" customHeight="1">
      <c r="A17" s="384" t="s">
        <v>77</v>
      </c>
      <c r="B17" s="409"/>
      <c r="C17" s="96" t="e">
        <f>C16/C13</f>
        <v>#REF!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</row>
    <row r="18" spans="1:79" ht="174.6" hidden="1" customHeight="1"/>
    <row r="19" spans="1:79" s="256" customFormat="1" ht="24" customHeight="1">
      <c r="A19" s="230"/>
      <c r="B19" s="260" t="s">
        <v>399</v>
      </c>
      <c r="C19" s="231"/>
      <c r="D19" s="231"/>
      <c r="E19" s="231"/>
      <c r="F19" s="231"/>
      <c r="G19" s="435"/>
      <c r="H19" s="435"/>
      <c r="I19" s="435"/>
      <c r="J19" s="435"/>
      <c r="K19" s="435"/>
      <c r="L19" s="435"/>
      <c r="M19" s="435"/>
      <c r="N19" s="435"/>
      <c r="O19" s="435"/>
      <c r="P19" s="435"/>
      <c r="Q19" s="435"/>
      <c r="R19" s="435"/>
      <c r="S19" s="435"/>
      <c r="T19" s="435"/>
      <c r="U19" s="435"/>
      <c r="V19" s="435"/>
      <c r="W19" s="435"/>
      <c r="X19" s="435"/>
      <c r="Y19" s="435"/>
      <c r="Z19" s="435"/>
      <c r="AA19" s="435"/>
      <c r="AB19" s="435"/>
      <c r="AC19" s="230"/>
      <c r="AD19" s="232"/>
      <c r="AE19" s="230"/>
      <c r="AF19" s="230"/>
      <c r="AG19" s="230"/>
      <c r="AH19" s="230"/>
      <c r="AI19" s="230"/>
      <c r="AJ19" s="230"/>
      <c r="AK19" s="230"/>
      <c r="AL19" s="230"/>
      <c r="AM19" s="230"/>
      <c r="AN19" s="230"/>
      <c r="AO19" s="230"/>
      <c r="AP19" s="230"/>
      <c r="AQ19" s="230"/>
      <c r="AR19" s="230"/>
      <c r="AS19" s="230"/>
      <c r="AT19" s="230"/>
      <c r="AU19" s="230"/>
      <c r="AV19" s="230"/>
      <c r="AW19" s="230"/>
      <c r="AX19" s="230"/>
      <c r="AY19" s="230"/>
      <c r="AZ19" s="230"/>
      <c r="BA19" s="230"/>
      <c r="BB19" s="230"/>
      <c r="BC19" s="230"/>
      <c r="BD19" s="230"/>
      <c r="BE19" s="230"/>
      <c r="BF19" s="230"/>
      <c r="BG19" s="230"/>
      <c r="BH19" s="230"/>
      <c r="BI19" s="230"/>
      <c r="BJ19" s="230"/>
      <c r="BK19" s="230"/>
      <c r="BL19" s="230"/>
      <c r="BM19" s="230"/>
      <c r="BN19" s="230"/>
      <c r="BO19" s="233"/>
      <c r="BP19" s="230"/>
      <c r="BQ19" s="231"/>
      <c r="BR19" s="231"/>
      <c r="BS19" s="231"/>
      <c r="BT19" s="231"/>
      <c r="BU19" s="230"/>
      <c r="BV19" s="231"/>
      <c r="BW19" s="231"/>
      <c r="BX19" s="230"/>
      <c r="BY19" s="230"/>
      <c r="BZ19" s="230"/>
      <c r="CA19" s="230"/>
    </row>
    <row r="20" spans="1:79" s="256" customFormat="1" ht="15" customHeight="1">
      <c r="A20" s="401" t="s">
        <v>68</v>
      </c>
      <c r="B20" s="402"/>
      <c r="C20" s="234"/>
      <c r="D20" s="405" t="s">
        <v>69</v>
      </c>
      <c r="E20" s="406"/>
      <c r="F20" s="406"/>
      <c r="G20" s="406"/>
      <c r="H20" s="406"/>
      <c r="I20" s="406"/>
      <c r="J20" s="406"/>
      <c r="K20" s="406"/>
      <c r="L20" s="406"/>
      <c r="M20" s="406"/>
      <c r="N20" s="406"/>
      <c r="O20" s="406"/>
      <c r="P20" s="406"/>
      <c r="Q20" s="406"/>
      <c r="R20" s="406"/>
      <c r="S20" s="406"/>
      <c r="T20" s="406"/>
      <c r="U20" s="406"/>
      <c r="V20" s="406"/>
      <c r="W20" s="406"/>
      <c r="X20" s="406"/>
      <c r="Y20" s="406"/>
      <c r="Z20" s="406"/>
      <c r="AA20" s="406"/>
      <c r="AB20" s="406"/>
      <c r="AC20" s="406"/>
      <c r="AD20" s="406"/>
      <c r="AE20" s="406"/>
      <c r="AF20" s="406"/>
      <c r="AG20" s="406"/>
      <c r="AH20" s="406"/>
      <c r="AI20" s="406"/>
      <c r="AJ20" s="406"/>
      <c r="AK20" s="406"/>
      <c r="AL20" s="406"/>
      <c r="AM20" s="406"/>
      <c r="AN20" s="406"/>
      <c r="AO20" s="406"/>
      <c r="AP20" s="406"/>
      <c r="AQ20" s="406"/>
      <c r="AR20" s="406"/>
      <c r="AS20" s="406"/>
      <c r="AT20" s="406"/>
      <c r="AU20" s="406"/>
      <c r="AV20" s="406"/>
      <c r="AW20" s="406"/>
      <c r="AX20" s="406"/>
      <c r="AY20" s="406"/>
      <c r="AZ20" s="406"/>
      <c r="BA20" s="406"/>
      <c r="BB20" s="406"/>
      <c r="BC20" s="406"/>
      <c r="BD20" s="406"/>
      <c r="BE20" s="406"/>
      <c r="BF20" s="406"/>
      <c r="BG20" s="406"/>
      <c r="BH20" s="406"/>
      <c r="BI20" s="406"/>
      <c r="BJ20" s="406"/>
      <c r="BK20" s="406"/>
      <c r="BL20" s="406"/>
      <c r="BM20" s="406"/>
      <c r="BN20" s="406"/>
      <c r="BO20" s="406"/>
      <c r="BP20" s="406"/>
      <c r="BQ20" s="406"/>
      <c r="BR20" s="406"/>
      <c r="BS20" s="406"/>
      <c r="BT20" s="406"/>
      <c r="BU20" s="406"/>
      <c r="BV20" s="406"/>
      <c r="BW20" s="406"/>
      <c r="BX20" s="406"/>
      <c r="BY20" s="230"/>
      <c r="BZ20" s="230"/>
      <c r="CA20" s="230"/>
    </row>
    <row r="21" spans="1:79" s="256" customFormat="1" ht="159.75" customHeight="1">
      <c r="A21" s="403"/>
      <c r="B21" s="404"/>
      <c r="C21" s="234"/>
      <c r="D21" s="235" t="str">
        <f>ССЫЛКИ!B2</f>
        <v>Вермишель</v>
      </c>
      <c r="E21" s="235" t="str">
        <f>ССЫЛКИ!C2</f>
        <v>Люля полуфаб-т (шт)</v>
      </c>
      <c r="F21" s="235" t="str">
        <f>ССЫЛКИ!D2</f>
        <v>Котлета говяжья полуф-т (шт)</v>
      </c>
      <c r="G21" s="235" t="str">
        <f>ССЫЛКИ!E2</f>
        <v>Какао (Фунтик) (шт)</v>
      </c>
      <c r="H21" s="235" t="str">
        <f>ССЫЛКИ!F2</f>
        <v>Какао порошок</v>
      </c>
      <c r="I21" s="235" t="str">
        <f>ССЫЛКИ!G2</f>
        <v>Кисель фруктовый</v>
      </c>
      <c r="J21" s="235" t="str">
        <f>ССЫЛКИ!H2</f>
        <v>Макароны</v>
      </c>
      <c r="K21" s="235" t="str">
        <f>ССЫЛКИ!I2</f>
        <v>Тефтели полуф-т (шт)</v>
      </c>
      <c r="L21" s="235" t="str">
        <f>ССЫЛКИ!J2</f>
        <v>Масло растительное</v>
      </c>
      <c r="M21" s="235" t="str">
        <f>ССЫЛКИ!K2</f>
        <v>Сахар</v>
      </c>
      <c r="N21" s="235" t="str">
        <f>ССЫЛКИ!L2</f>
        <v>Соль иодир.</v>
      </c>
      <c r="O21" s="235" t="str">
        <f>ССЫЛКИ!M2</f>
        <v>Сухофрукты</v>
      </c>
      <c r="P21" s="235" t="str">
        <f>ССЫЛКИ!N2</f>
        <v>Чай</v>
      </c>
      <c r="Q21" s="235" t="str">
        <f>ССЫЛКИ!O2</f>
        <v>Яйцо куриное (штук)</v>
      </c>
      <c r="R21" s="235" t="str">
        <f>ССЫЛКИ!P2</f>
        <v>Вафли</v>
      </c>
      <c r="S21" s="235" t="str">
        <f>ССЫЛКИ!Q2</f>
        <v>Кексы бездрожжевые (шт)</v>
      </c>
      <c r="T21" s="235" t="str">
        <f>ССЫЛКИ!R2</f>
        <v>Печенье</v>
      </c>
      <c r="U21" s="235" t="str">
        <f>ССЫЛКИ!S2</f>
        <v>Пряники</v>
      </c>
      <c r="V21" s="235" t="str">
        <f>ССЫЛКИ!T2</f>
        <v>Горошек зеленый 0,7 кг.</v>
      </c>
      <c r="W21" s="235" t="str">
        <f>ССЫЛКИ!U2</f>
        <v>Кукуруза консервы</v>
      </c>
      <c r="X21" s="235" t="str">
        <f>ССЫЛКИ!V2</f>
        <v>Огурцы маринованые</v>
      </c>
      <c r="Y21" s="235" t="str">
        <f>ССЫЛКИ!W2</f>
        <v>Мука высшего сорт</v>
      </c>
      <c r="Z21" s="235" t="str">
        <f>ССЫЛКИ!X2</f>
        <v>Повидло</v>
      </c>
      <c r="AA21" s="235" t="str">
        <f>ССЫЛКИ!Y2</f>
        <v>Сок фруктовый светлый</v>
      </c>
      <c r="AB21" s="235" t="str">
        <f>ССЫЛКИ!Z2</f>
        <v>Сок фруктовый с мякотью</v>
      </c>
      <c r="AC21" s="235" t="str">
        <f>ССЫЛКИ!AA2</f>
        <v>Томатная паста</v>
      </c>
      <c r="AD21" s="235" t="str">
        <f>ССЫЛКИ!AB2</f>
        <v>Котлета рыбная полуф-т (шт)</v>
      </c>
      <c r="AE21" s="235" t="str">
        <f>ССЫЛКИ!AC2</f>
        <v>Фрикадельки рыбные  полуф-т (шт)</v>
      </c>
      <c r="AF21" s="235" t="str">
        <f>ССЫЛКИ!AD2</f>
        <v>Крупа гороховая</v>
      </c>
      <c r="AG21" s="235" t="str">
        <f>ССЫЛКИ!AE2</f>
        <v>Крупа гречневая</v>
      </c>
      <c r="AH21" s="235" t="str">
        <f>ССЫЛКИ!AF2</f>
        <v>Крупа кукурузная</v>
      </c>
      <c r="AI21" s="235" t="str">
        <f>ССЫЛКИ!AG2</f>
        <v>Крупа манная</v>
      </c>
      <c r="AJ21" s="235" t="str">
        <f>ССЫЛКИ!AH2</f>
        <v>Крупа овсяная</v>
      </c>
      <c r="AK21" s="235" t="str">
        <f>ССЫЛКИ!AI2</f>
        <v>Крупа перловая</v>
      </c>
      <c r="AL21" s="235" t="str">
        <f>ССЫЛКИ!AJ2</f>
        <v>Крупа пшеничная</v>
      </c>
      <c r="AM21" s="235" t="str">
        <f>ССЫЛКИ!AK2</f>
        <v>Крупа пшено шлифованное</v>
      </c>
      <c r="AN21" s="235" t="str">
        <f>ССЫЛКИ!AL2</f>
        <v>Крупа рисовая</v>
      </c>
      <c r="AO21" s="235" t="str">
        <f>ССЫЛКИ!AM2</f>
        <v>Крупа ячневая</v>
      </c>
      <c r="AP21" s="235" t="str">
        <f>ССЫЛКИ!AN2</f>
        <v>Чечевица</v>
      </c>
      <c r="AQ21" s="235" t="str">
        <f>ССЫЛКИ!AO2</f>
        <v>Курага сушеная</v>
      </c>
      <c r="AR21" s="235" t="str">
        <f>ССЫЛКИ!AP2</f>
        <v>Йогурт</v>
      </c>
      <c r="AS21" s="235" t="str">
        <f>ССЫЛКИ!AQ2</f>
        <v>Кефир</v>
      </c>
      <c r="AT21" s="235" t="str">
        <f>ССЫЛКИ!AR2</f>
        <v>Масло сливочное</v>
      </c>
      <c r="AU21" s="235" t="str">
        <f>ССЫЛКИ!AS2</f>
        <v>Молоко разливное</v>
      </c>
      <c r="AV21" s="235" t="str">
        <f>ССЫЛКИ!AT2</f>
        <v>Молоко вупаковке пастер</v>
      </c>
      <c r="AW21" s="235" t="str">
        <f>ССЫЛКИ!AU2</f>
        <v>Сгущенное молоко</v>
      </c>
      <c r="AX21" s="235" t="str">
        <f>ССЫЛКИ!AV2</f>
        <v>Сметана</v>
      </c>
      <c r="AY21" s="235" t="str">
        <f>ССЫЛКИ!AW2</f>
        <v>Сыр Российский</v>
      </c>
      <c r="AZ21" s="235" t="str">
        <f>ССЫЛКИ!AX2</f>
        <v>Творог</v>
      </c>
      <c r="BA21" s="235" t="str">
        <f>ССЫЛКИ!AY2</f>
        <v>Куры охлажденные</v>
      </c>
      <c r="BB21" s="235" t="str">
        <f>ССЫЛКИ!AZ2</f>
        <v>Мясо говядины в/с</v>
      </c>
      <c r="BC21" s="235" t="str">
        <f>ССЫЛКИ!BA2</f>
        <v>Фарш говяжий</v>
      </c>
      <c r="BD21" s="235" t="str">
        <f>ССЫЛКИ!BB2</f>
        <v>Сосиски</v>
      </c>
      <c r="BE21" s="235" t="str">
        <f>ССЫЛКИ!BC2</f>
        <v>Рыба свежая</v>
      </c>
      <c r="BF21" s="235" t="str">
        <f>ССЫЛКИ!BD2</f>
        <v>Рыба мороженая</v>
      </c>
      <c r="BG21" s="235" t="str">
        <f>ССЫЛКИ!BE2</f>
        <v xml:space="preserve">Зелень разная </v>
      </c>
      <c r="BH21" s="235" t="str">
        <f>ССЫЛКИ!BF2</f>
        <v>Котлета куриная полуфаб-т (шт)</v>
      </c>
      <c r="BI21" s="235" t="str">
        <f>ССЫЛКИ!BG2</f>
        <v>Капуста</v>
      </c>
      <c r="BJ21" s="235" t="str">
        <f>ССЫЛКИ!BH2</f>
        <v>Картофель</v>
      </c>
      <c r="BK21" s="235" t="str">
        <f>ССЫЛКИ!BI2</f>
        <v>Лук репчатый</v>
      </c>
      <c r="BL21" s="235" t="str">
        <f>ССЫЛКИ!BJ2</f>
        <v>Морковь</v>
      </c>
      <c r="BM21" s="235" t="str">
        <f>ССЫЛКИ!BK2</f>
        <v>Огурцы свежие</v>
      </c>
      <c r="BN21" s="235" t="str">
        <f>ССЫЛКИ!BL2</f>
        <v>Помидоры свежие</v>
      </c>
      <c r="BO21" s="235" t="str">
        <f>ССЫЛКИ!BM2</f>
        <v>Свекла столовая</v>
      </c>
      <c r="BP21" s="235" t="str">
        <f>ССЫЛКИ!BN2</f>
        <v>Вареники полуфаб-т (шт)</v>
      </c>
      <c r="BQ21" s="235" t="str">
        <f>ССЫЛКИ!BO2</f>
        <v>Апельсины</v>
      </c>
      <c r="BR21" s="235" t="str">
        <f>ССЫЛКИ!BP2</f>
        <v>Бананы</v>
      </c>
      <c r="BS21" s="235" t="str">
        <f>ССЫЛКИ!BQ2</f>
        <v>Груши</v>
      </c>
      <c r="BT21" s="235" t="str">
        <f>ССЫЛКИ!BR2</f>
        <v>Лимон (кг.)</v>
      </c>
      <c r="BU21" s="235" t="str">
        <f>ССЫЛКИ!BS2</f>
        <v>Мандарины</v>
      </c>
      <c r="BV21" s="235" t="str">
        <f>ССЫЛКИ!BT2</f>
        <v>Яблоки</v>
      </c>
      <c r="BW21" s="235" t="str">
        <f>ССЫЛКИ!BU2</f>
        <v>Сырник полуф-т (шт)</v>
      </c>
      <c r="BX21" s="235" t="str">
        <f>ССЫЛКИ!BV2</f>
        <v>Хлеб</v>
      </c>
      <c r="BY21" s="235" t="str">
        <f>ССЫЛКИ!BW2</f>
        <v>Изюм</v>
      </c>
      <c r="BZ21" s="235" t="str">
        <f>ССЫЛКИ!BX2</f>
        <v>Зефир в шоколаде (шт.)</v>
      </c>
      <c r="CA21" s="230"/>
    </row>
    <row r="22" spans="1:79" s="256" customFormat="1">
      <c r="A22" s="421" t="s">
        <v>101</v>
      </c>
      <c r="B22" s="422"/>
      <c r="C22" s="236"/>
      <c r="D22" s="236"/>
      <c r="E22" s="236"/>
      <c r="F22" s="236"/>
      <c r="G22" s="236"/>
      <c r="H22" s="236"/>
      <c r="I22" s="236"/>
      <c r="J22" s="236"/>
      <c r="K22" s="236"/>
      <c r="L22" s="236">
        <v>3</v>
      </c>
      <c r="M22" s="236"/>
      <c r="N22" s="236">
        <v>2.6</v>
      </c>
      <c r="O22" s="236"/>
      <c r="P22" s="236"/>
      <c r="Q22" s="236"/>
      <c r="R22" s="236"/>
      <c r="S22" s="236"/>
      <c r="T22" s="236"/>
      <c r="U22" s="236"/>
      <c r="V22" s="236"/>
      <c r="W22" s="236"/>
      <c r="X22" s="236"/>
      <c r="Y22" s="236"/>
      <c r="Z22" s="236"/>
      <c r="AA22" s="236"/>
      <c r="AB22" s="236"/>
      <c r="AC22" s="236">
        <v>4</v>
      </c>
      <c r="AD22" s="236"/>
      <c r="AE22" s="236"/>
      <c r="AF22" s="236"/>
      <c r="AG22" s="236"/>
      <c r="AH22" s="236"/>
      <c r="AI22" s="236"/>
      <c r="AJ22" s="236"/>
      <c r="AK22" s="236"/>
      <c r="AL22" s="236"/>
      <c r="AM22" s="236"/>
      <c r="AN22" s="236"/>
      <c r="AO22" s="236"/>
      <c r="AP22" s="236"/>
      <c r="AQ22" s="236"/>
      <c r="AR22" s="236"/>
      <c r="AS22" s="236"/>
      <c r="AT22" s="236"/>
      <c r="AU22" s="236"/>
      <c r="AV22" s="236"/>
      <c r="AW22" s="236"/>
      <c r="AX22" s="236"/>
      <c r="AY22" s="236"/>
      <c r="AZ22" s="236"/>
      <c r="BA22" s="236">
        <v>42</v>
      </c>
      <c r="BB22" s="236"/>
      <c r="BC22" s="236"/>
      <c r="BD22" s="236"/>
      <c r="BE22" s="236"/>
      <c r="BF22" s="236"/>
      <c r="BG22" s="236">
        <v>1</v>
      </c>
      <c r="BH22" s="236"/>
      <c r="BI22" s="236"/>
      <c r="BJ22" s="236">
        <v>50</v>
      </c>
      <c r="BK22" s="236">
        <v>6</v>
      </c>
      <c r="BL22" s="236">
        <v>7</v>
      </c>
      <c r="BM22" s="236"/>
      <c r="BN22" s="236"/>
      <c r="BO22" s="236"/>
      <c r="BP22" s="236"/>
      <c r="BQ22" s="236"/>
      <c r="BR22" s="236"/>
      <c r="BS22" s="236"/>
      <c r="BT22" s="236"/>
      <c r="BU22" s="236"/>
      <c r="BV22" s="236"/>
      <c r="BW22" s="236"/>
      <c r="BX22" s="236"/>
      <c r="BY22" s="257"/>
      <c r="BZ22" s="257"/>
    </row>
    <row r="23" spans="1:79" s="256" customFormat="1">
      <c r="A23" s="408" t="s">
        <v>102</v>
      </c>
      <c r="B23" s="407"/>
      <c r="C23" s="236"/>
      <c r="D23" s="236"/>
      <c r="E23" s="236"/>
      <c r="F23" s="236"/>
      <c r="G23" s="236"/>
      <c r="H23" s="236"/>
      <c r="I23" s="236"/>
      <c r="J23" s="236"/>
      <c r="K23" s="236"/>
      <c r="L23" s="236"/>
      <c r="M23" s="236"/>
      <c r="N23" s="236">
        <v>1.5</v>
      </c>
      <c r="O23" s="236"/>
      <c r="P23" s="236"/>
      <c r="Q23" s="236"/>
      <c r="R23" s="236"/>
      <c r="S23" s="236"/>
      <c r="T23" s="236"/>
      <c r="U23" s="236"/>
      <c r="V23" s="236"/>
      <c r="W23" s="236"/>
      <c r="X23" s="236"/>
      <c r="Y23" s="236"/>
      <c r="Z23" s="236"/>
      <c r="AA23" s="236"/>
      <c r="AB23" s="236"/>
      <c r="AC23" s="236"/>
      <c r="AD23" s="236"/>
      <c r="AE23" s="236"/>
      <c r="AF23" s="236"/>
      <c r="AG23" s="236"/>
      <c r="AH23" s="236"/>
      <c r="AI23" s="236"/>
      <c r="AJ23" s="236"/>
      <c r="AK23" s="236"/>
      <c r="AL23" s="236">
        <v>30</v>
      </c>
      <c r="AM23" s="236"/>
      <c r="AN23" s="236"/>
      <c r="AO23" s="236"/>
      <c r="AP23" s="236"/>
      <c r="AQ23" s="236"/>
      <c r="AR23" s="236"/>
      <c r="AS23" s="236"/>
      <c r="AT23" s="236">
        <v>4</v>
      </c>
      <c r="AU23" s="236"/>
      <c r="AV23" s="236"/>
      <c r="AW23" s="236"/>
      <c r="AX23" s="236"/>
      <c r="AY23" s="236"/>
      <c r="AZ23" s="236"/>
      <c r="BA23" s="236"/>
      <c r="BB23" s="236"/>
      <c r="BC23" s="236"/>
      <c r="BD23" s="236">
        <v>53</v>
      </c>
      <c r="BE23" s="236"/>
      <c r="BF23" s="236"/>
      <c r="BG23" s="236"/>
      <c r="BH23" s="236"/>
      <c r="BI23" s="236"/>
      <c r="BJ23" s="236"/>
      <c r="BK23" s="236"/>
      <c r="BL23" s="236"/>
      <c r="BM23" s="236"/>
      <c r="BN23" s="236"/>
      <c r="BO23" s="236"/>
      <c r="BP23" s="236"/>
      <c r="BQ23" s="236"/>
      <c r="BR23" s="236"/>
      <c r="BS23" s="236"/>
      <c r="BT23" s="236"/>
      <c r="BU23" s="236"/>
      <c r="BV23" s="236"/>
      <c r="BW23" s="236"/>
      <c r="BX23" s="236"/>
      <c r="BY23" s="257"/>
      <c r="BZ23" s="257"/>
    </row>
    <row r="24" spans="1:79" s="256" customFormat="1">
      <c r="A24" s="408" t="s">
        <v>103</v>
      </c>
      <c r="B24" s="407"/>
      <c r="C24" s="236"/>
      <c r="D24" s="236"/>
      <c r="E24" s="236"/>
      <c r="F24" s="236"/>
      <c r="G24" s="236"/>
      <c r="H24" s="236"/>
      <c r="I24" s="236"/>
      <c r="J24" s="236"/>
      <c r="K24" s="236"/>
      <c r="L24" s="236"/>
      <c r="M24" s="236"/>
      <c r="N24" s="236">
        <v>1.45</v>
      </c>
      <c r="O24" s="236"/>
      <c r="P24" s="236"/>
      <c r="Q24" s="236"/>
      <c r="R24" s="236"/>
      <c r="S24" s="236"/>
      <c r="T24" s="236"/>
      <c r="U24" s="236"/>
      <c r="V24" s="236">
        <v>7</v>
      </c>
      <c r="W24" s="236"/>
      <c r="X24" s="236"/>
      <c r="Y24" s="236"/>
      <c r="Z24" s="236"/>
      <c r="AA24" s="236"/>
      <c r="AB24" s="236"/>
      <c r="AC24" s="236"/>
      <c r="AD24" s="236"/>
      <c r="AE24" s="236"/>
      <c r="AF24" s="236"/>
      <c r="AG24" s="236"/>
      <c r="AH24" s="236"/>
      <c r="AI24" s="236"/>
      <c r="AJ24" s="236"/>
      <c r="AK24" s="236"/>
      <c r="AL24" s="236"/>
      <c r="AM24" s="236"/>
      <c r="AN24" s="236"/>
      <c r="AO24" s="236"/>
      <c r="AP24" s="236"/>
      <c r="AQ24" s="236"/>
      <c r="AR24" s="236"/>
      <c r="AS24" s="236"/>
      <c r="AT24" s="236"/>
      <c r="AU24" s="236"/>
      <c r="AV24" s="236"/>
      <c r="AW24" s="236"/>
      <c r="AX24" s="236">
        <v>5</v>
      </c>
      <c r="AY24" s="236"/>
      <c r="AZ24" s="236"/>
      <c r="BA24" s="236"/>
      <c r="BB24" s="236"/>
      <c r="BC24" s="236"/>
      <c r="BD24" s="236"/>
      <c r="BE24" s="236"/>
      <c r="BF24" s="236">
        <v>0</v>
      </c>
      <c r="BG24" s="236"/>
      <c r="BH24" s="236"/>
      <c r="BI24" s="236">
        <v>30</v>
      </c>
      <c r="BJ24" s="236"/>
      <c r="BK24" s="236"/>
      <c r="BL24" s="236">
        <v>14</v>
      </c>
      <c r="BM24" s="236">
        <v>10</v>
      </c>
      <c r="BN24" s="236"/>
      <c r="BO24" s="236"/>
      <c r="BP24" s="236"/>
      <c r="BQ24" s="236"/>
      <c r="BR24" s="236"/>
      <c r="BS24" s="236"/>
      <c r="BT24" s="236"/>
      <c r="BU24" s="236"/>
      <c r="BV24" s="236"/>
      <c r="BW24" s="236"/>
      <c r="BX24" s="236"/>
      <c r="BY24" s="257"/>
      <c r="BZ24" s="257"/>
    </row>
    <row r="25" spans="1:79" s="256" customFormat="1">
      <c r="A25" s="408" t="s">
        <v>61</v>
      </c>
      <c r="B25" s="407"/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6"/>
      <c r="W25" s="236"/>
      <c r="X25" s="236"/>
      <c r="Y25" s="236"/>
      <c r="Z25" s="236"/>
      <c r="AA25" s="236"/>
      <c r="AB25" s="236"/>
      <c r="AC25" s="236"/>
      <c r="AD25" s="236"/>
      <c r="AE25" s="236"/>
      <c r="AF25" s="236"/>
      <c r="AG25" s="236"/>
      <c r="AH25" s="236"/>
      <c r="AI25" s="236"/>
      <c r="AJ25" s="236"/>
      <c r="AK25" s="236"/>
      <c r="AL25" s="236"/>
      <c r="AM25" s="236"/>
      <c r="AN25" s="236"/>
      <c r="AO25" s="236"/>
      <c r="AP25" s="236"/>
      <c r="AQ25" s="236"/>
      <c r="AR25" s="236"/>
      <c r="AS25" s="236"/>
      <c r="AT25" s="236"/>
      <c r="AU25" s="236"/>
      <c r="AV25" s="236"/>
      <c r="AW25" s="236"/>
      <c r="AX25" s="236"/>
      <c r="AY25" s="236"/>
      <c r="AZ25" s="236"/>
      <c r="BA25" s="236"/>
      <c r="BB25" s="236"/>
      <c r="BC25" s="236"/>
      <c r="BD25" s="236"/>
      <c r="BE25" s="236"/>
      <c r="BF25" s="236"/>
      <c r="BG25" s="236"/>
      <c r="BH25" s="236"/>
      <c r="BI25" s="236"/>
      <c r="BJ25" s="236"/>
      <c r="BK25" s="236"/>
      <c r="BL25" s="236"/>
      <c r="BM25" s="236"/>
      <c r="BN25" s="236"/>
      <c r="BO25" s="236"/>
      <c r="BP25" s="236"/>
      <c r="BQ25" s="236"/>
      <c r="BR25" s="236"/>
      <c r="BS25" s="236"/>
      <c r="BT25" s="236"/>
      <c r="BU25" s="236"/>
      <c r="BV25" s="236"/>
      <c r="BW25" s="236">
        <v>0</v>
      </c>
      <c r="BX25" s="236">
        <v>60</v>
      </c>
      <c r="BY25" s="257"/>
      <c r="BZ25" s="257"/>
    </row>
    <row r="26" spans="1:79" s="256" customFormat="1">
      <c r="A26" s="408" t="s">
        <v>93</v>
      </c>
      <c r="B26" s="407"/>
      <c r="C26" s="236"/>
      <c r="D26" s="236"/>
      <c r="E26" s="236"/>
      <c r="F26" s="236"/>
      <c r="G26" s="236"/>
      <c r="H26" s="236"/>
      <c r="I26" s="236"/>
      <c r="J26" s="236"/>
      <c r="K26" s="236"/>
      <c r="L26" s="236"/>
      <c r="M26" s="236"/>
      <c r="N26" s="236"/>
      <c r="O26" s="236"/>
      <c r="P26" s="236"/>
      <c r="Q26" s="236"/>
      <c r="R26" s="236"/>
      <c r="S26" s="236"/>
      <c r="T26" s="236"/>
      <c r="U26" s="236"/>
      <c r="V26" s="236"/>
      <c r="W26" s="236"/>
      <c r="X26" s="236"/>
      <c r="Y26" s="236"/>
      <c r="Z26" s="236"/>
      <c r="AA26" s="236"/>
      <c r="AB26" s="236">
        <v>200</v>
      </c>
      <c r="AC26" s="236"/>
      <c r="AD26" s="236"/>
      <c r="AE26" s="236"/>
      <c r="AF26" s="236"/>
      <c r="AG26" s="236"/>
      <c r="AH26" s="236"/>
      <c r="AI26" s="236"/>
      <c r="AJ26" s="236"/>
      <c r="AK26" s="236"/>
      <c r="AL26" s="236"/>
      <c r="AM26" s="236"/>
      <c r="AN26" s="236"/>
      <c r="AO26" s="236"/>
      <c r="AP26" s="236"/>
      <c r="AQ26" s="236"/>
      <c r="AR26" s="236"/>
      <c r="AS26" s="236"/>
      <c r="AT26" s="236"/>
      <c r="AU26" s="236"/>
      <c r="AV26" s="236"/>
      <c r="AW26" s="236"/>
      <c r="AX26" s="236"/>
      <c r="AY26" s="236"/>
      <c r="AZ26" s="236"/>
      <c r="BA26" s="236"/>
      <c r="BB26" s="236"/>
      <c r="BC26" s="236"/>
      <c r="BD26" s="236"/>
      <c r="BE26" s="236"/>
      <c r="BF26" s="236"/>
      <c r="BG26" s="236"/>
      <c r="BH26" s="236"/>
      <c r="BI26" s="236"/>
      <c r="BJ26" s="236"/>
      <c r="BK26" s="236"/>
      <c r="BL26" s="236"/>
      <c r="BM26" s="236"/>
      <c r="BN26" s="236"/>
      <c r="BO26" s="236"/>
      <c r="BP26" s="236"/>
      <c r="BQ26" s="236"/>
      <c r="BR26" s="236"/>
      <c r="BS26" s="236"/>
      <c r="BT26" s="236"/>
      <c r="BU26" s="236"/>
      <c r="BV26" s="236"/>
      <c r="BW26" s="236"/>
      <c r="BX26" s="236"/>
      <c r="BY26" s="257"/>
      <c r="BZ26" s="257"/>
    </row>
    <row r="27" spans="1:79" s="256" customFormat="1">
      <c r="A27" s="408" t="s">
        <v>146</v>
      </c>
      <c r="B27" s="407"/>
      <c r="C27" s="236"/>
      <c r="D27" s="236"/>
      <c r="E27" s="236"/>
      <c r="F27" s="236"/>
      <c r="G27" s="236"/>
      <c r="H27" s="236"/>
      <c r="I27" s="236"/>
      <c r="J27" s="236"/>
      <c r="K27" s="236"/>
      <c r="L27" s="236">
        <v>1.8</v>
      </c>
      <c r="M27" s="236"/>
      <c r="N27" s="236">
        <v>1</v>
      </c>
      <c r="O27" s="236"/>
      <c r="P27" s="236"/>
      <c r="Q27" s="236"/>
      <c r="R27" s="236"/>
      <c r="S27" s="236"/>
      <c r="T27" s="236"/>
      <c r="U27" s="236"/>
      <c r="V27" s="236"/>
      <c r="W27" s="236"/>
      <c r="X27" s="236"/>
      <c r="Y27" s="236">
        <v>1</v>
      </c>
      <c r="Z27" s="236"/>
      <c r="AA27" s="236"/>
      <c r="AB27" s="236"/>
      <c r="AC27" s="236">
        <v>2.5</v>
      </c>
      <c r="AD27" s="236"/>
      <c r="AE27" s="236"/>
      <c r="AF27" s="236"/>
      <c r="AG27" s="236"/>
      <c r="AH27" s="236"/>
      <c r="AI27" s="236"/>
      <c r="AJ27" s="236"/>
      <c r="AK27" s="236"/>
      <c r="AL27" s="236"/>
      <c r="AM27" s="236"/>
      <c r="AN27" s="236"/>
      <c r="AO27" s="236"/>
      <c r="AP27" s="236"/>
      <c r="AQ27" s="236"/>
      <c r="AR27" s="236"/>
      <c r="AS27" s="236"/>
      <c r="AT27" s="236"/>
      <c r="AU27" s="236"/>
      <c r="AV27" s="236"/>
      <c r="AW27" s="236"/>
      <c r="AX27" s="236"/>
      <c r="AY27" s="236"/>
      <c r="AZ27" s="236"/>
      <c r="BA27" s="236"/>
      <c r="BB27" s="236"/>
      <c r="BC27" s="236"/>
      <c r="BD27" s="236"/>
      <c r="BE27" s="236"/>
      <c r="BF27" s="236"/>
      <c r="BG27" s="236"/>
      <c r="BH27" s="236"/>
      <c r="BI27" s="236"/>
      <c r="BJ27" s="236"/>
      <c r="BK27" s="236">
        <v>2</v>
      </c>
      <c r="BL27" s="236">
        <v>1</v>
      </c>
      <c r="BM27" s="236"/>
      <c r="BN27" s="236"/>
      <c r="BO27" s="236"/>
      <c r="BP27" s="236"/>
      <c r="BQ27" s="236"/>
      <c r="BR27" s="236"/>
      <c r="BS27" s="236"/>
      <c r="BT27" s="236"/>
      <c r="BU27" s="236"/>
      <c r="BV27" s="236"/>
      <c r="BW27" s="236"/>
      <c r="BX27" s="236"/>
      <c r="BY27" s="257">
        <v>0</v>
      </c>
      <c r="BZ27" s="257"/>
    </row>
    <row r="28" spans="1:79" s="256" customFormat="1">
      <c r="A28" s="429" t="s">
        <v>114</v>
      </c>
      <c r="B28" s="436"/>
      <c r="C28" s="262"/>
      <c r="D28" s="262"/>
      <c r="E28" s="262"/>
      <c r="F28" s="262"/>
      <c r="G28" s="262"/>
      <c r="H28" s="262"/>
      <c r="I28" s="262"/>
      <c r="J28" s="262"/>
      <c r="K28" s="262"/>
      <c r="L28" s="262"/>
      <c r="M28" s="262"/>
      <c r="N28" s="262"/>
      <c r="O28" s="262"/>
      <c r="P28" s="262"/>
      <c r="Q28" s="262"/>
      <c r="R28" s="262"/>
      <c r="S28" s="262"/>
      <c r="T28" s="262"/>
      <c r="U28" s="262"/>
      <c r="V28" s="262"/>
      <c r="W28" s="262"/>
      <c r="X28" s="262"/>
      <c r="Y28" s="262"/>
      <c r="Z28" s="262"/>
      <c r="AA28" s="262"/>
      <c r="AB28" s="262"/>
      <c r="AC28" s="262"/>
      <c r="AD28" s="262"/>
      <c r="AE28" s="262"/>
      <c r="AF28" s="262"/>
      <c r="AG28" s="262"/>
      <c r="AH28" s="262"/>
      <c r="AI28" s="262"/>
      <c r="AJ28" s="262"/>
      <c r="AK28" s="262"/>
      <c r="AL28" s="262"/>
      <c r="AM28" s="262"/>
      <c r="AN28" s="262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262"/>
      <c r="BC28" s="262"/>
      <c r="BD28" s="262"/>
      <c r="BE28" s="262"/>
      <c r="BF28" s="262"/>
      <c r="BG28" s="262"/>
      <c r="BH28" s="262"/>
      <c r="BI28" s="262"/>
      <c r="BJ28" s="262"/>
      <c r="BK28" s="262"/>
      <c r="BL28" s="262"/>
      <c r="BM28" s="262"/>
      <c r="BN28" s="262"/>
      <c r="BO28" s="262"/>
      <c r="BP28" s="262"/>
      <c r="BQ28" s="262"/>
      <c r="BR28" s="262"/>
      <c r="BS28" s="262"/>
      <c r="BT28" s="262"/>
      <c r="BU28" s="262"/>
      <c r="BV28" s="262"/>
      <c r="BW28" s="262"/>
      <c r="BX28" s="262"/>
      <c r="BY28" s="262"/>
      <c r="BZ28" s="262">
        <v>1</v>
      </c>
    </row>
    <row r="29" spans="1:79" s="256" customFormat="1">
      <c r="A29" s="290"/>
      <c r="B29" s="291"/>
      <c r="C29" s="236"/>
      <c r="D29" s="236"/>
      <c r="E29" s="236"/>
      <c r="F29" s="236"/>
      <c r="G29" s="236"/>
      <c r="H29" s="236"/>
      <c r="I29" s="236"/>
      <c r="J29" s="236"/>
      <c r="K29" s="236"/>
      <c r="L29" s="236"/>
      <c r="M29" s="236"/>
      <c r="N29" s="236"/>
      <c r="O29" s="236"/>
      <c r="P29" s="236"/>
      <c r="Q29" s="236"/>
      <c r="R29" s="236"/>
      <c r="S29" s="236"/>
      <c r="T29" s="236"/>
      <c r="U29" s="236"/>
      <c r="V29" s="236"/>
      <c r="W29" s="236"/>
      <c r="X29" s="236"/>
      <c r="Y29" s="236"/>
      <c r="Z29" s="236"/>
      <c r="AA29" s="236"/>
      <c r="AB29" s="236"/>
      <c r="AC29" s="236"/>
      <c r="AD29" s="236"/>
      <c r="AE29" s="236"/>
      <c r="AF29" s="236"/>
      <c r="AG29" s="236"/>
      <c r="AH29" s="236"/>
      <c r="AI29" s="236"/>
      <c r="AJ29" s="236"/>
      <c r="AK29" s="236"/>
      <c r="AL29" s="236"/>
      <c r="AM29" s="236"/>
      <c r="AN29" s="236"/>
      <c r="AO29" s="236"/>
      <c r="AP29" s="236"/>
      <c r="AQ29" s="236"/>
      <c r="AR29" s="236"/>
      <c r="AS29" s="236"/>
      <c r="AT29" s="236"/>
      <c r="AU29" s="236"/>
      <c r="AV29" s="236"/>
      <c r="AW29" s="236"/>
      <c r="AX29" s="236"/>
      <c r="AY29" s="236"/>
      <c r="AZ29" s="236"/>
      <c r="BA29" s="236"/>
      <c r="BB29" s="236"/>
      <c r="BC29" s="236"/>
      <c r="BD29" s="236"/>
      <c r="BE29" s="236"/>
      <c r="BF29" s="236"/>
      <c r="BG29" s="236"/>
      <c r="BH29" s="236"/>
      <c r="BI29" s="236"/>
      <c r="BJ29" s="236"/>
      <c r="BK29" s="236"/>
      <c r="BL29" s="236"/>
      <c r="BM29" s="236"/>
      <c r="BN29" s="236"/>
      <c r="BO29" s="236"/>
      <c r="BP29" s="236"/>
      <c r="BQ29" s="236"/>
      <c r="BR29" s="236"/>
      <c r="BS29" s="236"/>
      <c r="BT29" s="236"/>
      <c r="BU29" s="236"/>
      <c r="BV29" s="236"/>
      <c r="BW29" s="236"/>
      <c r="BX29" s="236"/>
      <c r="BY29" s="257"/>
      <c r="BZ29" s="257"/>
      <c r="CA29" s="230"/>
    </row>
    <row r="30" spans="1:79" s="256" customFormat="1" ht="174.6" hidden="1" customHeight="1">
      <c r="A30" s="408"/>
      <c r="B30" s="407"/>
      <c r="C30" s="236"/>
      <c r="D30" s="236">
        <f t="shared" ref="D30:BO30" si="6">SUM(D22:D28)</f>
        <v>0</v>
      </c>
      <c r="E30" s="236">
        <f t="shared" si="6"/>
        <v>0</v>
      </c>
      <c r="F30" s="236">
        <f t="shared" si="6"/>
        <v>0</v>
      </c>
      <c r="G30" s="236">
        <f t="shared" si="6"/>
        <v>0</v>
      </c>
      <c r="H30" s="236">
        <f t="shared" si="6"/>
        <v>0</v>
      </c>
      <c r="I30" s="236">
        <f t="shared" si="6"/>
        <v>0</v>
      </c>
      <c r="J30" s="236">
        <f t="shared" si="6"/>
        <v>0</v>
      </c>
      <c r="K30" s="236">
        <f t="shared" si="6"/>
        <v>0</v>
      </c>
      <c r="L30" s="236">
        <f t="shared" si="6"/>
        <v>4.8</v>
      </c>
      <c r="M30" s="236">
        <f t="shared" si="6"/>
        <v>0</v>
      </c>
      <c r="N30" s="236">
        <f t="shared" si="6"/>
        <v>6.55</v>
      </c>
      <c r="O30" s="236">
        <f t="shared" si="6"/>
        <v>0</v>
      </c>
      <c r="P30" s="236">
        <f t="shared" si="6"/>
        <v>0</v>
      </c>
      <c r="Q30" s="236">
        <f t="shared" si="6"/>
        <v>0</v>
      </c>
      <c r="R30" s="236">
        <f t="shared" si="6"/>
        <v>0</v>
      </c>
      <c r="S30" s="236">
        <f t="shared" si="6"/>
        <v>0</v>
      </c>
      <c r="T30" s="236">
        <f t="shared" si="6"/>
        <v>0</v>
      </c>
      <c r="U30" s="236">
        <f t="shared" si="6"/>
        <v>0</v>
      </c>
      <c r="V30" s="236">
        <f t="shared" si="6"/>
        <v>7</v>
      </c>
      <c r="W30" s="236">
        <f t="shared" si="6"/>
        <v>0</v>
      </c>
      <c r="X30" s="236">
        <f t="shared" si="6"/>
        <v>0</v>
      </c>
      <c r="Y30" s="236">
        <f t="shared" si="6"/>
        <v>1</v>
      </c>
      <c r="Z30" s="236">
        <f t="shared" si="6"/>
        <v>0</v>
      </c>
      <c r="AA30" s="236">
        <f t="shared" si="6"/>
        <v>0</v>
      </c>
      <c r="AB30" s="236">
        <f t="shared" si="6"/>
        <v>200</v>
      </c>
      <c r="AC30" s="236">
        <f t="shared" si="6"/>
        <v>6.5</v>
      </c>
      <c r="AD30" s="236">
        <f t="shared" si="6"/>
        <v>0</v>
      </c>
      <c r="AE30" s="236">
        <f t="shared" si="6"/>
        <v>0</v>
      </c>
      <c r="AF30" s="236">
        <f t="shared" si="6"/>
        <v>0</v>
      </c>
      <c r="AG30" s="236">
        <f t="shared" si="6"/>
        <v>0</v>
      </c>
      <c r="AH30" s="236">
        <f t="shared" si="6"/>
        <v>0</v>
      </c>
      <c r="AI30" s="236">
        <f t="shared" si="6"/>
        <v>0</v>
      </c>
      <c r="AJ30" s="236">
        <f t="shared" si="6"/>
        <v>0</v>
      </c>
      <c r="AK30" s="236">
        <f t="shared" si="6"/>
        <v>0</v>
      </c>
      <c r="AL30" s="236">
        <f t="shared" si="6"/>
        <v>30</v>
      </c>
      <c r="AM30" s="236">
        <f t="shared" si="6"/>
        <v>0</v>
      </c>
      <c r="AN30" s="236">
        <f t="shared" si="6"/>
        <v>0</v>
      </c>
      <c r="AO30" s="236">
        <f t="shared" si="6"/>
        <v>0</v>
      </c>
      <c r="AP30" s="236">
        <f t="shared" si="6"/>
        <v>0</v>
      </c>
      <c r="AQ30" s="236">
        <f t="shared" si="6"/>
        <v>0</v>
      </c>
      <c r="AR30" s="236">
        <f t="shared" si="6"/>
        <v>0</v>
      </c>
      <c r="AS30" s="236">
        <f t="shared" si="6"/>
        <v>0</v>
      </c>
      <c r="AT30" s="236">
        <f t="shared" si="6"/>
        <v>4</v>
      </c>
      <c r="AU30" s="236">
        <f t="shared" si="6"/>
        <v>0</v>
      </c>
      <c r="AV30" s="236">
        <f t="shared" si="6"/>
        <v>0</v>
      </c>
      <c r="AW30" s="236">
        <f t="shared" si="6"/>
        <v>0</v>
      </c>
      <c r="AX30" s="236">
        <f t="shared" si="6"/>
        <v>5</v>
      </c>
      <c r="AY30" s="236">
        <f t="shared" si="6"/>
        <v>0</v>
      </c>
      <c r="AZ30" s="236">
        <f t="shared" si="6"/>
        <v>0</v>
      </c>
      <c r="BA30" s="236">
        <f t="shared" si="6"/>
        <v>42</v>
      </c>
      <c r="BB30" s="236">
        <f t="shared" si="6"/>
        <v>0</v>
      </c>
      <c r="BC30" s="236">
        <f t="shared" si="6"/>
        <v>0</v>
      </c>
      <c r="BD30" s="236">
        <f t="shared" si="6"/>
        <v>53</v>
      </c>
      <c r="BE30" s="236">
        <f t="shared" si="6"/>
        <v>0</v>
      </c>
      <c r="BF30" s="236">
        <f t="shared" si="6"/>
        <v>0</v>
      </c>
      <c r="BG30" s="236">
        <f t="shared" si="6"/>
        <v>1</v>
      </c>
      <c r="BH30" s="236">
        <f t="shared" si="6"/>
        <v>0</v>
      </c>
      <c r="BI30" s="236">
        <f t="shared" si="6"/>
        <v>30</v>
      </c>
      <c r="BJ30" s="236">
        <f t="shared" si="6"/>
        <v>50</v>
      </c>
      <c r="BK30" s="236">
        <f t="shared" si="6"/>
        <v>8</v>
      </c>
      <c r="BL30" s="236">
        <f t="shared" si="6"/>
        <v>22</v>
      </c>
      <c r="BM30" s="236">
        <f t="shared" si="6"/>
        <v>10</v>
      </c>
      <c r="BN30" s="236">
        <f t="shared" si="6"/>
        <v>0</v>
      </c>
      <c r="BO30" s="236">
        <f t="shared" si="6"/>
        <v>0</v>
      </c>
      <c r="BP30" s="236">
        <f t="shared" ref="BP30:BZ30" si="7">SUM(BP22:BP28)</f>
        <v>0</v>
      </c>
      <c r="BQ30" s="236">
        <f t="shared" si="7"/>
        <v>0</v>
      </c>
      <c r="BR30" s="236">
        <f t="shared" si="7"/>
        <v>0</v>
      </c>
      <c r="BS30" s="236">
        <f t="shared" si="7"/>
        <v>0</v>
      </c>
      <c r="BT30" s="236">
        <f t="shared" si="7"/>
        <v>0</v>
      </c>
      <c r="BU30" s="236">
        <f t="shared" si="7"/>
        <v>0</v>
      </c>
      <c r="BV30" s="236">
        <f t="shared" si="7"/>
        <v>0</v>
      </c>
      <c r="BW30" s="236">
        <f t="shared" si="7"/>
        <v>0</v>
      </c>
      <c r="BX30" s="236">
        <f t="shared" si="7"/>
        <v>60</v>
      </c>
      <c r="BY30" s="257">
        <f t="shared" si="7"/>
        <v>0</v>
      </c>
      <c r="BZ30" s="257">
        <f t="shared" si="7"/>
        <v>1</v>
      </c>
      <c r="CA30" s="230"/>
    </row>
    <row r="31" spans="1:79" s="256" customFormat="1" ht="174.6" hidden="1" customHeight="1">
      <c r="A31" s="412" t="s">
        <v>74</v>
      </c>
      <c r="B31" s="413"/>
      <c r="C31" s="236">
        <f>C32</f>
        <v>32</v>
      </c>
      <c r="D31" s="236">
        <f t="shared" ref="D31:BO31" si="8">C31</f>
        <v>32</v>
      </c>
      <c r="E31" s="236">
        <f t="shared" si="8"/>
        <v>32</v>
      </c>
      <c r="F31" s="236">
        <f t="shared" si="8"/>
        <v>32</v>
      </c>
      <c r="G31" s="236">
        <f t="shared" si="8"/>
        <v>32</v>
      </c>
      <c r="H31" s="236">
        <f t="shared" si="8"/>
        <v>32</v>
      </c>
      <c r="I31" s="236">
        <f t="shared" si="8"/>
        <v>32</v>
      </c>
      <c r="J31" s="236">
        <f t="shared" si="8"/>
        <v>32</v>
      </c>
      <c r="K31" s="236">
        <f t="shared" si="8"/>
        <v>32</v>
      </c>
      <c r="L31" s="236">
        <f t="shared" si="8"/>
        <v>32</v>
      </c>
      <c r="M31" s="236">
        <f t="shared" si="8"/>
        <v>32</v>
      </c>
      <c r="N31" s="236">
        <f t="shared" si="8"/>
        <v>32</v>
      </c>
      <c r="O31" s="236">
        <f t="shared" si="8"/>
        <v>32</v>
      </c>
      <c r="P31" s="236">
        <f t="shared" si="8"/>
        <v>32</v>
      </c>
      <c r="Q31" s="236">
        <f t="shared" si="8"/>
        <v>32</v>
      </c>
      <c r="R31" s="236">
        <f t="shared" si="8"/>
        <v>32</v>
      </c>
      <c r="S31" s="236">
        <f t="shared" si="8"/>
        <v>32</v>
      </c>
      <c r="T31" s="236">
        <f t="shared" si="8"/>
        <v>32</v>
      </c>
      <c r="U31" s="236">
        <f t="shared" si="8"/>
        <v>32</v>
      </c>
      <c r="V31" s="236">
        <f t="shared" si="8"/>
        <v>32</v>
      </c>
      <c r="W31" s="236">
        <f t="shared" si="8"/>
        <v>32</v>
      </c>
      <c r="X31" s="236">
        <f t="shared" si="8"/>
        <v>32</v>
      </c>
      <c r="Y31" s="236">
        <f t="shared" si="8"/>
        <v>32</v>
      </c>
      <c r="Z31" s="236">
        <f t="shared" si="8"/>
        <v>32</v>
      </c>
      <c r="AA31" s="236">
        <f t="shared" si="8"/>
        <v>32</v>
      </c>
      <c r="AB31" s="236">
        <f t="shared" si="8"/>
        <v>32</v>
      </c>
      <c r="AC31" s="236">
        <f t="shared" si="8"/>
        <v>32</v>
      </c>
      <c r="AD31" s="236">
        <f t="shared" si="8"/>
        <v>32</v>
      </c>
      <c r="AE31" s="236">
        <f t="shared" si="8"/>
        <v>32</v>
      </c>
      <c r="AF31" s="236">
        <f t="shared" si="8"/>
        <v>32</v>
      </c>
      <c r="AG31" s="236">
        <f t="shared" si="8"/>
        <v>32</v>
      </c>
      <c r="AH31" s="236">
        <f t="shared" si="8"/>
        <v>32</v>
      </c>
      <c r="AI31" s="236">
        <f t="shared" si="8"/>
        <v>32</v>
      </c>
      <c r="AJ31" s="236">
        <f t="shared" si="8"/>
        <v>32</v>
      </c>
      <c r="AK31" s="236">
        <f t="shared" si="8"/>
        <v>32</v>
      </c>
      <c r="AL31" s="236">
        <f t="shared" si="8"/>
        <v>32</v>
      </c>
      <c r="AM31" s="236">
        <f t="shared" si="8"/>
        <v>32</v>
      </c>
      <c r="AN31" s="236">
        <f t="shared" si="8"/>
        <v>32</v>
      </c>
      <c r="AO31" s="236">
        <f t="shared" si="8"/>
        <v>32</v>
      </c>
      <c r="AP31" s="236">
        <f t="shared" si="8"/>
        <v>32</v>
      </c>
      <c r="AQ31" s="236">
        <f t="shared" si="8"/>
        <v>32</v>
      </c>
      <c r="AR31" s="236">
        <f t="shared" si="8"/>
        <v>32</v>
      </c>
      <c r="AS31" s="236">
        <f t="shared" si="8"/>
        <v>32</v>
      </c>
      <c r="AT31" s="236">
        <f t="shared" si="8"/>
        <v>32</v>
      </c>
      <c r="AU31" s="236">
        <f t="shared" si="8"/>
        <v>32</v>
      </c>
      <c r="AV31" s="236">
        <f t="shared" si="8"/>
        <v>32</v>
      </c>
      <c r="AW31" s="236">
        <f t="shared" si="8"/>
        <v>32</v>
      </c>
      <c r="AX31" s="236">
        <f t="shared" si="8"/>
        <v>32</v>
      </c>
      <c r="AY31" s="236">
        <f t="shared" si="8"/>
        <v>32</v>
      </c>
      <c r="AZ31" s="236">
        <f t="shared" si="8"/>
        <v>32</v>
      </c>
      <c r="BA31" s="236">
        <f t="shared" si="8"/>
        <v>32</v>
      </c>
      <c r="BB31" s="236">
        <f t="shared" si="8"/>
        <v>32</v>
      </c>
      <c r="BC31" s="236">
        <f t="shared" si="8"/>
        <v>32</v>
      </c>
      <c r="BD31" s="236">
        <f t="shared" si="8"/>
        <v>32</v>
      </c>
      <c r="BE31" s="236">
        <f t="shared" si="8"/>
        <v>32</v>
      </c>
      <c r="BF31" s="236">
        <f t="shared" si="8"/>
        <v>32</v>
      </c>
      <c r="BG31" s="236">
        <f t="shared" si="8"/>
        <v>32</v>
      </c>
      <c r="BH31" s="236">
        <f t="shared" si="8"/>
        <v>32</v>
      </c>
      <c r="BI31" s="236">
        <f t="shared" si="8"/>
        <v>32</v>
      </c>
      <c r="BJ31" s="236">
        <f t="shared" si="8"/>
        <v>32</v>
      </c>
      <c r="BK31" s="236">
        <f t="shared" si="8"/>
        <v>32</v>
      </c>
      <c r="BL31" s="236">
        <f t="shared" si="8"/>
        <v>32</v>
      </c>
      <c r="BM31" s="236">
        <f t="shared" si="8"/>
        <v>32</v>
      </c>
      <c r="BN31" s="236">
        <f t="shared" si="8"/>
        <v>32</v>
      </c>
      <c r="BO31" s="236">
        <f t="shared" si="8"/>
        <v>32</v>
      </c>
      <c r="BP31" s="236">
        <f t="shared" ref="BP31:BZ31" si="9">BO31</f>
        <v>32</v>
      </c>
      <c r="BQ31" s="236">
        <f t="shared" si="9"/>
        <v>32</v>
      </c>
      <c r="BR31" s="236">
        <f t="shared" si="9"/>
        <v>32</v>
      </c>
      <c r="BS31" s="236">
        <f t="shared" si="9"/>
        <v>32</v>
      </c>
      <c r="BT31" s="236">
        <f t="shared" si="9"/>
        <v>32</v>
      </c>
      <c r="BU31" s="236">
        <f t="shared" si="9"/>
        <v>32</v>
      </c>
      <c r="BV31" s="236">
        <f t="shared" si="9"/>
        <v>32</v>
      </c>
      <c r="BW31" s="236">
        <f t="shared" si="9"/>
        <v>32</v>
      </c>
      <c r="BX31" s="236">
        <f t="shared" si="9"/>
        <v>32</v>
      </c>
      <c r="BY31" s="258">
        <f t="shared" si="9"/>
        <v>32</v>
      </c>
      <c r="BZ31" s="258">
        <f t="shared" si="9"/>
        <v>32</v>
      </c>
      <c r="CA31" s="230"/>
    </row>
    <row r="32" spans="1:79" s="256" customFormat="1" ht="20.25" thickBot="1">
      <c r="A32" s="414" t="s">
        <v>74</v>
      </c>
      <c r="B32" s="415"/>
      <c r="C32" s="255">
        <f>VLOOKUP(B4,Фактически_присутствующих,3,FALSE)</f>
        <v>32</v>
      </c>
      <c r="D32" s="236"/>
      <c r="E32" s="236"/>
      <c r="F32" s="236"/>
      <c r="G32" s="236"/>
      <c r="H32" s="236"/>
      <c r="I32" s="236"/>
      <c r="J32" s="236"/>
      <c r="K32" s="236"/>
      <c r="L32" s="236"/>
      <c r="M32" s="236"/>
      <c r="N32" s="236"/>
      <c r="O32" s="236"/>
      <c r="P32" s="236"/>
      <c r="Q32" s="236"/>
      <c r="R32" s="236"/>
      <c r="S32" s="236"/>
      <c r="T32" s="236"/>
      <c r="U32" s="236"/>
      <c r="V32" s="236"/>
      <c r="W32" s="236"/>
      <c r="X32" s="236"/>
      <c r="Y32" s="236"/>
      <c r="Z32" s="236"/>
      <c r="AA32" s="236"/>
      <c r="AB32" s="236"/>
      <c r="AC32" s="236"/>
      <c r="AD32" s="236"/>
      <c r="AE32" s="236"/>
      <c r="AF32" s="236"/>
      <c r="AG32" s="236"/>
      <c r="AH32" s="236"/>
      <c r="AI32" s="236"/>
      <c r="AJ32" s="236"/>
      <c r="AK32" s="236"/>
      <c r="AL32" s="236"/>
      <c r="AM32" s="236"/>
      <c r="AN32" s="236"/>
      <c r="AO32" s="236"/>
      <c r="AP32" s="236"/>
      <c r="AQ32" s="236"/>
      <c r="AR32" s="236"/>
      <c r="AS32" s="236"/>
      <c r="AT32" s="236"/>
      <c r="AU32" s="236"/>
      <c r="AV32" s="236"/>
      <c r="AW32" s="236"/>
      <c r="AX32" s="236"/>
      <c r="AY32" s="236"/>
      <c r="AZ32" s="236"/>
      <c r="BA32" s="236"/>
      <c r="BB32" s="236"/>
      <c r="BC32" s="236"/>
      <c r="BD32" s="236"/>
      <c r="BE32" s="236"/>
      <c r="BF32" s="236"/>
      <c r="BG32" s="236"/>
      <c r="BH32" s="236"/>
      <c r="BI32" s="236"/>
      <c r="BJ32" s="236"/>
      <c r="BK32" s="236"/>
      <c r="BL32" s="236"/>
      <c r="BM32" s="236"/>
      <c r="BN32" s="236"/>
      <c r="BO32" s="236"/>
      <c r="BP32" s="236"/>
      <c r="BQ32" s="236"/>
      <c r="BR32" s="236"/>
      <c r="BS32" s="236"/>
      <c r="BT32" s="236"/>
      <c r="BU32" s="236"/>
      <c r="BV32" s="236"/>
      <c r="BW32" s="236"/>
      <c r="BX32" s="236"/>
      <c r="BY32" s="257"/>
      <c r="BZ32" s="257"/>
      <c r="CA32" s="230"/>
    </row>
    <row r="33" spans="1:79" s="256" customFormat="1" ht="15.75" thickTop="1">
      <c r="A33" s="414" t="s">
        <v>75</v>
      </c>
      <c r="B33" s="415"/>
      <c r="C33" s="237"/>
      <c r="D33" s="238">
        <f>D30*D31/1000</f>
        <v>0</v>
      </c>
      <c r="E33" s="238">
        <f>E30*E31</f>
        <v>0</v>
      </c>
      <c r="F33" s="239">
        <f>F30*F31</f>
        <v>0</v>
      </c>
      <c r="G33" s="240">
        <f>G30*G31</f>
        <v>0</v>
      </c>
      <c r="H33" s="240">
        <f>H30*H31/1000</f>
        <v>0</v>
      </c>
      <c r="I33" s="240">
        <f>I30*I31/1000</f>
        <v>0</v>
      </c>
      <c r="J33" s="240">
        <f>J30*J31/1000</f>
        <v>0</v>
      </c>
      <c r="K33" s="240">
        <f>K30*K31</f>
        <v>0</v>
      </c>
      <c r="L33" s="240">
        <f t="shared" ref="L33:BW33" si="10">L30*L31/1000</f>
        <v>0.15359999999999999</v>
      </c>
      <c r="M33" s="240">
        <f t="shared" si="10"/>
        <v>0</v>
      </c>
      <c r="N33" s="240">
        <f t="shared" si="10"/>
        <v>0.20959999999999998</v>
      </c>
      <c r="O33" s="240">
        <f t="shared" si="10"/>
        <v>0</v>
      </c>
      <c r="P33" s="240">
        <f t="shared" si="10"/>
        <v>0</v>
      </c>
      <c r="Q33" s="240">
        <f t="shared" si="10"/>
        <v>0</v>
      </c>
      <c r="R33" s="240">
        <f t="shared" si="10"/>
        <v>0</v>
      </c>
      <c r="S33" s="240">
        <f t="shared" si="10"/>
        <v>0</v>
      </c>
      <c r="T33" s="240">
        <f t="shared" si="10"/>
        <v>0</v>
      </c>
      <c r="U33" s="240">
        <f t="shared" si="10"/>
        <v>0</v>
      </c>
      <c r="V33" s="240">
        <f t="shared" si="10"/>
        <v>0.224</v>
      </c>
      <c r="W33" s="240">
        <f t="shared" si="10"/>
        <v>0</v>
      </c>
      <c r="X33" s="240">
        <f t="shared" si="10"/>
        <v>0</v>
      </c>
      <c r="Y33" s="240">
        <f t="shared" si="10"/>
        <v>3.2000000000000001E-2</v>
      </c>
      <c r="Z33" s="240">
        <f t="shared" si="10"/>
        <v>0</v>
      </c>
      <c r="AA33" s="240">
        <f t="shared" si="10"/>
        <v>0</v>
      </c>
      <c r="AB33" s="240">
        <f t="shared" si="10"/>
        <v>6.4</v>
      </c>
      <c r="AC33" s="240">
        <f t="shared" si="10"/>
        <v>0.20799999999999999</v>
      </c>
      <c r="AD33" s="240">
        <f>AD30*AD31</f>
        <v>0</v>
      </c>
      <c r="AE33" s="240">
        <f t="shared" si="10"/>
        <v>0</v>
      </c>
      <c r="AF33" s="240">
        <f t="shared" si="10"/>
        <v>0</v>
      </c>
      <c r="AG33" s="240">
        <f t="shared" si="10"/>
        <v>0</v>
      </c>
      <c r="AH33" s="240">
        <f t="shared" si="10"/>
        <v>0</v>
      </c>
      <c r="AI33" s="240">
        <f t="shared" si="10"/>
        <v>0</v>
      </c>
      <c r="AJ33" s="240">
        <f t="shared" si="10"/>
        <v>0</v>
      </c>
      <c r="AK33" s="240">
        <f t="shared" si="10"/>
        <v>0</v>
      </c>
      <c r="AL33" s="240">
        <f t="shared" si="10"/>
        <v>0.96</v>
      </c>
      <c r="AM33" s="240">
        <f t="shared" si="10"/>
        <v>0</v>
      </c>
      <c r="AN33" s="240">
        <f t="shared" si="10"/>
        <v>0</v>
      </c>
      <c r="AO33" s="240">
        <f t="shared" si="10"/>
        <v>0</v>
      </c>
      <c r="AP33" s="240">
        <f t="shared" si="10"/>
        <v>0</v>
      </c>
      <c r="AQ33" s="240">
        <f t="shared" si="10"/>
        <v>0</v>
      </c>
      <c r="AR33" s="240">
        <f t="shared" si="10"/>
        <v>0</v>
      </c>
      <c r="AS33" s="240">
        <f t="shared" si="10"/>
        <v>0</v>
      </c>
      <c r="AT33" s="240">
        <f t="shared" si="10"/>
        <v>0.128</v>
      </c>
      <c r="AU33" s="240">
        <f t="shared" si="10"/>
        <v>0</v>
      </c>
      <c r="AV33" s="240">
        <f t="shared" si="10"/>
        <v>0</v>
      </c>
      <c r="AW33" s="240">
        <f t="shared" si="10"/>
        <v>0</v>
      </c>
      <c r="AX33" s="240">
        <f t="shared" si="10"/>
        <v>0.16</v>
      </c>
      <c r="AY33" s="240">
        <f t="shared" si="10"/>
        <v>0</v>
      </c>
      <c r="AZ33" s="240">
        <f t="shared" si="10"/>
        <v>0</v>
      </c>
      <c r="BA33" s="240">
        <f t="shared" si="10"/>
        <v>1.3440000000000001</v>
      </c>
      <c r="BB33" s="240">
        <f t="shared" si="10"/>
        <v>0</v>
      </c>
      <c r="BC33" s="240">
        <f t="shared" si="10"/>
        <v>0</v>
      </c>
      <c r="BD33" s="240">
        <f t="shared" si="10"/>
        <v>1.696</v>
      </c>
      <c r="BE33" s="240">
        <f t="shared" si="10"/>
        <v>0</v>
      </c>
      <c r="BF33" s="240">
        <f t="shared" si="10"/>
        <v>0</v>
      </c>
      <c r="BG33" s="240">
        <f t="shared" si="10"/>
        <v>3.2000000000000001E-2</v>
      </c>
      <c r="BH33" s="240">
        <f t="shared" si="10"/>
        <v>0</v>
      </c>
      <c r="BI33" s="240">
        <f t="shared" si="10"/>
        <v>0.96</v>
      </c>
      <c r="BJ33" s="240">
        <f t="shared" si="10"/>
        <v>1.6</v>
      </c>
      <c r="BK33" s="240">
        <f t="shared" si="10"/>
        <v>0.25600000000000001</v>
      </c>
      <c r="BL33" s="240">
        <f t="shared" si="10"/>
        <v>0.70399999999999996</v>
      </c>
      <c r="BM33" s="240">
        <f t="shared" si="10"/>
        <v>0.32</v>
      </c>
      <c r="BN33" s="240">
        <f t="shared" si="10"/>
        <v>0</v>
      </c>
      <c r="BO33" s="240">
        <f t="shared" si="10"/>
        <v>0</v>
      </c>
      <c r="BP33" s="240">
        <f t="shared" si="10"/>
        <v>0</v>
      </c>
      <c r="BQ33" s="240">
        <f t="shared" si="10"/>
        <v>0</v>
      </c>
      <c r="BR33" s="240">
        <f t="shared" si="10"/>
        <v>0</v>
      </c>
      <c r="BS33" s="240">
        <f t="shared" si="10"/>
        <v>0</v>
      </c>
      <c r="BT33" s="240">
        <f t="shared" si="10"/>
        <v>0</v>
      </c>
      <c r="BU33" s="240">
        <f t="shared" si="10"/>
        <v>0</v>
      </c>
      <c r="BV33" s="240">
        <f t="shared" si="10"/>
        <v>0</v>
      </c>
      <c r="BW33" s="240">
        <f t="shared" si="10"/>
        <v>0</v>
      </c>
      <c r="BX33" s="240">
        <f t="shared" ref="BX33:BY33" si="11">BX30*BX31/1000</f>
        <v>1.92</v>
      </c>
      <c r="BY33" s="238">
        <f t="shared" si="11"/>
        <v>0</v>
      </c>
      <c r="BZ33" s="238">
        <f>BZ30*BZ31</f>
        <v>32</v>
      </c>
      <c r="CA33" s="230"/>
    </row>
    <row r="34" spans="1:79" s="256" customFormat="1">
      <c r="A34" s="414" t="s">
        <v>64</v>
      </c>
      <c r="B34" s="415"/>
      <c r="C34" s="237"/>
      <c r="D34" s="241">
        <f>ССЫЛКИ!B3</f>
        <v>85</v>
      </c>
      <c r="E34" s="241">
        <f>ССЫЛКИ!C3</f>
        <v>21</v>
      </c>
      <c r="F34" s="241">
        <f>ССЫЛКИ!D3</f>
        <v>21</v>
      </c>
      <c r="G34" s="241">
        <f>ССЫЛКИ!E3</f>
        <v>6</v>
      </c>
      <c r="H34" s="241">
        <f>ССЫЛКИ!F3</f>
        <v>400</v>
      </c>
      <c r="I34" s="241">
        <f>ССЫЛКИ!G3</f>
        <v>140</v>
      </c>
      <c r="J34" s="241">
        <f>ССЫЛКИ!H3</f>
        <v>85</v>
      </c>
      <c r="K34" s="241">
        <f>ССЫЛКИ!I3</f>
        <v>21</v>
      </c>
      <c r="L34" s="241">
        <f>ССЫЛКИ!J3</f>
        <v>140</v>
      </c>
      <c r="M34" s="241">
        <f>ССЫЛКИ!K3</f>
        <v>56</v>
      </c>
      <c r="N34" s="241">
        <f>ССЫЛКИ!L3</f>
        <v>10</v>
      </c>
      <c r="O34" s="241">
        <f>ССЫЛКИ!M3</f>
        <v>240</v>
      </c>
      <c r="P34" s="241">
        <f>ССЫЛКИ!N3</f>
        <v>700</v>
      </c>
      <c r="Q34" s="241">
        <f>ССЫЛКИ!O3</f>
        <v>8</v>
      </c>
      <c r="R34" s="241">
        <f>ССЫЛКИ!P3</f>
        <v>160</v>
      </c>
      <c r="S34" s="241">
        <f>ССЫЛКИ!Q3</f>
        <v>10</v>
      </c>
      <c r="T34" s="241">
        <f>ССЫЛКИ!R3</f>
        <v>150</v>
      </c>
      <c r="U34" s="241">
        <f>ССЫЛКИ!S3</f>
        <v>110</v>
      </c>
      <c r="V34" s="241">
        <f>ССЫЛКИ!T3</f>
        <v>130</v>
      </c>
      <c r="W34" s="241">
        <f>ССЫЛКИ!U3</f>
        <v>150</v>
      </c>
      <c r="X34" s="241">
        <f>ССЫЛКИ!V3</f>
        <v>150</v>
      </c>
      <c r="Y34" s="241">
        <f>ССЫЛКИ!W3</f>
        <v>40</v>
      </c>
      <c r="Z34" s="241">
        <f>ССЫЛКИ!X3</f>
        <v>150</v>
      </c>
      <c r="AA34" s="241">
        <f>ССЫЛКИ!Y3</f>
        <v>60</v>
      </c>
      <c r="AB34" s="241">
        <f>ССЫЛКИ!Z3</f>
        <v>70</v>
      </c>
      <c r="AC34" s="241">
        <f>ССЫЛКИ!AA3</f>
        <v>165</v>
      </c>
      <c r="AD34" s="241">
        <f>ССЫЛКИ!AB3</f>
        <v>21</v>
      </c>
      <c r="AE34" s="241">
        <f>ССЫЛКИ!AC3</f>
        <v>10.5</v>
      </c>
      <c r="AF34" s="241">
        <f>ССЫЛКИ!AD3</f>
        <v>55</v>
      </c>
      <c r="AG34" s="241">
        <f>ССЫЛКИ!AE3</f>
        <v>90</v>
      </c>
      <c r="AH34" s="241">
        <f>ССЫЛКИ!AF3</f>
        <v>45</v>
      </c>
      <c r="AI34" s="241">
        <f>ССЫЛКИ!AG3</f>
        <v>45</v>
      </c>
      <c r="AJ34" s="241">
        <f>ССЫЛКИ!AH3</f>
        <v>52</v>
      </c>
      <c r="AK34" s="241">
        <f>ССЫЛКИ!AI3</f>
        <v>50</v>
      </c>
      <c r="AL34" s="241">
        <f>ССЫЛКИ!AJ3</f>
        <v>55</v>
      </c>
      <c r="AM34" s="241">
        <f>ССЫЛКИ!AK3</f>
        <v>60</v>
      </c>
      <c r="AN34" s="241">
        <f>ССЫЛКИ!AL3</f>
        <v>60</v>
      </c>
      <c r="AO34" s="241">
        <f>ССЫЛКИ!AM3</f>
        <v>50</v>
      </c>
      <c r="AP34" s="241">
        <f>ССЫЛКИ!AN3</f>
        <v>110</v>
      </c>
      <c r="AQ34" s="241">
        <f>ССЫЛКИ!AO3</f>
        <v>270</v>
      </c>
      <c r="AR34" s="241">
        <f>ССЫЛКИ!AP3</f>
        <v>200</v>
      </c>
      <c r="AS34" s="241">
        <f>ССЫЛКИ!AQ3</f>
        <v>80</v>
      </c>
      <c r="AT34" s="241">
        <f>ССЫЛКИ!AR3</f>
        <v>600</v>
      </c>
      <c r="AU34" s="241">
        <f>ССЫЛКИ!AS3</f>
        <v>60</v>
      </c>
      <c r="AV34" s="241">
        <f>ССЫЛКИ!AT3</f>
        <v>75</v>
      </c>
      <c r="AW34" s="241">
        <f>ССЫЛКИ!AU3</f>
        <v>250</v>
      </c>
      <c r="AX34" s="241">
        <f>ССЫЛКИ!AV3</f>
        <v>274</v>
      </c>
      <c r="AY34" s="241">
        <f>ССЫЛКИ!AW3</f>
        <v>450</v>
      </c>
      <c r="AZ34" s="241">
        <f>ССЫЛКИ!AX3</f>
        <v>325</v>
      </c>
      <c r="BA34" s="241">
        <f>ССЫЛКИ!AY3</f>
        <v>180</v>
      </c>
      <c r="BB34" s="241">
        <f>ССЫЛКИ!AZ3</f>
        <v>320</v>
      </c>
      <c r="BC34" s="241">
        <f>ССЫЛКИ!BA3</f>
        <v>350</v>
      </c>
      <c r="BD34" s="241">
        <f>ССЫЛКИ!BB3</f>
        <v>300</v>
      </c>
      <c r="BE34" s="241">
        <f>ССЫЛКИ!BC3</f>
        <v>120</v>
      </c>
      <c r="BF34" s="241">
        <f>ССЫЛКИ!BD3</f>
        <v>220</v>
      </c>
      <c r="BG34" s="241">
        <f>ССЫЛКИ!BE3</f>
        <v>300</v>
      </c>
      <c r="BH34" s="241">
        <f>ССЫЛКИ!BF3</f>
        <v>21</v>
      </c>
      <c r="BI34" s="241">
        <f>ССЫЛКИ!BG3</f>
        <v>21</v>
      </c>
      <c r="BJ34" s="241">
        <f>ССЫЛКИ!BH3</f>
        <v>35</v>
      </c>
      <c r="BK34" s="241">
        <f>ССЫЛКИ!BI3</f>
        <v>22</v>
      </c>
      <c r="BL34" s="241">
        <f>ССЫЛКИ!BJ3</f>
        <v>32</v>
      </c>
      <c r="BM34" s="241">
        <f>ССЫЛКИ!BK3</f>
        <v>140</v>
      </c>
      <c r="BN34" s="241">
        <f>ССЫЛКИ!BL3</f>
        <v>140</v>
      </c>
      <c r="BO34" s="241">
        <f>ССЫЛКИ!BM3</f>
        <v>30</v>
      </c>
      <c r="BP34" s="241">
        <f>ССЫЛКИ!BN3</f>
        <v>4.2</v>
      </c>
      <c r="BQ34" s="241">
        <f>ССЫЛКИ!BO3</f>
        <v>160</v>
      </c>
      <c r="BR34" s="241">
        <f>ССЫЛКИ!BP3</f>
        <v>100</v>
      </c>
      <c r="BS34" s="241">
        <f>ССЫЛКИ!BQ3</f>
        <v>150</v>
      </c>
      <c r="BT34" s="241">
        <f>ССЫЛКИ!BR3</f>
        <v>160</v>
      </c>
      <c r="BU34" s="241">
        <f>ССЫЛКИ!BS3</f>
        <v>100</v>
      </c>
      <c r="BV34" s="241">
        <f>ССЫЛКИ!BT3</f>
        <v>90</v>
      </c>
      <c r="BW34" s="241">
        <f>ССЫЛКИ!BU3</f>
        <v>21</v>
      </c>
      <c r="BX34" s="241">
        <f>ССЫЛКИ!BV3</f>
        <v>40</v>
      </c>
      <c r="BY34" s="241">
        <f>ССЫЛКИ!BW3</f>
        <v>210</v>
      </c>
      <c r="BZ34" s="241">
        <f>ССЫЛКИ!BX3</f>
        <v>8</v>
      </c>
      <c r="CA34" s="230"/>
    </row>
    <row r="35" spans="1:79" s="256" customFormat="1">
      <c r="A35" s="414" t="s">
        <v>76</v>
      </c>
      <c r="B35" s="415"/>
      <c r="C35" s="242">
        <f>SUM(D35:BZ35)</f>
        <v>1952</v>
      </c>
      <c r="D35" s="243">
        <f t="shared" ref="D35:BZ35" si="12">D33*D34</f>
        <v>0</v>
      </c>
      <c r="E35" s="243">
        <f t="shared" si="12"/>
        <v>0</v>
      </c>
      <c r="F35" s="239">
        <f t="shared" si="12"/>
        <v>0</v>
      </c>
      <c r="G35" s="240">
        <f t="shared" si="12"/>
        <v>0</v>
      </c>
      <c r="H35" s="240">
        <f t="shared" si="12"/>
        <v>0</v>
      </c>
      <c r="I35" s="240">
        <f t="shared" si="12"/>
        <v>0</v>
      </c>
      <c r="J35" s="240">
        <f t="shared" si="12"/>
        <v>0</v>
      </c>
      <c r="K35" s="240">
        <f t="shared" si="12"/>
        <v>0</v>
      </c>
      <c r="L35" s="240">
        <f t="shared" si="12"/>
        <v>21.503999999999998</v>
      </c>
      <c r="M35" s="240">
        <f t="shared" si="12"/>
        <v>0</v>
      </c>
      <c r="N35" s="240">
        <f t="shared" si="12"/>
        <v>2.0959999999999996</v>
      </c>
      <c r="O35" s="240">
        <f t="shared" si="12"/>
        <v>0</v>
      </c>
      <c r="P35" s="240">
        <f t="shared" si="12"/>
        <v>0</v>
      </c>
      <c r="Q35" s="240">
        <f t="shared" si="12"/>
        <v>0</v>
      </c>
      <c r="R35" s="240">
        <f t="shared" si="12"/>
        <v>0</v>
      </c>
      <c r="S35" s="240">
        <f t="shared" si="12"/>
        <v>0</v>
      </c>
      <c r="T35" s="240">
        <f t="shared" si="12"/>
        <v>0</v>
      </c>
      <c r="U35" s="240">
        <f t="shared" si="12"/>
        <v>0</v>
      </c>
      <c r="V35" s="240">
        <f t="shared" si="12"/>
        <v>29.12</v>
      </c>
      <c r="W35" s="240">
        <f t="shared" si="12"/>
        <v>0</v>
      </c>
      <c r="X35" s="240">
        <f t="shared" si="12"/>
        <v>0</v>
      </c>
      <c r="Y35" s="240">
        <f t="shared" si="12"/>
        <v>1.28</v>
      </c>
      <c r="Z35" s="240">
        <f t="shared" si="12"/>
        <v>0</v>
      </c>
      <c r="AA35" s="240">
        <f t="shared" si="12"/>
        <v>0</v>
      </c>
      <c r="AB35" s="240">
        <f t="shared" si="12"/>
        <v>448</v>
      </c>
      <c r="AC35" s="240">
        <f t="shared" si="12"/>
        <v>34.32</v>
      </c>
      <c r="AD35" s="240">
        <f t="shared" si="12"/>
        <v>0</v>
      </c>
      <c r="AE35" s="240">
        <f t="shared" si="12"/>
        <v>0</v>
      </c>
      <c r="AF35" s="240">
        <f t="shared" si="12"/>
        <v>0</v>
      </c>
      <c r="AG35" s="240">
        <f t="shared" si="12"/>
        <v>0</v>
      </c>
      <c r="AH35" s="240">
        <f t="shared" si="12"/>
        <v>0</v>
      </c>
      <c r="AI35" s="240">
        <f t="shared" si="12"/>
        <v>0</v>
      </c>
      <c r="AJ35" s="240">
        <f t="shared" si="12"/>
        <v>0</v>
      </c>
      <c r="AK35" s="240">
        <f t="shared" si="12"/>
        <v>0</v>
      </c>
      <c r="AL35" s="240">
        <f t="shared" si="12"/>
        <v>52.8</v>
      </c>
      <c r="AM35" s="240">
        <f t="shared" si="12"/>
        <v>0</v>
      </c>
      <c r="AN35" s="240">
        <f t="shared" si="12"/>
        <v>0</v>
      </c>
      <c r="AO35" s="240">
        <f t="shared" si="12"/>
        <v>0</v>
      </c>
      <c r="AP35" s="240">
        <f t="shared" si="12"/>
        <v>0</v>
      </c>
      <c r="AQ35" s="240">
        <f t="shared" si="12"/>
        <v>0</v>
      </c>
      <c r="AR35" s="240">
        <f t="shared" si="12"/>
        <v>0</v>
      </c>
      <c r="AS35" s="240">
        <f t="shared" si="12"/>
        <v>0</v>
      </c>
      <c r="AT35" s="240">
        <f t="shared" si="12"/>
        <v>76.8</v>
      </c>
      <c r="AU35" s="240">
        <f t="shared" si="12"/>
        <v>0</v>
      </c>
      <c r="AV35" s="240">
        <f t="shared" si="12"/>
        <v>0</v>
      </c>
      <c r="AW35" s="240">
        <f t="shared" si="12"/>
        <v>0</v>
      </c>
      <c r="AX35" s="240">
        <f t="shared" si="12"/>
        <v>43.84</v>
      </c>
      <c r="AY35" s="240">
        <f t="shared" si="12"/>
        <v>0</v>
      </c>
      <c r="AZ35" s="240">
        <f t="shared" si="12"/>
        <v>0</v>
      </c>
      <c r="BA35" s="240">
        <f t="shared" si="12"/>
        <v>241.92000000000002</v>
      </c>
      <c r="BB35" s="240">
        <f t="shared" si="12"/>
        <v>0</v>
      </c>
      <c r="BC35" s="240">
        <f t="shared" si="12"/>
        <v>0</v>
      </c>
      <c r="BD35" s="240">
        <f t="shared" si="12"/>
        <v>508.8</v>
      </c>
      <c r="BE35" s="240">
        <f t="shared" si="12"/>
        <v>0</v>
      </c>
      <c r="BF35" s="240">
        <f t="shared" si="12"/>
        <v>0</v>
      </c>
      <c r="BG35" s="240">
        <f t="shared" si="12"/>
        <v>9.6</v>
      </c>
      <c r="BH35" s="240">
        <f t="shared" si="12"/>
        <v>0</v>
      </c>
      <c r="BI35" s="240">
        <f t="shared" si="12"/>
        <v>20.16</v>
      </c>
      <c r="BJ35" s="240">
        <f t="shared" si="12"/>
        <v>56</v>
      </c>
      <c r="BK35" s="240">
        <f t="shared" si="12"/>
        <v>5.6319999999999997</v>
      </c>
      <c r="BL35" s="240">
        <f t="shared" si="12"/>
        <v>22.527999999999999</v>
      </c>
      <c r="BM35" s="240">
        <f t="shared" si="12"/>
        <v>44.800000000000004</v>
      </c>
      <c r="BN35" s="240">
        <f t="shared" si="12"/>
        <v>0</v>
      </c>
      <c r="BO35" s="240">
        <f t="shared" si="12"/>
        <v>0</v>
      </c>
      <c r="BP35" s="240">
        <f t="shared" si="12"/>
        <v>0</v>
      </c>
      <c r="BQ35" s="240">
        <f t="shared" si="12"/>
        <v>0</v>
      </c>
      <c r="BR35" s="240">
        <f t="shared" si="12"/>
        <v>0</v>
      </c>
      <c r="BS35" s="240">
        <f t="shared" si="12"/>
        <v>0</v>
      </c>
      <c r="BT35" s="240">
        <f t="shared" si="12"/>
        <v>0</v>
      </c>
      <c r="BU35" s="240">
        <f t="shared" si="12"/>
        <v>0</v>
      </c>
      <c r="BV35" s="240">
        <f t="shared" si="12"/>
        <v>0</v>
      </c>
      <c r="BW35" s="240">
        <f t="shared" si="12"/>
        <v>0</v>
      </c>
      <c r="BX35" s="240">
        <f t="shared" si="12"/>
        <v>76.8</v>
      </c>
      <c r="BY35" s="243">
        <f t="shared" si="12"/>
        <v>0</v>
      </c>
      <c r="BZ35" s="243">
        <f t="shared" si="12"/>
        <v>256</v>
      </c>
      <c r="CA35" s="230"/>
    </row>
    <row r="36" spans="1:79" s="256" customFormat="1" ht="15.75" customHeight="1">
      <c r="A36" s="414" t="s">
        <v>77</v>
      </c>
      <c r="B36" s="415"/>
      <c r="C36" s="244">
        <f>C35/C32</f>
        <v>61</v>
      </c>
      <c r="D36" s="230"/>
      <c r="E36" s="230"/>
      <c r="F36" s="230"/>
      <c r="G36" s="230"/>
      <c r="H36" s="230"/>
      <c r="I36" s="230"/>
      <c r="J36" s="230"/>
      <c r="K36" s="230"/>
      <c r="L36" s="230"/>
      <c r="M36" s="230"/>
      <c r="N36" s="230"/>
      <c r="O36" s="230"/>
      <c r="P36" s="230"/>
      <c r="Q36" s="230"/>
      <c r="R36" s="230"/>
      <c r="S36" s="230"/>
      <c r="T36" s="230"/>
      <c r="U36" s="230"/>
      <c r="V36" s="230"/>
      <c r="W36" s="230"/>
      <c r="X36" s="230"/>
      <c r="Y36" s="230"/>
      <c r="Z36" s="230"/>
      <c r="AA36" s="230"/>
      <c r="AB36" s="230"/>
      <c r="AC36" s="230"/>
      <c r="AD36" s="230"/>
      <c r="AE36" s="230"/>
      <c r="AF36" s="230"/>
      <c r="AG36" s="230"/>
      <c r="AH36" s="230"/>
      <c r="AI36" s="230"/>
      <c r="AJ36" s="230"/>
      <c r="AK36" s="230"/>
      <c r="AL36" s="230"/>
      <c r="AM36" s="230"/>
      <c r="AN36" s="230"/>
      <c r="AO36" s="230"/>
      <c r="AP36" s="230"/>
      <c r="AQ36" s="230"/>
      <c r="AR36" s="230"/>
      <c r="AS36" s="230"/>
      <c r="AT36" s="230"/>
      <c r="AU36" s="230"/>
      <c r="AV36" s="230"/>
      <c r="AW36" s="230"/>
      <c r="AX36" s="230"/>
      <c r="AY36" s="230"/>
      <c r="AZ36" s="230"/>
      <c r="BA36" s="230"/>
      <c r="BB36" s="230"/>
      <c r="BC36" s="230"/>
      <c r="BD36" s="230"/>
      <c r="BE36" s="230"/>
      <c r="BF36" s="230"/>
      <c r="BG36" s="230"/>
      <c r="BH36" s="230"/>
      <c r="BI36" s="230"/>
      <c r="BJ36" s="230"/>
      <c r="BK36" s="230"/>
      <c r="BL36" s="230"/>
      <c r="BM36" s="230"/>
      <c r="BN36" s="230"/>
      <c r="BO36" s="230"/>
      <c r="BP36" s="230"/>
      <c r="BQ36" s="230"/>
      <c r="BR36" s="230"/>
      <c r="BS36" s="230"/>
      <c r="BT36" s="230"/>
      <c r="BU36" s="230"/>
      <c r="BV36" s="230"/>
      <c r="BW36" s="230"/>
      <c r="BX36" s="230"/>
      <c r="BY36" s="230"/>
      <c r="BZ36" s="230"/>
      <c r="CA36" s="230"/>
    </row>
    <row r="37" spans="1:79" ht="13.9" hidden="1" customHeight="1">
      <c r="A37" s="1"/>
      <c r="B37" s="233" t="s">
        <v>399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</row>
    <row r="38" spans="1:79" s="256" customFormat="1" hidden="1">
      <c r="A38" s="408"/>
      <c r="B38" s="407"/>
      <c r="C38" s="236"/>
      <c r="D38" s="236">
        <f t="shared" ref="D38:K38" si="13">SUM(D22:D28)</f>
        <v>0</v>
      </c>
      <c r="E38" s="236">
        <f t="shared" si="13"/>
        <v>0</v>
      </c>
      <c r="F38" s="236">
        <f t="shared" si="13"/>
        <v>0</v>
      </c>
      <c r="G38" s="236">
        <f t="shared" si="13"/>
        <v>0</v>
      </c>
      <c r="H38" s="236">
        <f t="shared" si="13"/>
        <v>0</v>
      </c>
      <c r="I38" s="236">
        <f t="shared" si="13"/>
        <v>0</v>
      </c>
      <c r="J38" s="236">
        <f t="shared" si="13"/>
        <v>0</v>
      </c>
      <c r="K38" s="236">
        <f t="shared" si="13"/>
        <v>0</v>
      </c>
      <c r="L38" s="236">
        <f>SUM(L22:L28)</f>
        <v>4.8</v>
      </c>
      <c r="M38" s="236">
        <f t="shared" ref="M38:BW38" si="14">SUM(M22:M28)</f>
        <v>0</v>
      </c>
      <c r="N38" s="236">
        <f t="shared" si="14"/>
        <v>6.55</v>
      </c>
      <c r="O38" s="236">
        <f t="shared" si="14"/>
        <v>0</v>
      </c>
      <c r="P38" s="236">
        <f t="shared" si="14"/>
        <v>0</v>
      </c>
      <c r="Q38" s="236">
        <f t="shared" si="14"/>
        <v>0</v>
      </c>
      <c r="R38" s="236">
        <f t="shared" si="14"/>
        <v>0</v>
      </c>
      <c r="S38" s="236">
        <f t="shared" si="14"/>
        <v>0</v>
      </c>
      <c r="T38" s="236">
        <f t="shared" si="14"/>
        <v>0</v>
      </c>
      <c r="U38" s="236">
        <f t="shared" si="14"/>
        <v>0</v>
      </c>
      <c r="V38" s="236">
        <f t="shared" si="14"/>
        <v>7</v>
      </c>
      <c r="W38" s="236">
        <f t="shared" si="14"/>
        <v>0</v>
      </c>
      <c r="X38" s="236">
        <f t="shared" si="14"/>
        <v>0</v>
      </c>
      <c r="Y38" s="236">
        <f t="shared" si="14"/>
        <v>1</v>
      </c>
      <c r="Z38" s="236">
        <f t="shared" si="14"/>
        <v>0</v>
      </c>
      <c r="AA38" s="236">
        <f t="shared" si="14"/>
        <v>0</v>
      </c>
      <c r="AB38" s="236">
        <f t="shared" si="14"/>
        <v>200</v>
      </c>
      <c r="AC38" s="236">
        <f t="shared" si="14"/>
        <v>6.5</v>
      </c>
      <c r="AD38" s="236">
        <f>SUM(AD22:AD28)</f>
        <v>0</v>
      </c>
      <c r="AE38" s="236">
        <f t="shared" si="14"/>
        <v>0</v>
      </c>
      <c r="AF38" s="236">
        <f t="shared" si="14"/>
        <v>0</v>
      </c>
      <c r="AG38" s="236">
        <f t="shared" si="14"/>
        <v>0</v>
      </c>
      <c r="AH38" s="236">
        <f t="shared" si="14"/>
        <v>0</v>
      </c>
      <c r="AI38" s="236">
        <f t="shared" si="14"/>
        <v>0</v>
      </c>
      <c r="AJ38" s="236">
        <f t="shared" si="14"/>
        <v>0</v>
      </c>
      <c r="AK38" s="236">
        <f t="shared" si="14"/>
        <v>0</v>
      </c>
      <c r="AL38" s="236">
        <f t="shared" si="14"/>
        <v>30</v>
      </c>
      <c r="AM38" s="236">
        <f t="shared" si="14"/>
        <v>0</v>
      </c>
      <c r="AN38" s="236">
        <f t="shared" si="14"/>
        <v>0</v>
      </c>
      <c r="AO38" s="236">
        <f t="shared" si="14"/>
        <v>0</v>
      </c>
      <c r="AP38" s="236">
        <f t="shared" si="14"/>
        <v>0</v>
      </c>
      <c r="AQ38" s="236">
        <f t="shared" si="14"/>
        <v>0</v>
      </c>
      <c r="AR38" s="236">
        <f t="shared" si="14"/>
        <v>0</v>
      </c>
      <c r="AS38" s="236">
        <f t="shared" si="14"/>
        <v>0</v>
      </c>
      <c r="AT38" s="236">
        <f t="shared" si="14"/>
        <v>4</v>
      </c>
      <c r="AU38" s="236">
        <f t="shared" si="14"/>
        <v>0</v>
      </c>
      <c r="AV38" s="236">
        <f t="shared" si="14"/>
        <v>0</v>
      </c>
      <c r="AW38" s="236">
        <f t="shared" si="14"/>
        <v>0</v>
      </c>
      <c r="AX38" s="236">
        <f t="shared" si="14"/>
        <v>5</v>
      </c>
      <c r="AY38" s="236">
        <f t="shared" si="14"/>
        <v>0</v>
      </c>
      <c r="AZ38" s="236">
        <f t="shared" si="14"/>
        <v>0</v>
      </c>
      <c r="BA38" s="236">
        <f t="shared" si="14"/>
        <v>42</v>
      </c>
      <c r="BB38" s="236">
        <f t="shared" si="14"/>
        <v>0</v>
      </c>
      <c r="BC38" s="236">
        <f t="shared" si="14"/>
        <v>0</v>
      </c>
      <c r="BD38" s="236">
        <f t="shared" si="14"/>
        <v>53</v>
      </c>
      <c r="BE38" s="236">
        <f t="shared" si="14"/>
        <v>0</v>
      </c>
      <c r="BF38" s="236">
        <f t="shared" si="14"/>
        <v>0</v>
      </c>
      <c r="BG38" s="236">
        <f t="shared" si="14"/>
        <v>1</v>
      </c>
      <c r="BH38" s="236">
        <f t="shared" si="14"/>
        <v>0</v>
      </c>
      <c r="BI38" s="236">
        <f t="shared" si="14"/>
        <v>30</v>
      </c>
      <c r="BJ38" s="236">
        <f t="shared" si="14"/>
        <v>50</v>
      </c>
      <c r="BK38" s="236">
        <f t="shared" si="14"/>
        <v>8</v>
      </c>
      <c r="BL38" s="236">
        <f t="shared" si="14"/>
        <v>22</v>
      </c>
      <c r="BM38" s="236">
        <f t="shared" si="14"/>
        <v>10</v>
      </c>
      <c r="BN38" s="236">
        <f t="shared" si="14"/>
        <v>0</v>
      </c>
      <c r="BO38" s="236">
        <f t="shared" si="14"/>
        <v>0</v>
      </c>
      <c r="BP38" s="236">
        <f t="shared" si="14"/>
        <v>0</v>
      </c>
      <c r="BQ38" s="236">
        <f t="shared" si="14"/>
        <v>0</v>
      </c>
      <c r="BR38" s="236">
        <f t="shared" si="14"/>
        <v>0</v>
      </c>
      <c r="BS38" s="236">
        <f t="shared" si="14"/>
        <v>0</v>
      </c>
      <c r="BT38" s="236">
        <f t="shared" si="14"/>
        <v>0</v>
      </c>
      <c r="BU38" s="236">
        <f t="shared" si="14"/>
        <v>0</v>
      </c>
      <c r="BV38" s="236">
        <f t="shared" si="14"/>
        <v>0</v>
      </c>
      <c r="BW38" s="236">
        <f t="shared" si="14"/>
        <v>0</v>
      </c>
      <c r="BX38" s="236">
        <f>SUM(BX22:BX28)</f>
        <v>60</v>
      </c>
      <c r="BY38" s="257">
        <f>SUM(BY18:BY26)</f>
        <v>0</v>
      </c>
      <c r="BZ38" s="257">
        <f>SUM(BZ22:BZ28)</f>
        <v>1</v>
      </c>
      <c r="CA38" s="230"/>
    </row>
    <row r="39" spans="1:79" s="256" customFormat="1" hidden="1">
      <c r="A39" s="412" t="s">
        <v>74</v>
      </c>
      <c r="B39" s="413"/>
      <c r="C39" s="236">
        <f>C40</f>
        <v>32</v>
      </c>
      <c r="D39" s="246">
        <f>C39</f>
        <v>32</v>
      </c>
      <c r="E39" s="246">
        <f t="shared" ref="E39:BP39" si="15">D39</f>
        <v>32</v>
      </c>
      <c r="F39" s="246">
        <f t="shared" si="15"/>
        <v>32</v>
      </c>
      <c r="G39" s="246">
        <f t="shared" si="15"/>
        <v>32</v>
      </c>
      <c r="H39" s="246">
        <f t="shared" si="15"/>
        <v>32</v>
      </c>
      <c r="I39" s="246">
        <f t="shared" si="15"/>
        <v>32</v>
      </c>
      <c r="J39" s="246">
        <f t="shared" si="15"/>
        <v>32</v>
      </c>
      <c r="K39" s="246">
        <f t="shared" si="15"/>
        <v>32</v>
      </c>
      <c r="L39" s="246">
        <f t="shared" si="15"/>
        <v>32</v>
      </c>
      <c r="M39" s="246">
        <f t="shared" si="15"/>
        <v>32</v>
      </c>
      <c r="N39" s="246">
        <f t="shared" si="15"/>
        <v>32</v>
      </c>
      <c r="O39" s="246">
        <f t="shared" si="15"/>
        <v>32</v>
      </c>
      <c r="P39" s="246">
        <f t="shared" si="15"/>
        <v>32</v>
      </c>
      <c r="Q39" s="246">
        <f t="shared" si="15"/>
        <v>32</v>
      </c>
      <c r="R39" s="246">
        <f t="shared" si="15"/>
        <v>32</v>
      </c>
      <c r="S39" s="246">
        <f t="shared" si="15"/>
        <v>32</v>
      </c>
      <c r="T39" s="246">
        <f t="shared" si="15"/>
        <v>32</v>
      </c>
      <c r="U39" s="246">
        <f t="shared" si="15"/>
        <v>32</v>
      </c>
      <c r="V39" s="246">
        <f t="shared" si="15"/>
        <v>32</v>
      </c>
      <c r="W39" s="246">
        <f t="shared" si="15"/>
        <v>32</v>
      </c>
      <c r="X39" s="246">
        <f t="shared" si="15"/>
        <v>32</v>
      </c>
      <c r="Y39" s="246">
        <f t="shared" si="15"/>
        <v>32</v>
      </c>
      <c r="Z39" s="246">
        <f t="shared" si="15"/>
        <v>32</v>
      </c>
      <c r="AA39" s="246">
        <f t="shared" si="15"/>
        <v>32</v>
      </c>
      <c r="AB39" s="246">
        <f t="shared" si="15"/>
        <v>32</v>
      </c>
      <c r="AC39" s="246">
        <f t="shared" si="15"/>
        <v>32</v>
      </c>
      <c r="AD39" s="246">
        <f t="shared" si="15"/>
        <v>32</v>
      </c>
      <c r="AE39" s="246">
        <f t="shared" si="15"/>
        <v>32</v>
      </c>
      <c r="AF39" s="246">
        <f t="shared" si="15"/>
        <v>32</v>
      </c>
      <c r="AG39" s="246">
        <f t="shared" si="15"/>
        <v>32</v>
      </c>
      <c r="AH39" s="246">
        <f t="shared" si="15"/>
        <v>32</v>
      </c>
      <c r="AI39" s="246">
        <f t="shared" si="15"/>
        <v>32</v>
      </c>
      <c r="AJ39" s="246">
        <f t="shared" si="15"/>
        <v>32</v>
      </c>
      <c r="AK39" s="246">
        <f t="shared" si="15"/>
        <v>32</v>
      </c>
      <c r="AL39" s="246">
        <f t="shared" si="15"/>
        <v>32</v>
      </c>
      <c r="AM39" s="246">
        <f t="shared" si="15"/>
        <v>32</v>
      </c>
      <c r="AN39" s="246">
        <f t="shared" si="15"/>
        <v>32</v>
      </c>
      <c r="AO39" s="246">
        <f t="shared" si="15"/>
        <v>32</v>
      </c>
      <c r="AP39" s="246">
        <f t="shared" si="15"/>
        <v>32</v>
      </c>
      <c r="AQ39" s="246">
        <f t="shared" si="15"/>
        <v>32</v>
      </c>
      <c r="AR39" s="246">
        <f t="shared" si="15"/>
        <v>32</v>
      </c>
      <c r="AS39" s="246">
        <f t="shared" si="15"/>
        <v>32</v>
      </c>
      <c r="AT39" s="246">
        <f t="shared" si="15"/>
        <v>32</v>
      </c>
      <c r="AU39" s="246">
        <f t="shared" si="15"/>
        <v>32</v>
      </c>
      <c r="AV39" s="246">
        <f t="shared" si="15"/>
        <v>32</v>
      </c>
      <c r="AW39" s="246">
        <f t="shared" si="15"/>
        <v>32</v>
      </c>
      <c r="AX39" s="246">
        <f t="shared" si="15"/>
        <v>32</v>
      </c>
      <c r="AY39" s="246">
        <f t="shared" si="15"/>
        <v>32</v>
      </c>
      <c r="AZ39" s="246">
        <f t="shared" si="15"/>
        <v>32</v>
      </c>
      <c r="BA39" s="246">
        <f t="shared" si="15"/>
        <v>32</v>
      </c>
      <c r="BB39" s="246">
        <f t="shared" si="15"/>
        <v>32</v>
      </c>
      <c r="BC39" s="246">
        <f t="shared" si="15"/>
        <v>32</v>
      </c>
      <c r="BD39" s="246">
        <f t="shared" si="15"/>
        <v>32</v>
      </c>
      <c r="BE39" s="246">
        <f t="shared" si="15"/>
        <v>32</v>
      </c>
      <c r="BF39" s="246">
        <f t="shared" si="15"/>
        <v>32</v>
      </c>
      <c r="BG39" s="246">
        <f t="shared" si="15"/>
        <v>32</v>
      </c>
      <c r="BH39" s="246">
        <f t="shared" si="15"/>
        <v>32</v>
      </c>
      <c r="BI39" s="246">
        <f t="shared" si="15"/>
        <v>32</v>
      </c>
      <c r="BJ39" s="246">
        <f t="shared" si="15"/>
        <v>32</v>
      </c>
      <c r="BK39" s="246">
        <f t="shared" si="15"/>
        <v>32</v>
      </c>
      <c r="BL39" s="246">
        <f t="shared" si="15"/>
        <v>32</v>
      </c>
      <c r="BM39" s="246">
        <f t="shared" si="15"/>
        <v>32</v>
      </c>
      <c r="BN39" s="246">
        <f t="shared" si="15"/>
        <v>32</v>
      </c>
      <c r="BO39" s="246">
        <f t="shared" si="15"/>
        <v>32</v>
      </c>
      <c r="BP39" s="246">
        <f t="shared" si="15"/>
        <v>32</v>
      </c>
      <c r="BQ39" s="246">
        <f t="shared" ref="BQ39:BZ39" si="16">BP39</f>
        <v>32</v>
      </c>
      <c r="BR39" s="246">
        <f t="shared" si="16"/>
        <v>32</v>
      </c>
      <c r="BS39" s="246">
        <f t="shared" si="16"/>
        <v>32</v>
      </c>
      <c r="BT39" s="246">
        <f t="shared" si="16"/>
        <v>32</v>
      </c>
      <c r="BU39" s="246">
        <f t="shared" si="16"/>
        <v>32</v>
      </c>
      <c r="BV39" s="246">
        <f t="shared" si="16"/>
        <v>32</v>
      </c>
      <c r="BW39" s="246">
        <f t="shared" si="16"/>
        <v>32</v>
      </c>
      <c r="BX39" s="246">
        <f t="shared" si="16"/>
        <v>32</v>
      </c>
      <c r="BY39" s="258">
        <f t="shared" si="16"/>
        <v>32</v>
      </c>
      <c r="BZ39" s="258">
        <f t="shared" si="16"/>
        <v>32</v>
      </c>
      <c r="CA39" s="230"/>
    </row>
    <row r="40" spans="1:79" s="256" customFormat="1" ht="21" hidden="1" thickBot="1">
      <c r="A40" s="410" t="s">
        <v>138</v>
      </c>
      <c r="B40" s="411"/>
      <c r="C40" s="99">
        <f>VLOOKUP(B4,Общее_количество_учащихся,3,FALSE)</f>
        <v>32</v>
      </c>
      <c r="D40" s="247"/>
      <c r="E40" s="247"/>
      <c r="F40" s="247"/>
      <c r="G40" s="247"/>
      <c r="H40" s="247"/>
      <c r="I40" s="247"/>
      <c r="J40" s="247"/>
      <c r="K40" s="247"/>
      <c r="L40" s="247"/>
      <c r="M40" s="247"/>
      <c r="N40" s="247"/>
      <c r="O40" s="247"/>
      <c r="P40" s="247"/>
      <c r="Q40" s="247"/>
      <c r="R40" s="247"/>
      <c r="S40" s="247"/>
      <c r="T40" s="247"/>
      <c r="U40" s="247"/>
      <c r="V40" s="247"/>
      <c r="W40" s="247"/>
      <c r="X40" s="247"/>
      <c r="Y40" s="247"/>
      <c r="Z40" s="247"/>
      <c r="AA40" s="247"/>
      <c r="AB40" s="247"/>
      <c r="AC40" s="247"/>
      <c r="AD40" s="247"/>
      <c r="AE40" s="247"/>
      <c r="AF40" s="247"/>
      <c r="AG40" s="247"/>
      <c r="AH40" s="247"/>
      <c r="AI40" s="247"/>
      <c r="AJ40" s="247"/>
      <c r="AK40" s="247"/>
      <c r="AL40" s="247"/>
      <c r="AM40" s="247"/>
      <c r="AN40" s="247"/>
      <c r="AO40" s="247"/>
      <c r="AP40" s="247"/>
      <c r="AQ40" s="247"/>
      <c r="AR40" s="247"/>
      <c r="AS40" s="247"/>
      <c r="AT40" s="247"/>
      <c r="AU40" s="247"/>
      <c r="AV40" s="247"/>
      <c r="AW40" s="247"/>
      <c r="AX40" s="247"/>
      <c r="AY40" s="247"/>
      <c r="AZ40" s="247"/>
      <c r="BA40" s="247"/>
      <c r="BB40" s="247"/>
      <c r="BC40" s="247"/>
      <c r="BD40" s="247"/>
      <c r="BE40" s="247"/>
      <c r="BF40" s="247"/>
      <c r="BG40" s="247"/>
      <c r="BH40" s="247"/>
      <c r="BI40" s="247"/>
      <c r="BJ40" s="247"/>
      <c r="BK40" s="247"/>
      <c r="BL40" s="247"/>
      <c r="BM40" s="247"/>
      <c r="BN40" s="247"/>
      <c r="BO40" s="247"/>
      <c r="BP40" s="247"/>
      <c r="BQ40" s="247"/>
      <c r="BR40" s="247"/>
      <c r="BS40" s="247"/>
      <c r="BT40" s="247"/>
      <c r="BU40" s="247"/>
      <c r="BV40" s="247"/>
      <c r="BW40" s="247"/>
      <c r="BX40" s="247"/>
      <c r="BY40" s="259"/>
      <c r="BZ40" s="257"/>
      <c r="CA40" s="230"/>
    </row>
    <row r="41" spans="1:79" s="256" customFormat="1" hidden="1">
      <c r="A41" s="414" t="s">
        <v>75</v>
      </c>
      <c r="B41" s="415"/>
      <c r="C41" s="237"/>
      <c r="D41" s="248">
        <f>D38*D39/1000</f>
        <v>0</v>
      </c>
      <c r="E41" s="248">
        <f>E38*E39</f>
        <v>0</v>
      </c>
      <c r="F41" s="248">
        <f>F38*F39</f>
        <v>0</v>
      </c>
      <c r="G41" s="248">
        <f>G38*G39</f>
        <v>0</v>
      </c>
      <c r="H41" s="248">
        <f t="shared" ref="H41:BS41" si="17">H38*H39/1000</f>
        <v>0</v>
      </c>
      <c r="I41" s="248">
        <f t="shared" si="17"/>
        <v>0</v>
      </c>
      <c r="J41" s="249">
        <f t="shared" si="17"/>
        <v>0</v>
      </c>
      <c r="K41" s="249">
        <f>K38*K39</f>
        <v>0</v>
      </c>
      <c r="L41" s="249">
        <f>L38*L39/1000</f>
        <v>0.15359999999999999</v>
      </c>
      <c r="M41" s="249">
        <f t="shared" si="17"/>
        <v>0</v>
      </c>
      <c r="N41" s="249">
        <f t="shared" si="17"/>
        <v>0.20959999999999998</v>
      </c>
      <c r="O41" s="249">
        <f t="shared" si="17"/>
        <v>0</v>
      </c>
      <c r="P41" s="249">
        <f t="shared" si="17"/>
        <v>0</v>
      </c>
      <c r="Q41" s="249">
        <f>Q38*Q39</f>
        <v>0</v>
      </c>
      <c r="R41" s="249">
        <f t="shared" si="17"/>
        <v>0</v>
      </c>
      <c r="S41" s="249">
        <f>S38*S39</f>
        <v>0</v>
      </c>
      <c r="T41" s="249">
        <f t="shared" si="17"/>
        <v>0</v>
      </c>
      <c r="U41" s="249">
        <f t="shared" si="17"/>
        <v>0</v>
      </c>
      <c r="V41" s="249">
        <f t="shared" si="17"/>
        <v>0.224</v>
      </c>
      <c r="W41" s="249">
        <f t="shared" si="17"/>
        <v>0</v>
      </c>
      <c r="X41" s="249">
        <f t="shared" si="17"/>
        <v>0</v>
      </c>
      <c r="Y41" s="249">
        <f t="shared" si="17"/>
        <v>3.2000000000000001E-2</v>
      </c>
      <c r="Z41" s="249">
        <f t="shared" si="17"/>
        <v>0</v>
      </c>
      <c r="AA41" s="249">
        <f t="shared" si="17"/>
        <v>0</v>
      </c>
      <c r="AB41" s="249">
        <f t="shared" si="17"/>
        <v>6.4</v>
      </c>
      <c r="AC41" s="249">
        <f t="shared" si="17"/>
        <v>0.20799999999999999</v>
      </c>
      <c r="AD41" s="249">
        <f>AD38*AD39</f>
        <v>0</v>
      </c>
      <c r="AE41" s="249">
        <f t="shared" si="17"/>
        <v>0</v>
      </c>
      <c r="AF41" s="249">
        <f t="shared" si="17"/>
        <v>0</v>
      </c>
      <c r="AG41" s="249">
        <f t="shared" si="17"/>
        <v>0</v>
      </c>
      <c r="AH41" s="249">
        <f t="shared" si="17"/>
        <v>0</v>
      </c>
      <c r="AI41" s="249">
        <f t="shared" si="17"/>
        <v>0</v>
      </c>
      <c r="AJ41" s="249">
        <f t="shared" si="17"/>
        <v>0</v>
      </c>
      <c r="AK41" s="249">
        <f t="shared" si="17"/>
        <v>0</v>
      </c>
      <c r="AL41" s="249">
        <f t="shared" si="17"/>
        <v>0.96</v>
      </c>
      <c r="AM41" s="249">
        <f t="shared" si="17"/>
        <v>0</v>
      </c>
      <c r="AN41" s="249">
        <f t="shared" si="17"/>
        <v>0</v>
      </c>
      <c r="AO41" s="249">
        <f t="shared" si="17"/>
        <v>0</v>
      </c>
      <c r="AP41" s="249">
        <f t="shared" si="17"/>
        <v>0</v>
      </c>
      <c r="AQ41" s="249">
        <f t="shared" si="17"/>
        <v>0</v>
      </c>
      <c r="AR41" s="249">
        <f t="shared" si="17"/>
        <v>0</v>
      </c>
      <c r="AS41" s="249">
        <f t="shared" si="17"/>
        <v>0</v>
      </c>
      <c r="AT41" s="249">
        <f t="shared" si="17"/>
        <v>0.128</v>
      </c>
      <c r="AU41" s="249">
        <f t="shared" si="17"/>
        <v>0</v>
      </c>
      <c r="AV41" s="249">
        <f t="shared" si="17"/>
        <v>0</v>
      </c>
      <c r="AW41" s="249">
        <f t="shared" si="17"/>
        <v>0</v>
      </c>
      <c r="AX41" s="249">
        <f t="shared" si="17"/>
        <v>0.16</v>
      </c>
      <c r="AY41" s="249">
        <f t="shared" si="17"/>
        <v>0</v>
      </c>
      <c r="AZ41" s="249">
        <f t="shared" si="17"/>
        <v>0</v>
      </c>
      <c r="BA41" s="249">
        <f t="shared" si="17"/>
        <v>1.3440000000000001</v>
      </c>
      <c r="BB41" s="249">
        <f t="shared" si="17"/>
        <v>0</v>
      </c>
      <c r="BC41" s="249">
        <f t="shared" si="17"/>
        <v>0</v>
      </c>
      <c r="BD41" s="249">
        <f t="shared" si="17"/>
        <v>1.696</v>
      </c>
      <c r="BE41" s="249">
        <f t="shared" si="17"/>
        <v>0</v>
      </c>
      <c r="BF41" s="249">
        <f t="shared" si="17"/>
        <v>0</v>
      </c>
      <c r="BG41" s="249">
        <f t="shared" si="17"/>
        <v>3.2000000000000001E-2</v>
      </c>
      <c r="BH41" s="249">
        <f>BH38*BH39</f>
        <v>0</v>
      </c>
      <c r="BI41" s="249">
        <f t="shared" si="17"/>
        <v>0.96</v>
      </c>
      <c r="BJ41" s="249">
        <f t="shared" si="17"/>
        <v>1.6</v>
      </c>
      <c r="BK41" s="249">
        <f t="shared" si="17"/>
        <v>0.25600000000000001</v>
      </c>
      <c r="BL41" s="249">
        <f t="shared" si="17"/>
        <v>0.70399999999999996</v>
      </c>
      <c r="BM41" s="249">
        <f t="shared" si="17"/>
        <v>0.32</v>
      </c>
      <c r="BN41" s="249">
        <f t="shared" si="17"/>
        <v>0</v>
      </c>
      <c r="BO41" s="249">
        <f t="shared" si="17"/>
        <v>0</v>
      </c>
      <c r="BP41" s="249">
        <f t="shared" si="17"/>
        <v>0</v>
      </c>
      <c r="BQ41" s="249">
        <f t="shared" si="17"/>
        <v>0</v>
      </c>
      <c r="BR41" s="249">
        <f t="shared" si="17"/>
        <v>0</v>
      </c>
      <c r="BS41" s="249">
        <f t="shared" si="17"/>
        <v>0</v>
      </c>
      <c r="BT41" s="249">
        <f t="shared" ref="BT41:BY41" si="18">BT38*BT39/1000</f>
        <v>0</v>
      </c>
      <c r="BU41" s="249">
        <f t="shared" si="18"/>
        <v>0</v>
      </c>
      <c r="BV41" s="249">
        <f t="shared" si="18"/>
        <v>0</v>
      </c>
      <c r="BW41" s="249">
        <f t="shared" si="18"/>
        <v>0</v>
      </c>
      <c r="BX41" s="249">
        <f t="shared" si="18"/>
        <v>1.92</v>
      </c>
      <c r="BY41" s="249">
        <f t="shared" si="18"/>
        <v>0</v>
      </c>
      <c r="BZ41" s="249">
        <f>BZ38*BZ39</f>
        <v>32</v>
      </c>
      <c r="CA41" s="230"/>
    </row>
    <row r="42" spans="1:79" s="256" customFormat="1" hidden="1">
      <c r="A42" s="414" t="s">
        <v>64</v>
      </c>
      <c r="B42" s="415"/>
      <c r="C42" s="237"/>
      <c r="D42" s="241">
        <f>ССЫЛКИ!B3</f>
        <v>85</v>
      </c>
      <c r="E42" s="241">
        <f>ССЫЛКИ!C3</f>
        <v>21</v>
      </c>
      <c r="F42" s="241">
        <f>ССЫЛКИ!D3</f>
        <v>21</v>
      </c>
      <c r="G42" s="241">
        <f>ССЫЛКИ!E3</f>
        <v>6</v>
      </c>
      <c r="H42" s="241">
        <f>ССЫЛКИ!F3</f>
        <v>400</v>
      </c>
      <c r="I42" s="241">
        <f>ССЫЛКИ!G3</f>
        <v>140</v>
      </c>
      <c r="J42" s="241">
        <f>ССЫЛКИ!H3</f>
        <v>85</v>
      </c>
      <c r="K42" s="241">
        <f>ССЫЛКИ!I3</f>
        <v>21</v>
      </c>
      <c r="L42" s="241">
        <f>ССЫЛКИ!J3</f>
        <v>140</v>
      </c>
      <c r="M42" s="241">
        <f>ССЫЛКИ!K3</f>
        <v>56</v>
      </c>
      <c r="N42" s="241">
        <f>ССЫЛКИ!L3</f>
        <v>10</v>
      </c>
      <c r="O42" s="241">
        <f>ССЫЛКИ!M3</f>
        <v>240</v>
      </c>
      <c r="P42" s="241">
        <f>ССЫЛКИ!N3</f>
        <v>700</v>
      </c>
      <c r="Q42" s="241">
        <f>ССЫЛКИ!O3</f>
        <v>8</v>
      </c>
      <c r="R42" s="241">
        <f>ССЫЛКИ!P3</f>
        <v>160</v>
      </c>
      <c r="S42" s="241">
        <f>ССЫЛКИ!Q3</f>
        <v>10</v>
      </c>
      <c r="T42" s="241">
        <f>ССЫЛКИ!R3</f>
        <v>150</v>
      </c>
      <c r="U42" s="241">
        <f>ССЫЛКИ!S3</f>
        <v>110</v>
      </c>
      <c r="V42" s="241">
        <f>ССЫЛКИ!T3</f>
        <v>130</v>
      </c>
      <c r="W42" s="241">
        <f>ССЫЛКИ!U3</f>
        <v>150</v>
      </c>
      <c r="X42" s="241">
        <f>ССЫЛКИ!V3</f>
        <v>150</v>
      </c>
      <c r="Y42" s="241">
        <f>ССЫЛКИ!W3</f>
        <v>40</v>
      </c>
      <c r="Z42" s="241">
        <f>ССЫЛКИ!X3</f>
        <v>150</v>
      </c>
      <c r="AA42" s="241">
        <f>ССЫЛКИ!Y3</f>
        <v>60</v>
      </c>
      <c r="AB42" s="241">
        <f>ССЫЛКИ!Z3</f>
        <v>70</v>
      </c>
      <c r="AC42" s="241">
        <f>ССЫЛКИ!AA3</f>
        <v>165</v>
      </c>
      <c r="AD42" s="241">
        <f>ССЫЛКИ!AB3</f>
        <v>21</v>
      </c>
      <c r="AE42" s="241">
        <f>ССЫЛКИ!AC3</f>
        <v>10.5</v>
      </c>
      <c r="AF42" s="241">
        <f>ССЫЛКИ!AD3</f>
        <v>55</v>
      </c>
      <c r="AG42" s="241">
        <f>ССЫЛКИ!AE3</f>
        <v>90</v>
      </c>
      <c r="AH42" s="241">
        <f>ССЫЛКИ!AF3</f>
        <v>45</v>
      </c>
      <c r="AI42" s="241">
        <f>ССЫЛКИ!AG3</f>
        <v>45</v>
      </c>
      <c r="AJ42" s="241">
        <f>ССЫЛКИ!AH3</f>
        <v>52</v>
      </c>
      <c r="AK42" s="241">
        <f>ССЫЛКИ!AI3</f>
        <v>50</v>
      </c>
      <c r="AL42" s="241">
        <f>ССЫЛКИ!AJ3</f>
        <v>55</v>
      </c>
      <c r="AM42" s="241">
        <f>ССЫЛКИ!AK3</f>
        <v>60</v>
      </c>
      <c r="AN42" s="241">
        <f>ССЫЛКИ!AL3</f>
        <v>60</v>
      </c>
      <c r="AO42" s="241">
        <f>ССЫЛКИ!AM3</f>
        <v>50</v>
      </c>
      <c r="AP42" s="241">
        <f>ССЫЛКИ!AN3</f>
        <v>110</v>
      </c>
      <c r="AQ42" s="241">
        <f>ССЫЛКИ!AO3</f>
        <v>270</v>
      </c>
      <c r="AR42" s="241">
        <f>ССЫЛКИ!AP3</f>
        <v>200</v>
      </c>
      <c r="AS42" s="241">
        <f>ССЫЛКИ!AQ3</f>
        <v>80</v>
      </c>
      <c r="AT42" s="241">
        <f>ССЫЛКИ!AR3</f>
        <v>600</v>
      </c>
      <c r="AU42" s="241">
        <f>ССЫЛКИ!AS3</f>
        <v>60</v>
      </c>
      <c r="AV42" s="241">
        <f>ССЫЛКИ!AT3</f>
        <v>75</v>
      </c>
      <c r="AW42" s="241">
        <f>ССЫЛКИ!AU3</f>
        <v>250</v>
      </c>
      <c r="AX42" s="241">
        <f>ССЫЛКИ!AV3</f>
        <v>274</v>
      </c>
      <c r="AY42" s="241">
        <f>ССЫЛКИ!AW3</f>
        <v>450</v>
      </c>
      <c r="AZ42" s="241">
        <f>ССЫЛКИ!AX3</f>
        <v>325</v>
      </c>
      <c r="BA42" s="241">
        <f>ССЫЛКИ!AY3</f>
        <v>180</v>
      </c>
      <c r="BB42" s="241">
        <f>ССЫЛКИ!AZ3</f>
        <v>320</v>
      </c>
      <c r="BC42" s="241">
        <f>ССЫЛКИ!BA3</f>
        <v>350</v>
      </c>
      <c r="BD42" s="241">
        <f>ССЫЛКИ!BB3</f>
        <v>300</v>
      </c>
      <c r="BE42" s="241">
        <f>ССЫЛКИ!BC3</f>
        <v>120</v>
      </c>
      <c r="BF42" s="241">
        <f>ССЫЛКИ!BD3</f>
        <v>220</v>
      </c>
      <c r="BG42" s="241">
        <f>ССЫЛКИ!BE3</f>
        <v>300</v>
      </c>
      <c r="BH42" s="241">
        <f>ССЫЛКИ!BF3</f>
        <v>21</v>
      </c>
      <c r="BI42" s="241">
        <f>ССЫЛКИ!BG3</f>
        <v>21</v>
      </c>
      <c r="BJ42" s="241">
        <f>ССЫЛКИ!BH3</f>
        <v>35</v>
      </c>
      <c r="BK42" s="241">
        <f>ССЫЛКИ!BI3</f>
        <v>22</v>
      </c>
      <c r="BL42" s="241">
        <f>ССЫЛКИ!BJ3</f>
        <v>32</v>
      </c>
      <c r="BM42" s="241">
        <f>ССЫЛКИ!BK3</f>
        <v>140</v>
      </c>
      <c r="BN42" s="241">
        <f>ССЫЛКИ!BL3</f>
        <v>140</v>
      </c>
      <c r="BO42" s="241">
        <f>ССЫЛКИ!BM3</f>
        <v>30</v>
      </c>
      <c r="BP42" s="241">
        <f>ССЫЛКИ!BN3</f>
        <v>4.2</v>
      </c>
      <c r="BQ42" s="241">
        <f>ССЫЛКИ!BO3</f>
        <v>160</v>
      </c>
      <c r="BR42" s="241">
        <f>ССЫЛКИ!BP3</f>
        <v>100</v>
      </c>
      <c r="BS42" s="241">
        <f>ССЫЛКИ!BQ3</f>
        <v>150</v>
      </c>
      <c r="BT42" s="241">
        <f>ССЫЛКИ!BR3</f>
        <v>160</v>
      </c>
      <c r="BU42" s="241">
        <f>ССЫЛКИ!BS3</f>
        <v>100</v>
      </c>
      <c r="BV42" s="241">
        <f>ССЫЛКИ!BT3</f>
        <v>90</v>
      </c>
      <c r="BW42" s="241">
        <f>ССЫЛКИ!BU3</f>
        <v>21</v>
      </c>
      <c r="BX42" s="241">
        <f>ССЫЛКИ!BV3</f>
        <v>40</v>
      </c>
      <c r="BY42" s="241">
        <f>ССЫЛКИ!BW3</f>
        <v>210</v>
      </c>
      <c r="BZ42" s="241">
        <f>ССЫЛКИ!BX3</f>
        <v>8</v>
      </c>
      <c r="CA42" s="230"/>
    </row>
    <row r="43" spans="1:79" s="256" customFormat="1" hidden="1">
      <c r="A43" s="414" t="s">
        <v>76</v>
      </c>
      <c r="B43" s="415"/>
      <c r="C43" s="250">
        <f>SUM(D43:BZ43)</f>
        <v>1952</v>
      </c>
      <c r="D43" s="243">
        <f>D41*D42</f>
        <v>0</v>
      </c>
      <c r="E43" s="243">
        <f t="shared" ref="E43:BP43" si="19">E41*E42</f>
        <v>0</v>
      </c>
      <c r="F43" s="239">
        <f>F41*F42</f>
        <v>0</v>
      </c>
      <c r="G43" s="239">
        <f t="shared" si="19"/>
        <v>0</v>
      </c>
      <c r="H43" s="239">
        <f t="shared" si="19"/>
        <v>0</v>
      </c>
      <c r="I43" s="239">
        <f t="shared" si="19"/>
        <v>0</v>
      </c>
      <c r="J43" s="239">
        <f t="shared" si="19"/>
        <v>0</v>
      </c>
      <c r="K43" s="252">
        <f t="shared" si="19"/>
        <v>0</v>
      </c>
      <c r="L43" s="252">
        <f t="shared" si="19"/>
        <v>21.503999999999998</v>
      </c>
      <c r="M43" s="252">
        <f t="shared" si="19"/>
        <v>0</v>
      </c>
      <c r="N43" s="252">
        <f t="shared" si="19"/>
        <v>2.0959999999999996</v>
      </c>
      <c r="O43" s="252">
        <f t="shared" si="19"/>
        <v>0</v>
      </c>
      <c r="P43" s="252">
        <f t="shared" si="19"/>
        <v>0</v>
      </c>
      <c r="Q43" s="252">
        <f t="shared" si="19"/>
        <v>0</v>
      </c>
      <c r="R43" s="252">
        <f t="shared" si="19"/>
        <v>0</v>
      </c>
      <c r="S43" s="252">
        <f t="shared" si="19"/>
        <v>0</v>
      </c>
      <c r="T43" s="252">
        <f t="shared" si="19"/>
        <v>0</v>
      </c>
      <c r="U43" s="252">
        <f t="shared" si="19"/>
        <v>0</v>
      </c>
      <c r="V43" s="252">
        <f t="shared" si="19"/>
        <v>29.12</v>
      </c>
      <c r="W43" s="252">
        <f t="shared" si="19"/>
        <v>0</v>
      </c>
      <c r="X43" s="252">
        <f t="shared" si="19"/>
        <v>0</v>
      </c>
      <c r="Y43" s="252">
        <f t="shared" si="19"/>
        <v>1.28</v>
      </c>
      <c r="Z43" s="252">
        <f t="shared" si="19"/>
        <v>0</v>
      </c>
      <c r="AA43" s="252">
        <f t="shared" si="19"/>
        <v>0</v>
      </c>
      <c r="AB43" s="252">
        <f t="shared" si="19"/>
        <v>448</v>
      </c>
      <c r="AC43" s="252">
        <f t="shared" si="19"/>
        <v>34.32</v>
      </c>
      <c r="AD43" s="252">
        <f t="shared" si="19"/>
        <v>0</v>
      </c>
      <c r="AE43" s="252">
        <f t="shared" si="19"/>
        <v>0</v>
      </c>
      <c r="AF43" s="252">
        <f t="shared" si="19"/>
        <v>0</v>
      </c>
      <c r="AG43" s="252">
        <f t="shared" si="19"/>
        <v>0</v>
      </c>
      <c r="AH43" s="252">
        <f t="shared" si="19"/>
        <v>0</v>
      </c>
      <c r="AI43" s="252">
        <f t="shared" si="19"/>
        <v>0</v>
      </c>
      <c r="AJ43" s="252">
        <f t="shared" si="19"/>
        <v>0</v>
      </c>
      <c r="AK43" s="252">
        <f t="shared" si="19"/>
        <v>0</v>
      </c>
      <c r="AL43" s="252">
        <f t="shared" si="19"/>
        <v>52.8</v>
      </c>
      <c r="AM43" s="252">
        <f t="shared" si="19"/>
        <v>0</v>
      </c>
      <c r="AN43" s="252">
        <f t="shared" si="19"/>
        <v>0</v>
      </c>
      <c r="AO43" s="252">
        <f t="shared" si="19"/>
        <v>0</v>
      </c>
      <c r="AP43" s="252">
        <f t="shared" si="19"/>
        <v>0</v>
      </c>
      <c r="AQ43" s="252">
        <f t="shared" si="19"/>
        <v>0</v>
      </c>
      <c r="AR43" s="252">
        <f t="shared" si="19"/>
        <v>0</v>
      </c>
      <c r="AS43" s="252">
        <f t="shared" si="19"/>
        <v>0</v>
      </c>
      <c r="AT43" s="252">
        <f t="shared" si="19"/>
        <v>76.8</v>
      </c>
      <c r="AU43" s="252">
        <f t="shared" si="19"/>
        <v>0</v>
      </c>
      <c r="AV43" s="252">
        <f t="shared" si="19"/>
        <v>0</v>
      </c>
      <c r="AW43" s="252">
        <f t="shared" si="19"/>
        <v>0</v>
      </c>
      <c r="AX43" s="252">
        <f t="shared" si="19"/>
        <v>43.84</v>
      </c>
      <c r="AY43" s="252">
        <f t="shared" si="19"/>
        <v>0</v>
      </c>
      <c r="AZ43" s="252">
        <f t="shared" si="19"/>
        <v>0</v>
      </c>
      <c r="BA43" s="252">
        <f t="shared" si="19"/>
        <v>241.92000000000002</v>
      </c>
      <c r="BB43" s="252">
        <f t="shared" si="19"/>
        <v>0</v>
      </c>
      <c r="BC43" s="252">
        <f t="shared" si="19"/>
        <v>0</v>
      </c>
      <c r="BD43" s="252">
        <f t="shared" si="19"/>
        <v>508.8</v>
      </c>
      <c r="BE43" s="252">
        <f t="shared" si="19"/>
        <v>0</v>
      </c>
      <c r="BF43" s="252">
        <f t="shared" si="19"/>
        <v>0</v>
      </c>
      <c r="BG43" s="252">
        <f t="shared" si="19"/>
        <v>9.6</v>
      </c>
      <c r="BH43" s="252">
        <f t="shared" si="19"/>
        <v>0</v>
      </c>
      <c r="BI43" s="252">
        <f t="shared" si="19"/>
        <v>20.16</v>
      </c>
      <c r="BJ43" s="252">
        <f t="shared" si="19"/>
        <v>56</v>
      </c>
      <c r="BK43" s="252">
        <f t="shared" si="19"/>
        <v>5.6319999999999997</v>
      </c>
      <c r="BL43" s="252">
        <f t="shared" si="19"/>
        <v>22.527999999999999</v>
      </c>
      <c r="BM43" s="252">
        <f t="shared" si="19"/>
        <v>44.800000000000004</v>
      </c>
      <c r="BN43" s="252">
        <f t="shared" si="19"/>
        <v>0</v>
      </c>
      <c r="BO43" s="252">
        <f t="shared" si="19"/>
        <v>0</v>
      </c>
      <c r="BP43" s="252">
        <f t="shared" si="19"/>
        <v>0</v>
      </c>
      <c r="BQ43" s="252">
        <f t="shared" ref="BQ43:BW43" si="20">BQ41*BQ42</f>
        <v>0</v>
      </c>
      <c r="BR43" s="252">
        <f t="shared" si="20"/>
        <v>0</v>
      </c>
      <c r="BS43" s="252">
        <f t="shared" si="20"/>
        <v>0</v>
      </c>
      <c r="BT43" s="252">
        <f t="shared" si="20"/>
        <v>0</v>
      </c>
      <c r="BU43" s="252">
        <f t="shared" si="20"/>
        <v>0</v>
      </c>
      <c r="BV43" s="252">
        <f>BV41*BV42</f>
        <v>0</v>
      </c>
      <c r="BW43" s="252">
        <f t="shared" si="20"/>
        <v>0</v>
      </c>
      <c r="BX43" s="252">
        <f>BX41*BX42</f>
        <v>76.8</v>
      </c>
      <c r="BY43" s="252">
        <f>BY41*BY42</f>
        <v>0</v>
      </c>
      <c r="BZ43" s="252">
        <f>BZ41*BZ42</f>
        <v>256</v>
      </c>
      <c r="CA43" s="230"/>
    </row>
    <row r="44" spans="1:79" s="256" customFormat="1" hidden="1">
      <c r="A44" s="414" t="s">
        <v>77</v>
      </c>
      <c r="B44" s="416"/>
      <c r="C44" s="251">
        <f>C43/C40</f>
        <v>61</v>
      </c>
      <c r="D44" s="230"/>
      <c r="E44" s="230"/>
      <c r="F44" s="230"/>
      <c r="G44" s="230"/>
      <c r="H44" s="230"/>
      <c r="I44" s="230"/>
      <c r="J44" s="230"/>
      <c r="K44" s="230"/>
      <c r="L44" s="230"/>
      <c r="M44" s="230"/>
      <c r="N44" s="230"/>
      <c r="O44" s="230"/>
      <c r="P44" s="230"/>
      <c r="Q44" s="230"/>
      <c r="R44" s="230"/>
      <c r="S44" s="230"/>
      <c r="T44" s="230"/>
      <c r="U44" s="230"/>
      <c r="V44" s="230"/>
      <c r="W44" s="230"/>
      <c r="X44" s="230"/>
      <c r="Y44" s="230"/>
      <c r="Z44" s="230"/>
      <c r="AA44" s="230"/>
      <c r="AB44" s="230"/>
      <c r="AC44" s="230"/>
      <c r="AD44" s="230"/>
      <c r="AE44" s="230"/>
      <c r="AF44" s="230"/>
      <c r="AG44" s="230"/>
      <c r="AH44" s="230"/>
      <c r="AI44" s="230"/>
      <c r="AJ44" s="230"/>
      <c r="AK44" s="230"/>
      <c r="AL44" s="230"/>
      <c r="AM44" s="230"/>
      <c r="AN44" s="230"/>
      <c r="AO44" s="230"/>
      <c r="AP44" s="230"/>
      <c r="AQ44" s="230"/>
      <c r="AR44" s="230"/>
      <c r="AS44" s="230"/>
      <c r="AT44" s="230"/>
      <c r="AU44" s="230"/>
      <c r="AV44" s="230"/>
      <c r="AW44" s="230"/>
      <c r="AX44" s="230"/>
      <c r="AY44" s="230"/>
      <c r="AZ44" s="230"/>
      <c r="BA44" s="230"/>
      <c r="BB44" s="230"/>
      <c r="BC44" s="230"/>
      <c r="BD44" s="230"/>
      <c r="BE44" s="230"/>
      <c r="BF44" s="230"/>
      <c r="BG44" s="230"/>
      <c r="BH44" s="230"/>
      <c r="BI44" s="230"/>
      <c r="BJ44" s="230"/>
      <c r="BK44" s="230"/>
      <c r="BL44" s="230"/>
      <c r="BM44" s="230"/>
      <c r="BN44" s="230"/>
      <c r="BO44" s="230"/>
      <c r="BP44" s="230"/>
      <c r="BQ44" s="230"/>
      <c r="BR44" s="230"/>
      <c r="BS44" s="230"/>
      <c r="BT44" s="230"/>
      <c r="BU44" s="230"/>
      <c r="BV44" s="230"/>
      <c r="BW44" s="230"/>
      <c r="BX44" s="230"/>
      <c r="BY44" s="230"/>
      <c r="BZ44" s="230"/>
      <c r="CA44" s="230"/>
    </row>
    <row r="45" spans="1:79" ht="13.9" hidden="1" customHeight="1">
      <c r="A45" s="1"/>
      <c r="B45" s="1">
        <f ca="1">SUMPRODUCT(SIGN(CELL("width",OFFSET(D35,,N(INDEX(COLUMN(D35:BZ35)-COLUMN(D35),))))),D35:BZ35)</f>
        <v>1952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</row>
    <row r="46" spans="1:79" ht="15.75" customHeight="1">
      <c r="A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</row>
    <row r="47" spans="1:79" ht="15.75" customHeight="1">
      <c r="A47" s="1"/>
      <c r="B47" s="29" t="s">
        <v>78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</row>
    <row r="48" spans="1:7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</row>
    <row r="49" spans="2:22" ht="15.75" customHeight="1">
      <c r="B49" s="29" t="s">
        <v>79</v>
      </c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</row>
    <row r="50" spans="2:22" ht="15.75" customHeight="1"/>
    <row r="51" spans="2:22" ht="15.75" customHeight="1"/>
    <row r="52" spans="2:22" ht="15.75" customHeight="1"/>
    <row r="53" spans="2:22" ht="15.75" customHeight="1"/>
    <row r="54" spans="2:22" ht="15.75" customHeight="1"/>
    <row r="55" spans="2:22" ht="15.75" customHeight="1"/>
    <row r="56" spans="2:22" ht="15.75" customHeight="1"/>
    <row r="57" spans="2:22" ht="15.75" customHeight="1"/>
    <row r="58" spans="2:22" ht="15.75" customHeight="1"/>
    <row r="59" spans="2:22" ht="15.75" customHeight="1"/>
    <row r="60" spans="2:22" ht="15.75" customHeight="1"/>
    <row r="61" spans="2:22" ht="15.75" customHeight="1"/>
    <row r="62" spans="2:22" ht="15.75" customHeight="1"/>
    <row r="63" spans="2:22" ht="15.75" customHeight="1"/>
    <row r="64" spans="2:2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</sheetData>
  <mergeCells count="37">
    <mergeCell ref="A17:B17"/>
    <mergeCell ref="A11:B11"/>
    <mergeCell ref="A12:B12"/>
    <mergeCell ref="A13:B13"/>
    <mergeCell ref="A14:B14"/>
    <mergeCell ref="A15:B15"/>
    <mergeCell ref="A16:B16"/>
    <mergeCell ref="A1:BK1"/>
    <mergeCell ref="A2:BK2"/>
    <mergeCell ref="B3:BK3"/>
    <mergeCell ref="C4:BX4"/>
    <mergeCell ref="L5:AB5"/>
    <mergeCell ref="A5:B5"/>
    <mergeCell ref="G19:AB19"/>
    <mergeCell ref="A20:B21"/>
    <mergeCell ref="D20:BX20"/>
    <mergeCell ref="A22:B22"/>
    <mergeCell ref="A23:B23"/>
    <mergeCell ref="A24:B24"/>
    <mergeCell ref="A25:B25"/>
    <mergeCell ref="A26:B26"/>
    <mergeCell ref="A27:B27"/>
    <mergeCell ref="A28:B28"/>
    <mergeCell ref="A30:B30"/>
    <mergeCell ref="A31:B31"/>
    <mergeCell ref="A32:B32"/>
    <mergeCell ref="A33:B33"/>
    <mergeCell ref="A34:B34"/>
    <mergeCell ref="A41:B41"/>
    <mergeCell ref="A42:B42"/>
    <mergeCell ref="A43:B43"/>
    <mergeCell ref="A44:B44"/>
    <mergeCell ref="A35:B35"/>
    <mergeCell ref="A36:B36"/>
    <mergeCell ref="A38:B38"/>
    <mergeCell ref="A39:B39"/>
    <mergeCell ref="A40:B40"/>
  </mergeCells>
  <pageMargins left="0.70866141732283472" right="0.70866141732283472" top="0.74803149606299213" bottom="0.74803149606299213" header="0" footer="0"/>
  <pageSetup paperSize="9" scale="5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3"/>
  <sheetViews>
    <sheetView workbookViewId="0">
      <selection activeCell="B17" sqref="B17"/>
    </sheetView>
  </sheetViews>
  <sheetFormatPr defaultColWidth="12.625" defaultRowHeight="14.25"/>
  <cols>
    <col min="1" max="1" width="2.75" style="296" customWidth="1"/>
    <col min="2" max="2" width="31.625" style="296" customWidth="1"/>
    <col min="3" max="3" width="8.375" style="296" bestFit="1" customWidth="1"/>
    <col min="4" max="4" width="9.875" style="296" customWidth="1"/>
    <col min="5" max="5" width="10.5" style="296" bestFit="1" customWidth="1"/>
    <col min="6" max="26" width="7.625" style="296" customWidth="1"/>
    <col min="27" max="16384" width="12.625" style="296"/>
  </cols>
  <sheetData>
    <row r="1" spans="1:5" ht="15">
      <c r="A1" s="328" t="s">
        <v>315</v>
      </c>
      <c r="B1" s="328"/>
      <c r="C1" s="328"/>
      <c r="D1" s="328"/>
      <c r="E1" s="328"/>
    </row>
    <row r="2" spans="1:5" ht="13.9" customHeight="1">
      <c r="A2" s="326" t="s">
        <v>304</v>
      </c>
      <c r="B2" s="326"/>
      <c r="C2" s="326"/>
      <c r="D2" s="326"/>
      <c r="E2" s="326"/>
    </row>
    <row r="3" spans="1:5" ht="13.9" customHeight="1">
      <c r="A3" s="326" t="str">
        <f>'Автомат. ввод'!N10</f>
        <v>МКОУ " Новокрестьяновская  СОШ"</v>
      </c>
      <c r="B3" s="326"/>
      <c r="C3" s="326"/>
      <c r="D3" s="326"/>
      <c r="E3" s="326"/>
    </row>
    <row r="4" spans="1:5" ht="18.75">
      <c r="A4" s="157"/>
      <c r="B4" s="268" t="s">
        <v>399</v>
      </c>
      <c r="C4" s="157"/>
      <c r="D4" s="218">
        <v>5</v>
      </c>
      <c r="E4" s="219" t="s">
        <v>415</v>
      </c>
    </row>
    <row r="5" spans="1:5" ht="15">
      <c r="A5" s="139" t="s">
        <v>305</v>
      </c>
      <c r="B5" s="139" t="s">
        <v>68</v>
      </c>
      <c r="C5" s="139" t="s">
        <v>132</v>
      </c>
      <c r="D5" s="139" t="s">
        <v>306</v>
      </c>
      <c r="E5" s="139" t="s">
        <v>307</v>
      </c>
    </row>
    <row r="6" spans="1:5" ht="15">
      <c r="A6" s="139">
        <v>1</v>
      </c>
      <c r="B6" s="144" t="s">
        <v>81</v>
      </c>
      <c r="C6" s="158">
        <v>10.128</v>
      </c>
      <c r="D6" s="139">
        <v>31</v>
      </c>
      <c r="E6" s="155">
        <f t="shared" ref="E6:E11" si="0">C6*D6</f>
        <v>313.96800000000002</v>
      </c>
    </row>
    <row r="7" spans="1:5" ht="15">
      <c r="A7" s="139">
        <v>2</v>
      </c>
      <c r="B7" s="144" t="s">
        <v>421</v>
      </c>
      <c r="C7" s="158">
        <v>25.672000000000001</v>
      </c>
      <c r="D7" s="139">
        <f>D6</f>
        <v>31</v>
      </c>
      <c r="E7" s="155">
        <f t="shared" si="0"/>
        <v>795.83199999999999</v>
      </c>
    </row>
    <row r="8" spans="1:5" ht="15">
      <c r="A8" s="139">
        <v>3</v>
      </c>
      <c r="B8" s="144" t="s">
        <v>61</v>
      </c>
      <c r="C8" s="159">
        <v>2.4</v>
      </c>
      <c r="D8" s="139">
        <f>D6</f>
        <v>31</v>
      </c>
      <c r="E8" s="155">
        <f t="shared" si="0"/>
        <v>74.399999999999991</v>
      </c>
    </row>
    <row r="9" spans="1:5" ht="15">
      <c r="A9" s="139">
        <v>4</v>
      </c>
      <c r="B9" s="144" t="s">
        <v>82</v>
      </c>
      <c r="C9" s="159">
        <v>6</v>
      </c>
      <c r="D9" s="139">
        <f>D6</f>
        <v>31</v>
      </c>
      <c r="E9" s="155">
        <f t="shared" si="0"/>
        <v>186</v>
      </c>
    </row>
    <row r="10" spans="1:5" ht="15">
      <c r="A10" s="139">
        <v>5</v>
      </c>
      <c r="B10" s="144" t="s">
        <v>406</v>
      </c>
      <c r="C10" s="159">
        <v>6</v>
      </c>
      <c r="D10" s="139">
        <f>D6</f>
        <v>31</v>
      </c>
      <c r="E10" s="155">
        <f t="shared" si="0"/>
        <v>186</v>
      </c>
    </row>
    <row r="11" spans="1:5" ht="15">
      <c r="A11" s="139">
        <v>6</v>
      </c>
      <c r="B11" s="144" t="s">
        <v>83</v>
      </c>
      <c r="C11" s="159">
        <v>10.8</v>
      </c>
      <c r="D11" s="139">
        <f>D6</f>
        <v>31</v>
      </c>
      <c r="E11" s="155">
        <f t="shared" si="0"/>
        <v>334.8</v>
      </c>
    </row>
    <row r="12" spans="1:5" ht="13.9" hidden="1" customHeight="1">
      <c r="A12" s="139">
        <v>7</v>
      </c>
      <c r="B12" s="145"/>
      <c r="C12" s="160"/>
      <c r="D12" s="139"/>
      <c r="E12" s="155"/>
    </row>
    <row r="13" spans="1:5" ht="13.9" hidden="1" customHeight="1">
      <c r="A13" s="139">
        <v>8</v>
      </c>
      <c r="B13" s="156"/>
      <c r="C13" s="155"/>
      <c r="D13" s="139"/>
      <c r="E13" s="155"/>
    </row>
    <row r="14" spans="1:5" ht="15">
      <c r="A14" s="138">
        <v>9</v>
      </c>
      <c r="B14" s="149"/>
      <c r="C14" s="148"/>
      <c r="D14" s="150"/>
      <c r="E14" s="148"/>
    </row>
    <row r="15" spans="1:5" ht="15">
      <c r="A15" s="138">
        <v>10</v>
      </c>
      <c r="B15" s="149" t="s">
        <v>308</v>
      </c>
      <c r="C15" s="148">
        <f>SUM(C6:C14)</f>
        <v>61</v>
      </c>
      <c r="D15" s="150"/>
      <c r="E15" s="148">
        <f>SUM(E6:E14)</f>
        <v>1891</v>
      </c>
    </row>
    <row r="16" spans="1:5" ht="18.75">
      <c r="A16" s="327" t="s">
        <v>402</v>
      </c>
      <c r="B16" s="327"/>
      <c r="C16" s="327"/>
      <c r="D16" s="327"/>
      <c r="E16" s="327"/>
    </row>
    <row r="17" spans="1:5" ht="15">
      <c r="A17" s="139" t="s">
        <v>305</v>
      </c>
      <c r="B17" s="139" t="s">
        <v>68</v>
      </c>
      <c r="C17" s="139" t="s">
        <v>132</v>
      </c>
      <c r="D17" s="139" t="s">
        <v>306</v>
      </c>
      <c r="E17" s="139" t="s">
        <v>307</v>
      </c>
    </row>
    <row r="18" spans="1:5" ht="15">
      <c r="A18" s="139">
        <v>11</v>
      </c>
      <c r="B18" s="144" t="s">
        <v>422</v>
      </c>
      <c r="C18" s="158">
        <v>23.943000000000001</v>
      </c>
      <c r="D18" s="139">
        <f>VLOOKUP(D4,завтрак_факт,3,FALSE)</f>
        <v>0</v>
      </c>
      <c r="E18" s="155">
        <f t="shared" ref="E18:E23" si="1">C18*D18</f>
        <v>0</v>
      </c>
    </row>
    <row r="19" spans="1:5" ht="15">
      <c r="A19" s="139">
        <v>12</v>
      </c>
      <c r="B19" s="144" t="s">
        <v>103</v>
      </c>
      <c r="C19" s="158">
        <v>4.6117999999999997</v>
      </c>
      <c r="D19" s="139">
        <f>D18</f>
        <v>0</v>
      </c>
      <c r="E19" s="155">
        <f t="shared" si="1"/>
        <v>0</v>
      </c>
    </row>
    <row r="20" spans="1:5" ht="15">
      <c r="A20" s="139">
        <v>13</v>
      </c>
      <c r="B20" s="144" t="s">
        <v>61</v>
      </c>
      <c r="C20" s="159">
        <v>2.4</v>
      </c>
      <c r="D20" s="139">
        <f>D18</f>
        <v>0</v>
      </c>
      <c r="E20" s="155">
        <f t="shared" si="1"/>
        <v>0</v>
      </c>
    </row>
    <row r="21" spans="1:5" ht="15">
      <c r="A21" s="139">
        <v>14</v>
      </c>
      <c r="B21" s="144" t="s">
        <v>145</v>
      </c>
      <c r="C21" s="159">
        <v>21.6</v>
      </c>
      <c r="D21" s="139">
        <f>D18</f>
        <v>0</v>
      </c>
      <c r="E21" s="155">
        <f t="shared" si="1"/>
        <v>0</v>
      </c>
    </row>
    <row r="22" spans="1:5" ht="15">
      <c r="A22" s="139">
        <v>15</v>
      </c>
      <c r="B22" s="144" t="s">
        <v>379</v>
      </c>
      <c r="C22" s="158">
        <v>3.4952000000000001</v>
      </c>
      <c r="D22" s="139">
        <f>D18</f>
        <v>0</v>
      </c>
      <c r="E22" s="155">
        <f t="shared" si="1"/>
        <v>0</v>
      </c>
    </row>
    <row r="23" spans="1:5" ht="15">
      <c r="A23" s="139">
        <v>16</v>
      </c>
      <c r="B23" s="144" t="s">
        <v>380</v>
      </c>
      <c r="C23" s="159">
        <v>4.95</v>
      </c>
      <c r="D23" s="139">
        <f>D18</f>
        <v>0</v>
      </c>
      <c r="E23" s="155">
        <f t="shared" si="1"/>
        <v>0</v>
      </c>
    </row>
    <row r="24" spans="1:5" ht="13.9" hidden="1" customHeight="1">
      <c r="A24" s="139">
        <v>17</v>
      </c>
      <c r="B24" s="145"/>
      <c r="C24" s="160"/>
      <c r="D24" s="139"/>
      <c r="E24" s="155"/>
    </row>
    <row r="25" spans="1:5" ht="13.9" hidden="1" customHeight="1">
      <c r="A25" s="139">
        <v>18</v>
      </c>
      <c r="B25" s="156"/>
      <c r="C25" s="155"/>
      <c r="D25" s="139"/>
      <c r="E25" s="155"/>
    </row>
    <row r="26" spans="1:5" ht="15">
      <c r="A26" s="138">
        <v>19</v>
      </c>
      <c r="B26" s="149"/>
      <c r="C26" s="148"/>
      <c r="D26" s="150"/>
      <c r="E26" s="148"/>
    </row>
    <row r="27" spans="1:5" ht="15">
      <c r="A27" s="138">
        <v>20</v>
      </c>
      <c r="B27" s="149" t="s">
        <v>308</v>
      </c>
      <c r="C27" s="148">
        <f>SUM(C18:C26)</f>
        <v>61</v>
      </c>
      <c r="D27" s="150"/>
      <c r="E27" s="148">
        <f>SUM(E18:E26)</f>
        <v>0</v>
      </c>
    </row>
    <row r="28" spans="1:5" ht="15">
      <c r="A28" s="221"/>
      <c r="B28" s="222"/>
      <c r="C28" s="223"/>
      <c r="D28" s="224"/>
      <c r="E28" s="223"/>
    </row>
    <row r="29" spans="1:5" ht="21" customHeight="1">
      <c r="A29" s="137"/>
      <c r="B29" s="295" t="s">
        <v>309</v>
      </c>
      <c r="C29" s="325" t="s">
        <v>310</v>
      </c>
      <c r="D29" s="325"/>
      <c r="E29" s="325"/>
    </row>
    <row r="30" spans="1:5" ht="19.899999999999999" customHeight="1">
      <c r="A30" s="137"/>
      <c r="B30" s="193" t="str">
        <f>'Реестр 1'!B39</f>
        <v>МКОУ " Новокрестьяновская  СОШ"</v>
      </c>
      <c r="C30" s="319" t="s">
        <v>311</v>
      </c>
      <c r="D30" s="319"/>
      <c r="E30" s="319"/>
    </row>
    <row r="31" spans="1:5" ht="14.45" customHeight="1">
      <c r="B31" s="320" t="str">
        <f>'Реестр 1'!B40</f>
        <v xml:space="preserve">Утверждаю.
Директор школы                                                  Мансурова Т. М.
</v>
      </c>
      <c r="C31" s="319"/>
      <c r="D31" s="319"/>
      <c r="E31" s="319"/>
    </row>
    <row r="32" spans="1:5" ht="41.45" customHeight="1">
      <c r="B32" s="320"/>
      <c r="C32" s="319"/>
      <c r="D32" s="319"/>
      <c r="E32" s="319"/>
    </row>
    <row r="33" spans="2:2" ht="15" customHeight="1">
      <c r="B33" s="151"/>
    </row>
    <row r="34" spans="2:2" ht="15.75" customHeight="1"/>
    <row r="35" spans="2:2" ht="15.75" customHeight="1"/>
    <row r="36" spans="2:2" ht="15.75" customHeight="1"/>
    <row r="37" spans="2:2" ht="15.75" customHeight="1"/>
    <row r="38" spans="2:2" ht="15.75" customHeight="1"/>
    <row r="39" spans="2:2" ht="15.75" customHeight="1"/>
    <row r="40" spans="2:2" ht="15.75" customHeight="1"/>
    <row r="41" spans="2:2" ht="15.75" customHeight="1"/>
    <row r="42" spans="2:2" ht="15.75" customHeight="1"/>
    <row r="43" spans="2:2" ht="15.75" customHeight="1"/>
    <row r="44" spans="2:2" ht="15.75" customHeight="1"/>
    <row r="45" spans="2:2" ht="15.75" customHeight="1"/>
    <row r="46" spans="2:2" ht="15.75" customHeight="1"/>
    <row r="47" spans="2:2" ht="15.75" customHeight="1"/>
    <row r="48" spans="2: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  <pageSetup paperSize="9" orientation="portrait" verticalDpi="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pageSetUpPr fitToPage="1"/>
  </sheetPr>
  <dimension ref="A1:CA982"/>
  <sheetViews>
    <sheetView zoomScale="80" zoomScaleNormal="80" workbookViewId="0">
      <selection activeCell="C6" sqref="A6:XFD23"/>
    </sheetView>
  </sheetViews>
  <sheetFormatPr defaultColWidth="12.625" defaultRowHeight="15" customHeight="1"/>
  <cols>
    <col min="1" max="1" width="3.25" style="285" customWidth="1"/>
    <col min="2" max="2" width="25.25" style="285" customWidth="1"/>
    <col min="3" max="3" width="7.375" style="285" bestFit="1" customWidth="1"/>
    <col min="4" max="6" width="7.375" style="285" hidden="1" customWidth="1"/>
    <col min="7" max="7" width="6.375" style="285" hidden="1" customWidth="1"/>
    <col min="8" max="9" width="8.375" style="285" hidden="1" customWidth="1"/>
    <col min="10" max="10" width="7.75" style="285" bestFit="1" customWidth="1"/>
    <col min="11" max="11" width="7.375" style="285" hidden="1" customWidth="1"/>
    <col min="12" max="12" width="8.375" style="285" bestFit="1" customWidth="1"/>
    <col min="13" max="14" width="7.375" style="285" customWidth="1"/>
    <col min="15" max="15" width="8.375" style="285" bestFit="1" customWidth="1"/>
    <col min="16" max="16" width="8.375" style="285" customWidth="1"/>
    <col min="17" max="17" width="6.375" style="285" hidden="1" customWidth="1"/>
    <col min="18" max="18" width="8.375" style="285" hidden="1" customWidth="1"/>
    <col min="19" max="19" width="8.625" style="285" bestFit="1" customWidth="1"/>
    <col min="20" max="23" width="8.375" style="285" hidden="1" customWidth="1"/>
    <col min="24" max="24" width="8.375" style="285" bestFit="1" customWidth="1"/>
    <col min="25" max="25" width="7.375" style="285" hidden="1" customWidth="1"/>
    <col min="26" max="26" width="8.375" style="285" hidden="1" customWidth="1"/>
    <col min="27" max="28" width="7.375" style="285" hidden="1" customWidth="1"/>
    <col min="29" max="29" width="8.375" style="285" bestFit="1" customWidth="1"/>
    <col min="30" max="36" width="7.375" style="285" hidden="1" customWidth="1"/>
    <col min="37" max="37" width="7.375" style="285" bestFit="1" customWidth="1"/>
    <col min="38" max="39" width="7.375" style="285" hidden="1" customWidth="1"/>
    <col min="40" max="40" width="7.75" style="285" bestFit="1" customWidth="1"/>
    <col min="41" max="41" width="7.375" style="285" hidden="1" customWidth="1"/>
    <col min="42" max="44" width="8.375" style="285" hidden="1" customWidth="1"/>
    <col min="45" max="45" width="7.375" style="285" hidden="1" customWidth="1"/>
    <col min="46" max="46" width="8.375" style="285" bestFit="1" customWidth="1"/>
    <col min="47" max="48" width="7.375" style="285" hidden="1" customWidth="1"/>
    <col min="49" max="49" width="8.375" style="285" customWidth="1"/>
    <col min="50" max="51" width="8.375" style="285" bestFit="1" customWidth="1"/>
    <col min="52" max="52" width="8.375" style="285" hidden="1" customWidth="1"/>
    <col min="53" max="53" width="8.625" style="285" bestFit="1" customWidth="1"/>
    <col min="54" max="58" width="8.375" style="285" hidden="1" customWidth="1"/>
    <col min="59" max="59" width="8.375" style="285" bestFit="1" customWidth="1"/>
    <col min="60" max="61" width="7.375" style="285" hidden="1" customWidth="1"/>
    <col min="62" max="62" width="7.75" style="285" bestFit="1" customWidth="1"/>
    <col min="63" max="63" width="7.375" style="285" bestFit="1" customWidth="1"/>
    <col min="64" max="64" width="7.75" style="285" bestFit="1" customWidth="1"/>
    <col min="65" max="66" width="8.375" style="285" hidden="1" customWidth="1"/>
    <col min="67" max="67" width="7.375" style="285" hidden="1" customWidth="1"/>
    <col min="68" max="68" width="6.375" style="285" hidden="1" customWidth="1"/>
    <col min="69" max="69" width="8.375" style="285" hidden="1" customWidth="1"/>
    <col min="70" max="70" width="8.625" style="285" bestFit="1" customWidth="1"/>
    <col min="71" max="71" width="8.375" style="285" bestFit="1" customWidth="1"/>
    <col min="72" max="73" width="8.375" style="285" hidden="1" customWidth="1"/>
    <col min="74" max="74" width="7.75" style="285" bestFit="1" customWidth="1"/>
    <col min="75" max="75" width="8.625" style="285" bestFit="1" customWidth="1"/>
    <col min="76" max="76" width="7.75" style="285" bestFit="1" customWidth="1"/>
    <col min="77" max="77" width="8.375" style="285" hidden="1" customWidth="1"/>
    <col min="78" max="78" width="6.375" style="285" hidden="1" customWidth="1"/>
    <col min="79" max="79" width="7.625" style="285" customWidth="1"/>
    <col min="80" max="16384" width="12.625" style="285"/>
  </cols>
  <sheetData>
    <row r="1" spans="1:79" ht="18.75">
      <c r="A1" s="423" t="str">
        <f>'Автомат. ввод'!N10</f>
        <v>МКОУ " Новокрестьяновская  СОШ"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  <c r="R1" s="418"/>
      <c r="S1" s="418"/>
      <c r="T1" s="418"/>
      <c r="U1" s="418"/>
      <c r="V1" s="418"/>
      <c r="W1" s="418"/>
      <c r="X1" s="418"/>
      <c r="Y1" s="418"/>
      <c r="Z1" s="418"/>
      <c r="AA1" s="418"/>
      <c r="AB1" s="418"/>
      <c r="AC1" s="418"/>
      <c r="AD1" s="418"/>
      <c r="AE1" s="418"/>
      <c r="AF1" s="418"/>
      <c r="AG1" s="418"/>
      <c r="AH1" s="418"/>
      <c r="AI1" s="418"/>
      <c r="AJ1" s="418"/>
      <c r="AK1" s="418"/>
      <c r="AL1" s="418"/>
      <c r="AM1" s="418"/>
      <c r="AN1" s="418"/>
      <c r="AO1" s="418"/>
      <c r="AP1" s="418"/>
      <c r="AQ1" s="418"/>
      <c r="AR1" s="418"/>
      <c r="AS1" s="418"/>
      <c r="AT1" s="418"/>
      <c r="AU1" s="418"/>
      <c r="AV1" s="418"/>
      <c r="AW1" s="418"/>
      <c r="AX1" s="418"/>
      <c r="AY1" s="418"/>
      <c r="AZ1" s="418"/>
      <c r="BA1" s="418"/>
      <c r="BB1" s="418"/>
      <c r="BC1" s="418"/>
      <c r="BD1" s="418"/>
      <c r="BE1" s="418"/>
      <c r="BF1" s="418"/>
      <c r="BG1" s="418"/>
      <c r="BH1" s="418"/>
      <c r="BI1" s="418"/>
      <c r="BJ1" s="418"/>
      <c r="BK1" s="418"/>
    </row>
    <row r="2" spans="1:79" ht="15.75">
      <c r="A2" s="424" t="s">
        <v>65</v>
      </c>
      <c r="B2" s="418"/>
      <c r="C2" s="418"/>
      <c r="D2" s="418"/>
      <c r="E2" s="418"/>
      <c r="F2" s="418"/>
      <c r="G2" s="418"/>
      <c r="H2" s="418"/>
      <c r="I2" s="418"/>
      <c r="J2" s="418"/>
      <c r="K2" s="418"/>
      <c r="L2" s="418"/>
      <c r="M2" s="418"/>
      <c r="N2" s="418"/>
      <c r="O2" s="418"/>
      <c r="P2" s="418"/>
      <c r="Q2" s="418"/>
      <c r="R2" s="418"/>
      <c r="S2" s="418"/>
      <c r="T2" s="418"/>
      <c r="U2" s="418"/>
      <c r="V2" s="418"/>
      <c r="W2" s="418"/>
      <c r="X2" s="418"/>
      <c r="Y2" s="418"/>
      <c r="Z2" s="418"/>
      <c r="AA2" s="418"/>
      <c r="AB2" s="418"/>
      <c r="AC2" s="418"/>
      <c r="AD2" s="418"/>
      <c r="AE2" s="418"/>
      <c r="AF2" s="418"/>
      <c r="AG2" s="418"/>
      <c r="AH2" s="418"/>
      <c r="AI2" s="418"/>
      <c r="AJ2" s="418"/>
      <c r="AK2" s="418"/>
      <c r="AL2" s="418"/>
      <c r="AM2" s="418"/>
      <c r="AN2" s="418"/>
      <c r="AO2" s="418"/>
      <c r="AP2" s="418"/>
      <c r="AQ2" s="418"/>
      <c r="AR2" s="418"/>
      <c r="AS2" s="418"/>
      <c r="AT2" s="418"/>
      <c r="AU2" s="418"/>
      <c r="AV2" s="418"/>
      <c r="AW2" s="418"/>
      <c r="AX2" s="418"/>
      <c r="AY2" s="418"/>
      <c r="AZ2" s="418"/>
      <c r="BA2" s="418"/>
      <c r="BB2" s="418"/>
      <c r="BC2" s="418"/>
      <c r="BD2" s="418"/>
      <c r="BE2" s="418"/>
      <c r="BF2" s="418"/>
      <c r="BG2" s="418"/>
      <c r="BH2" s="418"/>
      <c r="BI2" s="418"/>
      <c r="BJ2" s="418"/>
      <c r="BK2" s="418"/>
      <c r="BQ2" s="36"/>
      <c r="BR2" s="36"/>
      <c r="BS2" s="36"/>
      <c r="BT2" s="36"/>
      <c r="BU2" s="36"/>
      <c r="BV2" s="36"/>
      <c r="BW2" s="36"/>
    </row>
    <row r="3" spans="1:79" ht="15.75">
      <c r="B3" s="424" t="s">
        <v>66</v>
      </c>
      <c r="C3" s="418"/>
      <c r="D3" s="418"/>
      <c r="E3" s="418"/>
      <c r="F3" s="418"/>
      <c r="G3" s="418"/>
      <c r="H3" s="418"/>
      <c r="I3" s="418"/>
      <c r="J3" s="418"/>
      <c r="K3" s="418"/>
      <c r="L3" s="418"/>
      <c r="M3" s="418"/>
      <c r="N3" s="418"/>
      <c r="O3" s="418"/>
      <c r="P3" s="418"/>
      <c r="Q3" s="418"/>
      <c r="R3" s="418"/>
      <c r="S3" s="418"/>
      <c r="T3" s="418"/>
      <c r="U3" s="418"/>
      <c r="V3" s="418"/>
      <c r="W3" s="418"/>
      <c r="X3" s="418"/>
      <c r="Y3" s="418"/>
      <c r="Z3" s="418"/>
      <c r="AA3" s="418"/>
      <c r="AB3" s="418"/>
      <c r="AC3" s="418"/>
      <c r="AD3" s="418"/>
      <c r="AE3" s="418"/>
      <c r="AF3" s="418"/>
      <c r="AG3" s="418"/>
      <c r="AH3" s="418"/>
      <c r="AI3" s="418"/>
      <c r="AJ3" s="418"/>
      <c r="AK3" s="418"/>
      <c r="AL3" s="418"/>
      <c r="AM3" s="418"/>
      <c r="AN3" s="418"/>
      <c r="AO3" s="418"/>
      <c r="AP3" s="418"/>
      <c r="AQ3" s="418"/>
      <c r="AR3" s="418"/>
      <c r="AS3" s="418"/>
      <c r="AT3" s="418"/>
      <c r="AU3" s="418"/>
      <c r="AV3" s="418"/>
      <c r="AW3" s="418"/>
      <c r="AX3" s="418"/>
      <c r="AY3" s="418"/>
      <c r="AZ3" s="418"/>
      <c r="BA3" s="418"/>
      <c r="BB3" s="418"/>
      <c r="BC3" s="418"/>
      <c r="BD3" s="418"/>
      <c r="BE3" s="418"/>
      <c r="BF3" s="418"/>
      <c r="BG3" s="418"/>
      <c r="BH3" s="418"/>
      <c r="BI3" s="418"/>
      <c r="BJ3" s="418"/>
      <c r="BK3" s="418"/>
      <c r="BQ3" s="36"/>
      <c r="BR3" s="36"/>
      <c r="BS3" s="36"/>
      <c r="BT3" s="36"/>
      <c r="BU3" s="36"/>
      <c r="BV3" s="36"/>
      <c r="BW3" s="36"/>
    </row>
    <row r="4" spans="1:79" ht="25.5" customHeight="1">
      <c r="B4" s="37">
        <v>18</v>
      </c>
      <c r="C4" s="425" t="str">
        <f>ССЫЛКИ!A5</f>
        <v>Март 2021 г.</v>
      </c>
      <c r="D4" s="418"/>
      <c r="E4" s="418"/>
      <c r="F4" s="418"/>
      <c r="G4" s="418"/>
      <c r="H4" s="418"/>
      <c r="I4" s="418"/>
      <c r="J4" s="418"/>
      <c r="K4" s="418"/>
      <c r="L4" s="418"/>
      <c r="M4" s="418"/>
      <c r="N4" s="418"/>
      <c r="O4" s="418"/>
      <c r="P4" s="418"/>
      <c r="Q4" s="418"/>
      <c r="R4" s="418"/>
      <c r="S4" s="418"/>
      <c r="T4" s="418"/>
      <c r="U4" s="418"/>
      <c r="V4" s="418"/>
      <c r="W4" s="418"/>
      <c r="X4" s="418"/>
      <c r="Y4" s="418"/>
      <c r="Z4" s="418"/>
      <c r="AA4" s="418"/>
      <c r="AB4" s="418"/>
      <c r="AC4" s="418"/>
      <c r="AD4" s="418"/>
      <c r="AE4" s="418"/>
      <c r="AF4" s="418"/>
      <c r="AG4" s="418"/>
      <c r="AH4" s="418"/>
      <c r="AI4" s="418"/>
      <c r="AJ4" s="418"/>
      <c r="AK4" s="418"/>
      <c r="AL4" s="418"/>
      <c r="AM4" s="418"/>
      <c r="AN4" s="418"/>
      <c r="AO4" s="418"/>
      <c r="AP4" s="418"/>
      <c r="AQ4" s="418"/>
      <c r="AR4" s="418"/>
      <c r="AS4" s="418"/>
      <c r="AT4" s="418"/>
      <c r="AU4" s="418"/>
      <c r="AV4" s="418"/>
      <c r="AW4" s="418"/>
      <c r="AX4" s="418"/>
      <c r="AY4" s="418"/>
      <c r="AZ4" s="418"/>
      <c r="BA4" s="418"/>
      <c r="BB4" s="418"/>
      <c r="BC4" s="418"/>
      <c r="BD4" s="418"/>
      <c r="BE4" s="418"/>
      <c r="BF4" s="418"/>
      <c r="BG4" s="418"/>
      <c r="BH4" s="418"/>
      <c r="BI4" s="418"/>
      <c r="BJ4" s="418"/>
      <c r="BK4" s="418"/>
      <c r="BL4" s="418"/>
      <c r="BM4" s="418"/>
      <c r="BN4" s="418"/>
      <c r="BO4" s="418"/>
      <c r="BP4" s="418"/>
      <c r="BQ4" s="418"/>
      <c r="BR4" s="418"/>
      <c r="BS4" s="418"/>
      <c r="BT4" s="418"/>
      <c r="BU4" s="418"/>
      <c r="BV4" s="418"/>
      <c r="BW4" s="418"/>
      <c r="BX4" s="418"/>
    </row>
    <row r="5" spans="1:79" ht="24" customHeight="1">
      <c r="B5" s="271"/>
      <c r="C5" s="36"/>
      <c r="D5" s="36"/>
      <c r="E5" s="36"/>
      <c r="F5" s="36"/>
      <c r="G5" s="36"/>
      <c r="H5" s="36"/>
      <c r="I5" s="36"/>
      <c r="J5" s="36"/>
      <c r="K5" s="38"/>
      <c r="L5" s="433" t="str">
        <f>VLOOKUP(B4,Общее_количество_учащихся,2,FALSE)</f>
        <v>Четверг</v>
      </c>
      <c r="M5" s="418"/>
      <c r="N5" s="418"/>
      <c r="O5" s="418"/>
      <c r="P5" s="418"/>
      <c r="Q5" s="418"/>
      <c r="R5" s="418"/>
      <c r="S5" s="418"/>
      <c r="T5" s="418"/>
      <c r="U5" s="418"/>
      <c r="V5" s="418"/>
      <c r="W5" s="418"/>
      <c r="X5" s="418"/>
      <c r="Y5" s="418"/>
      <c r="Z5" s="418"/>
      <c r="AA5" s="418"/>
      <c r="AB5" s="418"/>
      <c r="AD5" s="287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15.6" hidden="1" customHeight="1">
      <c r="B6" s="29"/>
    </row>
    <row r="7" spans="1:79" ht="13.9" hidden="1" customHeight="1"/>
    <row r="8" spans="1:79" ht="15.6" hidden="1" customHeight="1"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</row>
    <row r="9" spans="1:79" ht="14.25" hidden="1"/>
    <row r="10" spans="1:79" hidden="1">
      <c r="A10" s="386"/>
      <c r="B10" s="430"/>
      <c r="C10" s="15"/>
      <c r="D10" s="15" t="e">
        <f>SUM(#REF!)</f>
        <v>#REF!</v>
      </c>
      <c r="E10" s="15" t="e">
        <f>SUM(#REF!)</f>
        <v>#REF!</v>
      </c>
      <c r="F10" s="15" t="e">
        <f>SUM(#REF!)</f>
        <v>#REF!</v>
      </c>
      <c r="G10" s="15" t="e">
        <f>SUM(#REF!)</f>
        <v>#REF!</v>
      </c>
      <c r="H10" s="15" t="e">
        <f>SUM(#REF!)</f>
        <v>#REF!</v>
      </c>
      <c r="I10" s="15" t="e">
        <f>SUM(#REF!)</f>
        <v>#REF!</v>
      </c>
      <c r="J10" s="15" t="e">
        <f>SUM(#REF!)</f>
        <v>#REF!</v>
      </c>
      <c r="K10" s="15" t="e">
        <f>SUM(#REF!)</f>
        <v>#REF!</v>
      </c>
      <c r="L10" s="15" t="e">
        <f>SUM(#REF!)</f>
        <v>#REF!</v>
      </c>
      <c r="M10" s="15" t="e">
        <f>SUM(#REF!)</f>
        <v>#REF!</v>
      </c>
      <c r="N10" s="15" t="e">
        <f>SUM(#REF!)</f>
        <v>#REF!</v>
      </c>
      <c r="O10" s="15" t="e">
        <f>SUM(#REF!)</f>
        <v>#REF!</v>
      </c>
      <c r="P10" s="15" t="e">
        <f>SUM(#REF!)</f>
        <v>#REF!</v>
      </c>
      <c r="Q10" s="15" t="e">
        <f>SUM(#REF!)</f>
        <v>#REF!</v>
      </c>
      <c r="R10" s="15" t="e">
        <f>SUM(#REF!)</f>
        <v>#REF!</v>
      </c>
      <c r="S10" s="15" t="e">
        <f>SUM(#REF!)</f>
        <v>#REF!</v>
      </c>
      <c r="T10" s="15" t="e">
        <f>SUM(#REF!)</f>
        <v>#REF!</v>
      </c>
      <c r="U10" s="15" t="e">
        <f>SUM(#REF!)</f>
        <v>#REF!</v>
      </c>
      <c r="V10" s="15" t="e">
        <f>SUM(#REF!)</f>
        <v>#REF!</v>
      </c>
      <c r="W10" s="15" t="e">
        <f>SUM(#REF!)</f>
        <v>#REF!</v>
      </c>
      <c r="X10" s="15" t="e">
        <f>SUM(#REF!)</f>
        <v>#REF!</v>
      </c>
      <c r="Y10" s="15" t="e">
        <f>SUM(#REF!)</f>
        <v>#REF!</v>
      </c>
      <c r="Z10" s="15" t="e">
        <f>SUM(#REF!)</f>
        <v>#REF!</v>
      </c>
      <c r="AA10" s="15" t="e">
        <f>SUM(#REF!)</f>
        <v>#REF!</v>
      </c>
      <c r="AB10" s="15" t="e">
        <f>SUM(#REF!)</f>
        <v>#REF!</v>
      </c>
      <c r="AC10" s="15" t="e">
        <f>SUM(#REF!)</f>
        <v>#REF!</v>
      </c>
      <c r="AD10" s="15" t="e">
        <f>SUM(#REF!)</f>
        <v>#REF!</v>
      </c>
      <c r="AE10" s="15" t="e">
        <f>SUM(#REF!)</f>
        <v>#REF!</v>
      </c>
      <c r="AF10" s="15" t="e">
        <f>SUM(#REF!)</f>
        <v>#REF!</v>
      </c>
      <c r="AG10" s="15" t="e">
        <f>SUM(#REF!)</f>
        <v>#REF!</v>
      </c>
      <c r="AH10" s="15" t="e">
        <f>SUM(#REF!)</f>
        <v>#REF!</v>
      </c>
      <c r="AI10" s="15" t="e">
        <f>SUM(#REF!)</f>
        <v>#REF!</v>
      </c>
      <c r="AJ10" s="15" t="e">
        <f>SUM(#REF!)</f>
        <v>#REF!</v>
      </c>
      <c r="AK10" s="15" t="e">
        <f>SUM(#REF!)</f>
        <v>#REF!</v>
      </c>
      <c r="AL10" s="15" t="e">
        <f>SUM(#REF!)</f>
        <v>#REF!</v>
      </c>
      <c r="AM10" s="15" t="e">
        <f>SUM(#REF!)</f>
        <v>#REF!</v>
      </c>
      <c r="AN10" s="15" t="e">
        <f>SUM(#REF!)</f>
        <v>#REF!</v>
      </c>
      <c r="AO10" s="15" t="e">
        <f>SUM(#REF!)</f>
        <v>#REF!</v>
      </c>
      <c r="AP10" s="15" t="e">
        <f>SUM(#REF!)</f>
        <v>#REF!</v>
      </c>
      <c r="AQ10" s="15" t="e">
        <f>SUM(#REF!)</f>
        <v>#REF!</v>
      </c>
      <c r="AR10" s="15" t="e">
        <f>SUM(#REF!)</f>
        <v>#REF!</v>
      </c>
      <c r="AS10" s="15" t="e">
        <f>SUM(#REF!)</f>
        <v>#REF!</v>
      </c>
      <c r="AT10" s="15" t="e">
        <f>SUM(#REF!)</f>
        <v>#REF!</v>
      </c>
      <c r="AU10" s="15" t="e">
        <f>SUM(#REF!)</f>
        <v>#REF!</v>
      </c>
      <c r="AV10" s="15" t="e">
        <f>SUM(#REF!)</f>
        <v>#REF!</v>
      </c>
      <c r="AW10" s="15" t="e">
        <f>SUM(#REF!)</f>
        <v>#REF!</v>
      </c>
      <c r="AX10" s="15" t="e">
        <f>SUM(#REF!)</f>
        <v>#REF!</v>
      </c>
      <c r="AY10" s="15" t="e">
        <f>SUM(#REF!)</f>
        <v>#REF!</v>
      </c>
      <c r="AZ10" s="15" t="e">
        <f>SUM(#REF!)</f>
        <v>#REF!</v>
      </c>
      <c r="BA10" s="15" t="e">
        <f>SUM(#REF!)</f>
        <v>#REF!</v>
      </c>
      <c r="BB10" s="15" t="e">
        <f>SUM(#REF!)</f>
        <v>#REF!</v>
      </c>
      <c r="BC10" s="15" t="e">
        <f>SUM(#REF!)</f>
        <v>#REF!</v>
      </c>
      <c r="BD10" s="15" t="e">
        <f>SUM(#REF!)</f>
        <v>#REF!</v>
      </c>
      <c r="BE10" s="15" t="e">
        <f>SUM(#REF!)</f>
        <v>#REF!</v>
      </c>
      <c r="BF10" s="15" t="e">
        <f>SUM(#REF!)</f>
        <v>#REF!</v>
      </c>
      <c r="BG10" s="15" t="e">
        <f>SUM(#REF!)</f>
        <v>#REF!</v>
      </c>
      <c r="BH10" s="15" t="e">
        <f>SUM(#REF!)</f>
        <v>#REF!</v>
      </c>
      <c r="BI10" s="15" t="e">
        <f>SUM(#REF!)</f>
        <v>#REF!</v>
      </c>
      <c r="BJ10" s="15" t="e">
        <f>SUM(#REF!)</f>
        <v>#REF!</v>
      </c>
      <c r="BK10" s="15" t="e">
        <f>SUM(#REF!)</f>
        <v>#REF!</v>
      </c>
      <c r="BL10" s="15" t="e">
        <f>SUM(#REF!)</f>
        <v>#REF!</v>
      </c>
      <c r="BM10" s="15" t="e">
        <f>SUM(#REF!)</f>
        <v>#REF!</v>
      </c>
      <c r="BN10" s="15" t="e">
        <f>SUM(#REF!)</f>
        <v>#REF!</v>
      </c>
      <c r="BO10" s="15" t="e">
        <f>SUM(#REF!)</f>
        <v>#REF!</v>
      </c>
      <c r="BP10" s="15" t="e">
        <f>SUM(#REF!)</f>
        <v>#REF!</v>
      </c>
      <c r="BQ10" s="15" t="e">
        <f>SUM(#REF!)</f>
        <v>#REF!</v>
      </c>
      <c r="BR10" s="15" t="e">
        <f>SUM(#REF!)</f>
        <v>#REF!</v>
      </c>
      <c r="BS10" s="15" t="e">
        <f>SUM(#REF!)</f>
        <v>#REF!</v>
      </c>
      <c r="BT10" s="15" t="e">
        <f>SUM(#REF!)</f>
        <v>#REF!</v>
      </c>
      <c r="BU10" s="15" t="e">
        <f>SUM(#REF!)</f>
        <v>#REF!</v>
      </c>
      <c r="BV10" s="15" t="e">
        <f>SUM(#REF!)</f>
        <v>#REF!</v>
      </c>
      <c r="BW10" s="15" t="e">
        <f>SUM(#REF!)</f>
        <v>#REF!</v>
      </c>
      <c r="BX10" s="15" t="e">
        <f>SUM(#REF!)</f>
        <v>#REF!</v>
      </c>
      <c r="BY10" s="16" t="e">
        <f>SUM(#REF!)</f>
        <v>#REF!</v>
      </c>
      <c r="BZ10" s="16" t="e">
        <f>SUM(#REF!)</f>
        <v>#REF!</v>
      </c>
      <c r="CA10" s="1"/>
    </row>
    <row r="11" spans="1:79" hidden="1">
      <c r="A11" s="388" t="s">
        <v>74</v>
      </c>
      <c r="B11" s="430"/>
      <c r="C11" s="15">
        <f>C12</f>
        <v>0</v>
      </c>
      <c r="D11" s="97">
        <f>C11</f>
        <v>0</v>
      </c>
      <c r="E11" s="97">
        <f t="shared" ref="E11:BP11" si="0">D11</f>
        <v>0</v>
      </c>
      <c r="F11" s="97">
        <f t="shared" si="0"/>
        <v>0</v>
      </c>
      <c r="G11" s="97">
        <f t="shared" si="0"/>
        <v>0</v>
      </c>
      <c r="H11" s="97">
        <f t="shared" si="0"/>
        <v>0</v>
      </c>
      <c r="I11" s="97">
        <f t="shared" si="0"/>
        <v>0</v>
      </c>
      <c r="J11" s="97">
        <f t="shared" si="0"/>
        <v>0</v>
      </c>
      <c r="K11" s="97">
        <f t="shared" si="0"/>
        <v>0</v>
      </c>
      <c r="L11" s="97">
        <f t="shared" si="0"/>
        <v>0</v>
      </c>
      <c r="M11" s="97">
        <f t="shared" si="0"/>
        <v>0</v>
      </c>
      <c r="N11" s="97">
        <f t="shared" si="0"/>
        <v>0</v>
      </c>
      <c r="O11" s="97">
        <f t="shared" si="0"/>
        <v>0</v>
      </c>
      <c r="P11" s="97">
        <f t="shared" si="0"/>
        <v>0</v>
      </c>
      <c r="Q11" s="97">
        <f t="shared" si="0"/>
        <v>0</v>
      </c>
      <c r="R11" s="97">
        <f t="shared" si="0"/>
        <v>0</v>
      </c>
      <c r="S11" s="97">
        <f t="shared" si="0"/>
        <v>0</v>
      </c>
      <c r="T11" s="97">
        <f t="shared" si="0"/>
        <v>0</v>
      </c>
      <c r="U11" s="97">
        <f t="shared" si="0"/>
        <v>0</v>
      </c>
      <c r="V11" s="97">
        <f t="shared" si="0"/>
        <v>0</v>
      </c>
      <c r="W11" s="97">
        <f t="shared" si="0"/>
        <v>0</v>
      </c>
      <c r="X11" s="97">
        <f t="shared" si="0"/>
        <v>0</v>
      </c>
      <c r="Y11" s="97">
        <f t="shared" si="0"/>
        <v>0</v>
      </c>
      <c r="Z11" s="97">
        <f t="shared" si="0"/>
        <v>0</v>
      </c>
      <c r="AA11" s="97">
        <f t="shared" si="0"/>
        <v>0</v>
      </c>
      <c r="AB11" s="97">
        <f t="shared" si="0"/>
        <v>0</v>
      </c>
      <c r="AC11" s="97">
        <f t="shared" si="0"/>
        <v>0</v>
      </c>
      <c r="AD11" s="97">
        <f t="shared" si="0"/>
        <v>0</v>
      </c>
      <c r="AE11" s="97">
        <f t="shared" si="0"/>
        <v>0</v>
      </c>
      <c r="AF11" s="97">
        <f t="shared" si="0"/>
        <v>0</v>
      </c>
      <c r="AG11" s="97">
        <f t="shared" si="0"/>
        <v>0</v>
      </c>
      <c r="AH11" s="97">
        <f t="shared" si="0"/>
        <v>0</v>
      </c>
      <c r="AI11" s="97">
        <f t="shared" si="0"/>
        <v>0</v>
      </c>
      <c r="AJ11" s="97">
        <f t="shared" si="0"/>
        <v>0</v>
      </c>
      <c r="AK11" s="97">
        <f t="shared" si="0"/>
        <v>0</v>
      </c>
      <c r="AL11" s="97">
        <f t="shared" si="0"/>
        <v>0</v>
      </c>
      <c r="AM11" s="97">
        <f t="shared" si="0"/>
        <v>0</v>
      </c>
      <c r="AN11" s="97">
        <f t="shared" si="0"/>
        <v>0</v>
      </c>
      <c r="AO11" s="97">
        <f t="shared" si="0"/>
        <v>0</v>
      </c>
      <c r="AP11" s="97">
        <f t="shared" si="0"/>
        <v>0</v>
      </c>
      <c r="AQ11" s="97">
        <f t="shared" si="0"/>
        <v>0</v>
      </c>
      <c r="AR11" s="97">
        <f t="shared" si="0"/>
        <v>0</v>
      </c>
      <c r="AS11" s="97">
        <f t="shared" si="0"/>
        <v>0</v>
      </c>
      <c r="AT11" s="97">
        <f t="shared" si="0"/>
        <v>0</v>
      </c>
      <c r="AU11" s="97">
        <f t="shared" si="0"/>
        <v>0</v>
      </c>
      <c r="AV11" s="97">
        <f t="shared" si="0"/>
        <v>0</v>
      </c>
      <c r="AW11" s="97">
        <f t="shared" si="0"/>
        <v>0</v>
      </c>
      <c r="AX11" s="97">
        <f t="shared" si="0"/>
        <v>0</v>
      </c>
      <c r="AY11" s="97">
        <f t="shared" si="0"/>
        <v>0</v>
      </c>
      <c r="AZ11" s="97">
        <f t="shared" si="0"/>
        <v>0</v>
      </c>
      <c r="BA11" s="97">
        <f t="shared" si="0"/>
        <v>0</v>
      </c>
      <c r="BB11" s="97">
        <f t="shared" si="0"/>
        <v>0</v>
      </c>
      <c r="BC11" s="97">
        <f t="shared" si="0"/>
        <v>0</v>
      </c>
      <c r="BD11" s="97">
        <f t="shared" si="0"/>
        <v>0</v>
      </c>
      <c r="BE11" s="97">
        <f t="shared" si="0"/>
        <v>0</v>
      </c>
      <c r="BF11" s="97">
        <f t="shared" si="0"/>
        <v>0</v>
      </c>
      <c r="BG11" s="97">
        <f t="shared" si="0"/>
        <v>0</v>
      </c>
      <c r="BH11" s="97">
        <f t="shared" si="0"/>
        <v>0</v>
      </c>
      <c r="BI11" s="97">
        <f t="shared" si="0"/>
        <v>0</v>
      </c>
      <c r="BJ11" s="97">
        <f t="shared" si="0"/>
        <v>0</v>
      </c>
      <c r="BK11" s="97">
        <f t="shared" si="0"/>
        <v>0</v>
      </c>
      <c r="BL11" s="97">
        <f t="shared" si="0"/>
        <v>0</v>
      </c>
      <c r="BM11" s="97">
        <f t="shared" si="0"/>
        <v>0</v>
      </c>
      <c r="BN11" s="97">
        <f t="shared" si="0"/>
        <v>0</v>
      </c>
      <c r="BO11" s="97">
        <f t="shared" si="0"/>
        <v>0</v>
      </c>
      <c r="BP11" s="97">
        <f t="shared" si="0"/>
        <v>0</v>
      </c>
      <c r="BQ11" s="97">
        <f t="shared" ref="BQ11:BZ11" si="1">BP11</f>
        <v>0</v>
      </c>
      <c r="BR11" s="97">
        <f t="shared" si="1"/>
        <v>0</v>
      </c>
      <c r="BS11" s="97">
        <f t="shared" si="1"/>
        <v>0</v>
      </c>
      <c r="BT11" s="97">
        <f t="shared" si="1"/>
        <v>0</v>
      </c>
      <c r="BU11" s="97">
        <f t="shared" si="1"/>
        <v>0</v>
      </c>
      <c r="BV11" s="97">
        <f t="shared" si="1"/>
        <v>0</v>
      </c>
      <c r="BW11" s="97">
        <f t="shared" si="1"/>
        <v>0</v>
      </c>
      <c r="BX11" s="97">
        <f t="shared" si="1"/>
        <v>0</v>
      </c>
      <c r="BY11" s="18">
        <f t="shared" si="1"/>
        <v>0</v>
      </c>
      <c r="BZ11" s="18">
        <f t="shared" si="1"/>
        <v>0</v>
      </c>
      <c r="CA11" s="1"/>
    </row>
    <row r="12" spans="1:79" ht="21" hidden="1" thickBot="1">
      <c r="A12" s="410" t="s">
        <v>138</v>
      </c>
      <c r="B12" s="432"/>
      <c r="C12" s="99">
        <f>VLOOKUP(B4,завтрак_общ,3,FALSE)</f>
        <v>0</v>
      </c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14"/>
      <c r="AQ12" s="114"/>
      <c r="AR12" s="114"/>
      <c r="AS12" s="114"/>
      <c r="AT12" s="114"/>
      <c r="AU12" s="114"/>
      <c r="AV12" s="114"/>
      <c r="AW12" s="114"/>
      <c r="AX12" s="114"/>
      <c r="AY12" s="114"/>
      <c r="AZ12" s="114"/>
      <c r="BA12" s="114"/>
      <c r="BB12" s="114"/>
      <c r="BC12" s="114"/>
      <c r="BD12" s="114"/>
      <c r="BE12" s="114"/>
      <c r="BF12" s="114"/>
      <c r="BG12" s="114"/>
      <c r="BH12" s="114"/>
      <c r="BI12" s="114"/>
      <c r="BJ12" s="114"/>
      <c r="BK12" s="114"/>
      <c r="BL12" s="114"/>
      <c r="BM12" s="114"/>
      <c r="BN12" s="114"/>
      <c r="BO12" s="114"/>
      <c r="BP12" s="114"/>
      <c r="BQ12" s="114"/>
      <c r="BR12" s="114"/>
      <c r="BS12" s="114"/>
      <c r="BT12" s="114"/>
      <c r="BU12" s="114"/>
      <c r="BV12" s="114"/>
      <c r="BW12" s="114"/>
      <c r="BX12" s="114"/>
      <c r="BY12" s="113"/>
      <c r="BZ12" s="16"/>
      <c r="CA12" s="1"/>
    </row>
    <row r="13" spans="1:79" hidden="1">
      <c r="A13" s="384" t="s">
        <v>75</v>
      </c>
      <c r="B13" s="430"/>
      <c r="C13" s="20"/>
      <c r="D13" s="98" t="e">
        <f>D10*D11/1000</f>
        <v>#REF!</v>
      </c>
      <c r="E13" s="98" t="e">
        <f t="shared" ref="E13:BP13" si="2">E10*E11/1000</f>
        <v>#REF!</v>
      </c>
      <c r="F13" s="98" t="e">
        <f t="shared" si="2"/>
        <v>#REF!</v>
      </c>
      <c r="G13" s="98" t="e">
        <f t="shared" si="2"/>
        <v>#REF!</v>
      </c>
      <c r="H13" s="98" t="e">
        <f t="shared" si="2"/>
        <v>#REF!</v>
      </c>
      <c r="I13" s="98" t="e">
        <f t="shared" si="2"/>
        <v>#REF!</v>
      </c>
      <c r="J13" s="98" t="e">
        <f t="shared" si="2"/>
        <v>#REF!</v>
      </c>
      <c r="K13" s="111" t="e">
        <f>K10*K11</f>
        <v>#REF!</v>
      </c>
      <c r="L13" s="111" t="e">
        <f t="shared" si="2"/>
        <v>#REF!</v>
      </c>
      <c r="M13" s="111" t="e">
        <f t="shared" si="2"/>
        <v>#REF!</v>
      </c>
      <c r="N13" s="111" t="e">
        <f t="shared" si="2"/>
        <v>#REF!</v>
      </c>
      <c r="O13" s="111" t="e">
        <f t="shared" si="2"/>
        <v>#REF!</v>
      </c>
      <c r="P13" s="111" t="e">
        <f t="shared" si="2"/>
        <v>#REF!</v>
      </c>
      <c r="Q13" s="111" t="e">
        <f>Q10*Q11</f>
        <v>#REF!</v>
      </c>
      <c r="R13" s="111" t="e">
        <f t="shared" si="2"/>
        <v>#REF!</v>
      </c>
      <c r="S13" s="111" t="e">
        <f>S10*S11</f>
        <v>#REF!</v>
      </c>
      <c r="T13" s="111" t="e">
        <f t="shared" si="2"/>
        <v>#REF!</v>
      </c>
      <c r="U13" s="111" t="e">
        <f t="shared" si="2"/>
        <v>#REF!</v>
      </c>
      <c r="V13" s="111" t="e">
        <f t="shared" si="2"/>
        <v>#REF!</v>
      </c>
      <c r="W13" s="111" t="e">
        <f t="shared" si="2"/>
        <v>#REF!</v>
      </c>
      <c r="X13" s="111" t="e">
        <f t="shared" si="2"/>
        <v>#REF!</v>
      </c>
      <c r="Y13" s="111" t="e">
        <f t="shared" si="2"/>
        <v>#REF!</v>
      </c>
      <c r="Z13" s="111" t="e">
        <f t="shared" si="2"/>
        <v>#REF!</v>
      </c>
      <c r="AA13" s="111" t="e">
        <f t="shared" si="2"/>
        <v>#REF!</v>
      </c>
      <c r="AB13" s="111" t="e">
        <f t="shared" si="2"/>
        <v>#REF!</v>
      </c>
      <c r="AC13" s="111" t="e">
        <f t="shared" si="2"/>
        <v>#REF!</v>
      </c>
      <c r="AD13" s="111" t="e">
        <f>AD10*AD11</f>
        <v>#REF!</v>
      </c>
      <c r="AE13" s="111" t="e">
        <f t="shared" si="2"/>
        <v>#REF!</v>
      </c>
      <c r="AF13" s="111" t="e">
        <f t="shared" si="2"/>
        <v>#REF!</v>
      </c>
      <c r="AG13" s="111" t="e">
        <f t="shared" si="2"/>
        <v>#REF!</v>
      </c>
      <c r="AH13" s="111" t="e">
        <f t="shared" si="2"/>
        <v>#REF!</v>
      </c>
      <c r="AI13" s="111" t="e">
        <f t="shared" si="2"/>
        <v>#REF!</v>
      </c>
      <c r="AJ13" s="111" t="e">
        <f t="shared" si="2"/>
        <v>#REF!</v>
      </c>
      <c r="AK13" s="111" t="e">
        <f t="shared" si="2"/>
        <v>#REF!</v>
      </c>
      <c r="AL13" s="111" t="e">
        <f t="shared" si="2"/>
        <v>#REF!</v>
      </c>
      <c r="AM13" s="111" t="e">
        <f t="shared" si="2"/>
        <v>#REF!</v>
      </c>
      <c r="AN13" s="111" t="e">
        <f t="shared" si="2"/>
        <v>#REF!</v>
      </c>
      <c r="AO13" s="111" t="e">
        <f t="shared" si="2"/>
        <v>#REF!</v>
      </c>
      <c r="AP13" s="111" t="e">
        <f t="shared" si="2"/>
        <v>#REF!</v>
      </c>
      <c r="AQ13" s="111" t="e">
        <f t="shared" si="2"/>
        <v>#REF!</v>
      </c>
      <c r="AR13" s="111" t="e">
        <f t="shared" si="2"/>
        <v>#REF!</v>
      </c>
      <c r="AS13" s="111" t="e">
        <f t="shared" si="2"/>
        <v>#REF!</v>
      </c>
      <c r="AT13" s="111" t="e">
        <f t="shared" si="2"/>
        <v>#REF!</v>
      </c>
      <c r="AU13" s="111" t="e">
        <f t="shared" si="2"/>
        <v>#REF!</v>
      </c>
      <c r="AV13" s="111" t="e">
        <f t="shared" si="2"/>
        <v>#REF!</v>
      </c>
      <c r="AW13" s="111" t="e">
        <f t="shared" si="2"/>
        <v>#REF!</v>
      </c>
      <c r="AX13" s="111" t="e">
        <f t="shared" si="2"/>
        <v>#REF!</v>
      </c>
      <c r="AY13" s="111" t="e">
        <f t="shared" si="2"/>
        <v>#REF!</v>
      </c>
      <c r="AZ13" s="111" t="e">
        <f t="shared" si="2"/>
        <v>#REF!</v>
      </c>
      <c r="BA13" s="111" t="e">
        <f t="shared" si="2"/>
        <v>#REF!</v>
      </c>
      <c r="BB13" s="111" t="e">
        <f t="shared" si="2"/>
        <v>#REF!</v>
      </c>
      <c r="BC13" s="111" t="e">
        <f t="shared" si="2"/>
        <v>#REF!</v>
      </c>
      <c r="BD13" s="111" t="e">
        <f t="shared" si="2"/>
        <v>#REF!</v>
      </c>
      <c r="BE13" s="111" t="e">
        <f t="shared" si="2"/>
        <v>#REF!</v>
      </c>
      <c r="BF13" s="111" t="e">
        <f t="shared" si="2"/>
        <v>#REF!</v>
      </c>
      <c r="BG13" s="111" t="e">
        <f t="shared" si="2"/>
        <v>#REF!</v>
      </c>
      <c r="BH13" s="111" t="e">
        <f>BH10*BH11</f>
        <v>#REF!</v>
      </c>
      <c r="BI13" s="111" t="e">
        <f t="shared" si="2"/>
        <v>#REF!</v>
      </c>
      <c r="BJ13" s="111" t="e">
        <f t="shared" si="2"/>
        <v>#REF!</v>
      </c>
      <c r="BK13" s="111" t="e">
        <f t="shared" si="2"/>
        <v>#REF!</v>
      </c>
      <c r="BL13" s="111" t="e">
        <f t="shared" si="2"/>
        <v>#REF!</v>
      </c>
      <c r="BM13" s="111" t="e">
        <f t="shared" si="2"/>
        <v>#REF!</v>
      </c>
      <c r="BN13" s="111" t="e">
        <f t="shared" si="2"/>
        <v>#REF!</v>
      </c>
      <c r="BO13" s="111" t="e">
        <f t="shared" si="2"/>
        <v>#REF!</v>
      </c>
      <c r="BP13" s="111" t="e">
        <f t="shared" si="2"/>
        <v>#REF!</v>
      </c>
      <c r="BQ13" s="111" t="e">
        <f t="shared" ref="BQ13:BY13" si="3">BQ10*BQ11/1000</f>
        <v>#REF!</v>
      </c>
      <c r="BR13" s="111" t="e">
        <f t="shared" si="3"/>
        <v>#REF!</v>
      </c>
      <c r="BS13" s="111" t="e">
        <f t="shared" si="3"/>
        <v>#REF!</v>
      </c>
      <c r="BT13" s="111" t="e">
        <f t="shared" si="3"/>
        <v>#REF!</v>
      </c>
      <c r="BU13" s="111" t="e">
        <f t="shared" si="3"/>
        <v>#REF!</v>
      </c>
      <c r="BV13" s="111" t="e">
        <f t="shared" si="3"/>
        <v>#REF!</v>
      </c>
      <c r="BW13" s="111" t="e">
        <f>BW10*BW11</f>
        <v>#REF!</v>
      </c>
      <c r="BX13" s="111" t="e">
        <f t="shared" si="3"/>
        <v>#REF!</v>
      </c>
      <c r="BY13" s="111" t="e">
        <f t="shared" si="3"/>
        <v>#REF!</v>
      </c>
      <c r="BZ13" s="111" t="e">
        <f>BZ10*BZ11</f>
        <v>#REF!</v>
      </c>
      <c r="CA13" s="1"/>
    </row>
    <row r="14" spans="1:79" hidden="1">
      <c r="A14" s="384" t="s">
        <v>64</v>
      </c>
      <c r="B14" s="430"/>
      <c r="C14" s="20"/>
      <c r="D14" s="24">
        <f>ССЫЛКИ!B3</f>
        <v>85</v>
      </c>
      <c r="E14" s="24">
        <f>ССЫЛКИ!C3</f>
        <v>21</v>
      </c>
      <c r="F14" s="24">
        <f>ССЫЛКИ!D3</f>
        <v>21</v>
      </c>
      <c r="G14" s="24">
        <f>ССЫЛКИ!E3</f>
        <v>6</v>
      </c>
      <c r="H14" s="24">
        <f>ССЫЛКИ!F3</f>
        <v>400</v>
      </c>
      <c r="I14" s="24">
        <f>ССЫЛКИ!G3</f>
        <v>140</v>
      </c>
      <c r="J14" s="24">
        <f>ССЫЛКИ!H3</f>
        <v>85</v>
      </c>
      <c r="K14" s="24">
        <f>ССЫЛКИ!I3</f>
        <v>21</v>
      </c>
      <c r="L14" s="24">
        <f>ССЫЛКИ!J3</f>
        <v>140</v>
      </c>
      <c r="M14" s="24">
        <f>ССЫЛКИ!K3</f>
        <v>56</v>
      </c>
      <c r="N14" s="24">
        <f>ССЫЛКИ!L3</f>
        <v>10</v>
      </c>
      <c r="O14" s="24">
        <f>ССЫЛКИ!M3</f>
        <v>240</v>
      </c>
      <c r="P14" s="24">
        <f>ССЫЛКИ!N3</f>
        <v>700</v>
      </c>
      <c r="Q14" s="24">
        <f>ССЫЛКИ!O3</f>
        <v>8</v>
      </c>
      <c r="R14" s="24">
        <f>ССЫЛКИ!P3</f>
        <v>160</v>
      </c>
      <c r="S14" s="24">
        <f>ССЫЛКИ!Q3</f>
        <v>10</v>
      </c>
      <c r="T14" s="24">
        <f>ССЫЛКИ!R3</f>
        <v>150</v>
      </c>
      <c r="U14" s="24">
        <f>ССЫЛКИ!S3</f>
        <v>110</v>
      </c>
      <c r="V14" s="24">
        <f>ССЫЛКИ!T3</f>
        <v>130</v>
      </c>
      <c r="W14" s="24">
        <f>ССЫЛКИ!U3</f>
        <v>150</v>
      </c>
      <c r="X14" s="24">
        <f>ССЫЛКИ!V3</f>
        <v>150</v>
      </c>
      <c r="Y14" s="24">
        <f>ССЫЛКИ!W3</f>
        <v>40</v>
      </c>
      <c r="Z14" s="24">
        <f>ССЫЛКИ!X3</f>
        <v>150</v>
      </c>
      <c r="AA14" s="24">
        <f>ССЫЛКИ!Y3</f>
        <v>60</v>
      </c>
      <c r="AB14" s="24">
        <f>ССЫЛКИ!Z3</f>
        <v>70</v>
      </c>
      <c r="AC14" s="24">
        <f>ССЫЛКИ!AA3</f>
        <v>165</v>
      </c>
      <c r="AD14" s="24">
        <f>ССЫЛКИ!AB3</f>
        <v>21</v>
      </c>
      <c r="AE14" s="24">
        <f>ССЫЛКИ!AC3</f>
        <v>10.5</v>
      </c>
      <c r="AF14" s="24">
        <f>ССЫЛКИ!AD3</f>
        <v>55</v>
      </c>
      <c r="AG14" s="24">
        <f>ССЫЛКИ!AE3</f>
        <v>90</v>
      </c>
      <c r="AH14" s="24">
        <f>ССЫЛКИ!AF3</f>
        <v>45</v>
      </c>
      <c r="AI14" s="24">
        <f>ССЫЛКИ!AG3</f>
        <v>45</v>
      </c>
      <c r="AJ14" s="24">
        <f>ССЫЛКИ!AH3</f>
        <v>52</v>
      </c>
      <c r="AK14" s="24">
        <f>ССЫЛКИ!AI3</f>
        <v>50</v>
      </c>
      <c r="AL14" s="24">
        <f>ССЫЛКИ!AJ3</f>
        <v>55</v>
      </c>
      <c r="AM14" s="24">
        <f>ССЫЛКИ!AK3</f>
        <v>60</v>
      </c>
      <c r="AN14" s="24">
        <f>ССЫЛКИ!AL3</f>
        <v>60</v>
      </c>
      <c r="AO14" s="24">
        <f>ССЫЛКИ!AM3</f>
        <v>50</v>
      </c>
      <c r="AP14" s="24">
        <f>ССЫЛКИ!AN3</f>
        <v>110</v>
      </c>
      <c r="AQ14" s="24">
        <f>ССЫЛКИ!AO3</f>
        <v>270</v>
      </c>
      <c r="AR14" s="24">
        <f>ССЫЛКИ!AP3</f>
        <v>200</v>
      </c>
      <c r="AS14" s="24">
        <f>ССЫЛКИ!AQ3</f>
        <v>80</v>
      </c>
      <c r="AT14" s="24">
        <f>ССЫЛКИ!AR3</f>
        <v>600</v>
      </c>
      <c r="AU14" s="24">
        <f>ССЫЛКИ!AS3</f>
        <v>60</v>
      </c>
      <c r="AV14" s="24">
        <f>ССЫЛКИ!AT3</f>
        <v>75</v>
      </c>
      <c r="AW14" s="24">
        <f>ССЫЛКИ!AU3</f>
        <v>250</v>
      </c>
      <c r="AX14" s="24">
        <f>ССЫЛКИ!AV3</f>
        <v>274</v>
      </c>
      <c r="AY14" s="24">
        <f>ССЫЛКИ!AW3</f>
        <v>450</v>
      </c>
      <c r="AZ14" s="24">
        <f>ССЫЛКИ!AX3</f>
        <v>325</v>
      </c>
      <c r="BA14" s="24">
        <f>ССЫЛКИ!AY3</f>
        <v>180</v>
      </c>
      <c r="BB14" s="24">
        <f>ССЫЛКИ!AZ3</f>
        <v>320</v>
      </c>
      <c r="BC14" s="24">
        <f>ССЫЛКИ!BA3</f>
        <v>350</v>
      </c>
      <c r="BD14" s="24">
        <f>ССЫЛКИ!BB3</f>
        <v>300</v>
      </c>
      <c r="BE14" s="24">
        <f>ССЫЛКИ!BC3</f>
        <v>120</v>
      </c>
      <c r="BF14" s="24">
        <f>ССЫЛКИ!BD3</f>
        <v>220</v>
      </c>
      <c r="BG14" s="24">
        <f>ССЫЛКИ!BE3</f>
        <v>300</v>
      </c>
      <c r="BH14" s="24">
        <f>ССЫЛКИ!BF3</f>
        <v>21</v>
      </c>
      <c r="BI14" s="24">
        <f>ССЫЛКИ!BG3</f>
        <v>21</v>
      </c>
      <c r="BJ14" s="24">
        <f>ССЫЛКИ!BH3</f>
        <v>35</v>
      </c>
      <c r="BK14" s="24">
        <f>ССЫЛКИ!BI3</f>
        <v>22</v>
      </c>
      <c r="BL14" s="24">
        <f>ССЫЛКИ!BJ3</f>
        <v>32</v>
      </c>
      <c r="BM14" s="24">
        <f>ССЫЛКИ!BK3</f>
        <v>140</v>
      </c>
      <c r="BN14" s="24">
        <f>ССЫЛКИ!BL3</f>
        <v>140</v>
      </c>
      <c r="BO14" s="24">
        <f>ССЫЛКИ!BM3</f>
        <v>30</v>
      </c>
      <c r="BP14" s="24">
        <f>ССЫЛКИ!BN3</f>
        <v>4.2</v>
      </c>
      <c r="BQ14" s="24">
        <f>ССЫЛКИ!BO3</f>
        <v>160</v>
      </c>
      <c r="BR14" s="24">
        <f>ССЫЛКИ!BP3</f>
        <v>100</v>
      </c>
      <c r="BS14" s="24">
        <f>ССЫЛКИ!BQ3</f>
        <v>150</v>
      </c>
      <c r="BT14" s="24">
        <f>ССЫЛКИ!BR3</f>
        <v>160</v>
      </c>
      <c r="BU14" s="24">
        <f>ССЫЛКИ!BS3</f>
        <v>100</v>
      </c>
      <c r="BV14" s="24">
        <f>ССЫЛКИ!BT3</f>
        <v>90</v>
      </c>
      <c r="BW14" s="24">
        <f>ССЫЛКИ!BU3</f>
        <v>21</v>
      </c>
      <c r="BX14" s="24">
        <f>ССЫЛКИ!BV3</f>
        <v>40</v>
      </c>
      <c r="BY14" s="24">
        <f>ССЫЛКИ!BW3</f>
        <v>210</v>
      </c>
      <c r="BZ14" s="24">
        <f>ССЫЛКИ!BX3</f>
        <v>8</v>
      </c>
      <c r="CA14" s="1"/>
    </row>
    <row r="15" spans="1:79" hidden="1">
      <c r="A15" s="384" t="s">
        <v>76</v>
      </c>
      <c r="B15" s="430"/>
      <c r="C15" s="95" t="e">
        <f>SUM(D15:BZ15)</f>
        <v>#REF!</v>
      </c>
      <c r="D15" s="26" t="e">
        <f>D13*D14</f>
        <v>#REF!</v>
      </c>
      <c r="E15" s="26" t="e">
        <f t="shared" ref="E15:BP15" si="4">E13*E14</f>
        <v>#REF!</v>
      </c>
      <c r="F15" s="26" t="e">
        <f t="shared" si="4"/>
        <v>#REF!</v>
      </c>
      <c r="G15" s="26" t="e">
        <f t="shared" si="4"/>
        <v>#REF!</v>
      </c>
      <c r="H15" s="26" t="e">
        <f t="shared" si="4"/>
        <v>#REF!</v>
      </c>
      <c r="I15" s="26" t="e">
        <f t="shared" si="4"/>
        <v>#REF!</v>
      </c>
      <c r="J15" s="34" t="e">
        <f t="shared" si="4"/>
        <v>#REF!</v>
      </c>
      <c r="K15" s="112" t="e">
        <f t="shared" si="4"/>
        <v>#REF!</v>
      </c>
      <c r="L15" s="112" t="e">
        <f t="shared" si="4"/>
        <v>#REF!</v>
      </c>
      <c r="M15" s="112" t="e">
        <f t="shared" si="4"/>
        <v>#REF!</v>
      </c>
      <c r="N15" s="112" t="e">
        <f t="shared" si="4"/>
        <v>#REF!</v>
      </c>
      <c r="O15" s="112" t="e">
        <f t="shared" si="4"/>
        <v>#REF!</v>
      </c>
      <c r="P15" s="112" t="e">
        <f t="shared" si="4"/>
        <v>#REF!</v>
      </c>
      <c r="Q15" s="112" t="e">
        <f t="shared" si="4"/>
        <v>#REF!</v>
      </c>
      <c r="R15" s="112" t="e">
        <f t="shared" si="4"/>
        <v>#REF!</v>
      </c>
      <c r="S15" s="112" t="e">
        <f t="shared" si="4"/>
        <v>#REF!</v>
      </c>
      <c r="T15" s="112" t="e">
        <f t="shared" si="4"/>
        <v>#REF!</v>
      </c>
      <c r="U15" s="112" t="e">
        <f t="shared" si="4"/>
        <v>#REF!</v>
      </c>
      <c r="V15" s="112" t="e">
        <f t="shared" si="4"/>
        <v>#REF!</v>
      </c>
      <c r="W15" s="112" t="e">
        <f t="shared" si="4"/>
        <v>#REF!</v>
      </c>
      <c r="X15" s="112" t="e">
        <f t="shared" si="4"/>
        <v>#REF!</v>
      </c>
      <c r="Y15" s="112" t="e">
        <f t="shared" si="4"/>
        <v>#REF!</v>
      </c>
      <c r="Z15" s="112" t="e">
        <f t="shared" si="4"/>
        <v>#REF!</v>
      </c>
      <c r="AA15" s="112" t="e">
        <f t="shared" si="4"/>
        <v>#REF!</v>
      </c>
      <c r="AB15" s="112" t="e">
        <f t="shared" si="4"/>
        <v>#REF!</v>
      </c>
      <c r="AC15" s="112" t="e">
        <f t="shared" si="4"/>
        <v>#REF!</v>
      </c>
      <c r="AD15" s="112" t="e">
        <f t="shared" si="4"/>
        <v>#REF!</v>
      </c>
      <c r="AE15" s="112" t="e">
        <f t="shared" si="4"/>
        <v>#REF!</v>
      </c>
      <c r="AF15" s="112" t="e">
        <f t="shared" si="4"/>
        <v>#REF!</v>
      </c>
      <c r="AG15" s="112" t="e">
        <f t="shared" si="4"/>
        <v>#REF!</v>
      </c>
      <c r="AH15" s="112" t="e">
        <f t="shared" si="4"/>
        <v>#REF!</v>
      </c>
      <c r="AI15" s="112" t="e">
        <f t="shared" si="4"/>
        <v>#REF!</v>
      </c>
      <c r="AJ15" s="112" t="e">
        <f t="shared" si="4"/>
        <v>#REF!</v>
      </c>
      <c r="AK15" s="112" t="e">
        <f t="shared" si="4"/>
        <v>#REF!</v>
      </c>
      <c r="AL15" s="112" t="e">
        <f t="shared" si="4"/>
        <v>#REF!</v>
      </c>
      <c r="AM15" s="112" t="e">
        <f t="shared" si="4"/>
        <v>#REF!</v>
      </c>
      <c r="AN15" s="112" t="e">
        <f t="shared" si="4"/>
        <v>#REF!</v>
      </c>
      <c r="AO15" s="112" t="e">
        <f t="shared" si="4"/>
        <v>#REF!</v>
      </c>
      <c r="AP15" s="112" t="e">
        <f t="shared" si="4"/>
        <v>#REF!</v>
      </c>
      <c r="AQ15" s="112" t="e">
        <f t="shared" si="4"/>
        <v>#REF!</v>
      </c>
      <c r="AR15" s="112" t="e">
        <f t="shared" si="4"/>
        <v>#REF!</v>
      </c>
      <c r="AS15" s="112" t="e">
        <f t="shared" si="4"/>
        <v>#REF!</v>
      </c>
      <c r="AT15" s="112" t="e">
        <f t="shared" si="4"/>
        <v>#REF!</v>
      </c>
      <c r="AU15" s="112" t="e">
        <f t="shared" si="4"/>
        <v>#REF!</v>
      </c>
      <c r="AV15" s="112" t="e">
        <f t="shared" si="4"/>
        <v>#REF!</v>
      </c>
      <c r="AW15" s="112" t="e">
        <f t="shared" si="4"/>
        <v>#REF!</v>
      </c>
      <c r="AX15" s="112" t="e">
        <f t="shared" si="4"/>
        <v>#REF!</v>
      </c>
      <c r="AY15" s="112" t="e">
        <f t="shared" si="4"/>
        <v>#REF!</v>
      </c>
      <c r="AZ15" s="112" t="e">
        <f t="shared" si="4"/>
        <v>#REF!</v>
      </c>
      <c r="BA15" s="112" t="e">
        <f t="shared" si="4"/>
        <v>#REF!</v>
      </c>
      <c r="BB15" s="112" t="e">
        <f t="shared" si="4"/>
        <v>#REF!</v>
      </c>
      <c r="BC15" s="112" t="e">
        <f t="shared" si="4"/>
        <v>#REF!</v>
      </c>
      <c r="BD15" s="112" t="e">
        <f t="shared" si="4"/>
        <v>#REF!</v>
      </c>
      <c r="BE15" s="112" t="e">
        <f t="shared" si="4"/>
        <v>#REF!</v>
      </c>
      <c r="BF15" s="112" t="e">
        <f t="shared" si="4"/>
        <v>#REF!</v>
      </c>
      <c r="BG15" s="112" t="e">
        <f t="shared" si="4"/>
        <v>#REF!</v>
      </c>
      <c r="BH15" s="112" t="e">
        <f t="shared" si="4"/>
        <v>#REF!</v>
      </c>
      <c r="BI15" s="112" t="e">
        <f t="shared" si="4"/>
        <v>#REF!</v>
      </c>
      <c r="BJ15" s="112" t="e">
        <f t="shared" si="4"/>
        <v>#REF!</v>
      </c>
      <c r="BK15" s="112" t="e">
        <f t="shared" si="4"/>
        <v>#REF!</v>
      </c>
      <c r="BL15" s="112" t="e">
        <f t="shared" si="4"/>
        <v>#REF!</v>
      </c>
      <c r="BM15" s="112" t="e">
        <f t="shared" si="4"/>
        <v>#REF!</v>
      </c>
      <c r="BN15" s="112" t="e">
        <f t="shared" si="4"/>
        <v>#REF!</v>
      </c>
      <c r="BO15" s="112" t="e">
        <f t="shared" si="4"/>
        <v>#REF!</v>
      </c>
      <c r="BP15" s="112" t="e">
        <f t="shared" si="4"/>
        <v>#REF!</v>
      </c>
      <c r="BQ15" s="112" t="e">
        <f t="shared" ref="BQ15:BW15" si="5">BQ13*BQ14</f>
        <v>#REF!</v>
      </c>
      <c r="BR15" s="112" t="e">
        <f t="shared" si="5"/>
        <v>#REF!</v>
      </c>
      <c r="BS15" s="112" t="e">
        <f t="shared" si="5"/>
        <v>#REF!</v>
      </c>
      <c r="BT15" s="112" t="e">
        <f t="shared" si="5"/>
        <v>#REF!</v>
      </c>
      <c r="BU15" s="112" t="e">
        <f t="shared" si="5"/>
        <v>#REF!</v>
      </c>
      <c r="BV15" s="112" t="e">
        <f>BV13*BV14</f>
        <v>#REF!</v>
      </c>
      <c r="BW15" s="112" t="e">
        <f t="shared" si="5"/>
        <v>#REF!</v>
      </c>
      <c r="BX15" s="112" t="e">
        <f>BX13*BX14</f>
        <v>#REF!</v>
      </c>
      <c r="BY15" s="112" t="e">
        <f>BY13*BY14</f>
        <v>#REF!</v>
      </c>
      <c r="BZ15" s="112" t="e">
        <f>BZ13*BZ14</f>
        <v>#REF!</v>
      </c>
      <c r="CA15" s="1"/>
    </row>
    <row r="16" spans="1:79" hidden="1">
      <c r="A16" s="384" t="s">
        <v>77</v>
      </c>
      <c r="B16" s="431"/>
      <c r="C16" s="96" t="e">
        <f>C15/C12</f>
        <v>#REF!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</row>
    <row r="17" spans="1:79" ht="14.25"/>
    <row r="18" spans="1:79" ht="15.75" customHeight="1">
      <c r="A18" s="230"/>
      <c r="B18" s="260" t="s">
        <v>399</v>
      </c>
      <c r="C18" s="231"/>
      <c r="D18" s="231" t="e">
        <f>IF(D15=D32,"x")</f>
        <v>#REF!</v>
      </c>
      <c r="E18" s="231" t="e">
        <f t="shared" ref="E18:I18" si="6">IF(E15=E32,"x")</f>
        <v>#REF!</v>
      </c>
      <c r="F18" s="231" t="e">
        <f t="shared" si="6"/>
        <v>#REF!</v>
      </c>
      <c r="G18" s="231" t="e">
        <f t="shared" si="6"/>
        <v>#REF!</v>
      </c>
      <c r="H18" s="231" t="e">
        <f t="shared" si="6"/>
        <v>#REF!</v>
      </c>
      <c r="I18" s="231" t="e">
        <f t="shared" si="6"/>
        <v>#REF!</v>
      </c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31"/>
      <c r="Y18" s="231"/>
      <c r="Z18" s="231"/>
      <c r="AA18" s="231"/>
      <c r="AB18" s="231"/>
      <c r="AC18" s="231"/>
      <c r="AD18" s="231"/>
      <c r="AE18" s="231"/>
      <c r="AF18" s="231"/>
      <c r="AG18" s="231"/>
      <c r="AH18" s="231"/>
      <c r="AI18" s="231"/>
      <c r="AJ18" s="231"/>
      <c r="AK18" s="231"/>
      <c r="AL18" s="231"/>
      <c r="AM18" s="231"/>
      <c r="AN18" s="231"/>
      <c r="AO18" s="231"/>
      <c r="AP18" s="231"/>
      <c r="AQ18" s="231"/>
      <c r="AR18" s="231"/>
      <c r="AS18" s="231"/>
      <c r="AT18" s="231"/>
      <c r="AU18" s="231"/>
      <c r="AV18" s="231"/>
      <c r="AW18" s="231"/>
      <c r="AX18" s="231"/>
      <c r="AY18" s="231"/>
      <c r="AZ18" s="231"/>
      <c r="BA18" s="231"/>
      <c r="BB18" s="231"/>
      <c r="BC18" s="231"/>
      <c r="BD18" s="231"/>
      <c r="BE18" s="231"/>
      <c r="BF18" s="231"/>
      <c r="BG18" s="231"/>
      <c r="BH18" s="231"/>
      <c r="BI18" s="231"/>
      <c r="BJ18" s="231"/>
      <c r="BK18" s="231"/>
      <c r="BL18" s="231"/>
      <c r="BM18" s="231"/>
      <c r="BN18" s="231"/>
      <c r="BO18" s="231"/>
      <c r="BP18" s="231"/>
      <c r="BQ18" s="231"/>
      <c r="BR18" s="231"/>
      <c r="BS18" s="231"/>
      <c r="BT18" s="231"/>
      <c r="BU18" s="231"/>
      <c r="BV18" s="231"/>
      <c r="BW18" s="231"/>
      <c r="BX18" s="231"/>
      <c r="BY18" s="230"/>
      <c r="BZ18" s="230"/>
    </row>
    <row r="19" spans="1:79" ht="15.75" customHeight="1">
      <c r="A19" s="401" t="s">
        <v>68</v>
      </c>
      <c r="B19" s="402"/>
      <c r="C19" s="234"/>
      <c r="D19" s="405" t="s">
        <v>69</v>
      </c>
      <c r="E19" s="406"/>
      <c r="F19" s="406"/>
      <c r="G19" s="406"/>
      <c r="H19" s="406"/>
      <c r="I19" s="406"/>
      <c r="J19" s="406"/>
      <c r="K19" s="406"/>
      <c r="L19" s="406"/>
      <c r="M19" s="406"/>
      <c r="N19" s="406"/>
      <c r="O19" s="406"/>
      <c r="P19" s="406"/>
      <c r="Q19" s="406"/>
      <c r="R19" s="406"/>
      <c r="S19" s="406"/>
      <c r="T19" s="406"/>
      <c r="U19" s="406"/>
      <c r="V19" s="406"/>
      <c r="W19" s="406"/>
      <c r="X19" s="406"/>
      <c r="Y19" s="406"/>
      <c r="Z19" s="406"/>
      <c r="AA19" s="406"/>
      <c r="AB19" s="406"/>
      <c r="AC19" s="406"/>
      <c r="AD19" s="406"/>
      <c r="AE19" s="406"/>
      <c r="AF19" s="406"/>
      <c r="AG19" s="406"/>
      <c r="AH19" s="406"/>
      <c r="AI19" s="406"/>
      <c r="AJ19" s="406"/>
      <c r="AK19" s="406"/>
      <c r="AL19" s="406"/>
      <c r="AM19" s="406"/>
      <c r="AN19" s="406"/>
      <c r="AO19" s="406"/>
      <c r="AP19" s="406"/>
      <c r="AQ19" s="406"/>
      <c r="AR19" s="406"/>
      <c r="AS19" s="406"/>
      <c r="AT19" s="406"/>
      <c r="AU19" s="406"/>
      <c r="AV19" s="406"/>
      <c r="AW19" s="406"/>
      <c r="AX19" s="406"/>
      <c r="AY19" s="406"/>
      <c r="AZ19" s="406"/>
      <c r="BA19" s="406"/>
      <c r="BB19" s="406"/>
      <c r="BC19" s="406"/>
      <c r="BD19" s="406"/>
      <c r="BE19" s="406"/>
      <c r="BF19" s="406"/>
      <c r="BG19" s="406"/>
      <c r="BH19" s="406"/>
      <c r="BI19" s="406"/>
      <c r="BJ19" s="406"/>
      <c r="BK19" s="406"/>
      <c r="BL19" s="406"/>
      <c r="BM19" s="406"/>
      <c r="BN19" s="406"/>
      <c r="BO19" s="406"/>
      <c r="BP19" s="406"/>
      <c r="BQ19" s="406"/>
      <c r="BR19" s="406"/>
      <c r="BS19" s="406"/>
      <c r="BT19" s="406"/>
      <c r="BU19" s="406"/>
      <c r="BV19" s="406"/>
      <c r="BW19" s="406"/>
      <c r="BX19" s="406"/>
      <c r="BY19" s="230"/>
      <c r="BZ19" s="230"/>
    </row>
    <row r="20" spans="1:79" ht="151.9" customHeight="1">
      <c r="A20" s="403"/>
      <c r="B20" s="404"/>
      <c r="C20" s="234"/>
      <c r="D20" s="235" t="str">
        <f>ССЫЛКИ!B2</f>
        <v>Вермишель</v>
      </c>
      <c r="E20" s="235" t="str">
        <f>ССЫЛКИ!C2</f>
        <v>Люля полуфаб-т (шт)</v>
      </c>
      <c r="F20" s="235" t="str">
        <f>ССЫЛКИ!D2</f>
        <v>Котлета говяжья полуф-т (шт)</v>
      </c>
      <c r="G20" s="235" t="str">
        <f>ССЫЛКИ!E2</f>
        <v>Какао (Фунтик) (шт)</v>
      </c>
      <c r="H20" s="235" t="str">
        <f>ССЫЛКИ!F2</f>
        <v>Какао порошок</v>
      </c>
      <c r="I20" s="235" t="str">
        <f>ССЫЛКИ!G2</f>
        <v>Кисель фруктовый</v>
      </c>
      <c r="J20" s="235" t="str">
        <f>ССЫЛКИ!H2</f>
        <v>Макароны</v>
      </c>
      <c r="K20" s="235" t="str">
        <f>ССЫЛКИ!I2</f>
        <v>Тефтели полуф-т (шт)</v>
      </c>
      <c r="L20" s="235" t="str">
        <f>ССЫЛКИ!J2</f>
        <v>Масло растительное</v>
      </c>
      <c r="M20" s="235" t="str">
        <f>ССЫЛКИ!K2</f>
        <v>Сахар</v>
      </c>
      <c r="N20" s="235" t="str">
        <f>ССЫЛКИ!L2</f>
        <v>Соль иодир.</v>
      </c>
      <c r="O20" s="235" t="str">
        <f>ССЫЛКИ!M2</f>
        <v>Сухофрукты</v>
      </c>
      <c r="P20" s="235" t="str">
        <f>ССЫЛКИ!N2</f>
        <v>Чай</v>
      </c>
      <c r="Q20" s="235" t="str">
        <f>ССЫЛКИ!O2</f>
        <v>Яйцо куриное (штук)</v>
      </c>
      <c r="R20" s="235" t="str">
        <f>ССЫЛКИ!P2</f>
        <v>Вафли</v>
      </c>
      <c r="S20" s="235" t="str">
        <f>ССЫЛКИ!Q2</f>
        <v>Кексы бездрожжевые (шт)</v>
      </c>
      <c r="T20" s="235" t="str">
        <f>ССЫЛКИ!R2</f>
        <v>Печенье</v>
      </c>
      <c r="U20" s="235" t="str">
        <f>ССЫЛКИ!S2</f>
        <v>Пряники</v>
      </c>
      <c r="V20" s="235" t="str">
        <f>ССЫЛКИ!T2</f>
        <v>Горошек зеленый 0,7 кг.</v>
      </c>
      <c r="W20" s="235" t="str">
        <f>ССЫЛКИ!U2</f>
        <v>Кукуруза консервы</v>
      </c>
      <c r="X20" s="235" t="str">
        <f>ССЫЛКИ!V2</f>
        <v>Огурцы маринованые</v>
      </c>
      <c r="Y20" s="235" t="str">
        <f>ССЫЛКИ!W2</f>
        <v>Мука высшего сорт</v>
      </c>
      <c r="Z20" s="235" t="str">
        <f>ССЫЛКИ!X2</f>
        <v>Повидло</v>
      </c>
      <c r="AA20" s="235" t="str">
        <f>ССЫЛКИ!Y2</f>
        <v>Сок фруктовый светлый</v>
      </c>
      <c r="AB20" s="235" t="str">
        <f>ССЫЛКИ!Z2</f>
        <v>Сок фруктовый с мякотью</v>
      </c>
      <c r="AC20" s="235" t="str">
        <f>ССЫЛКИ!AA2</f>
        <v>Томатная паста</v>
      </c>
      <c r="AD20" s="235" t="str">
        <f>ССЫЛКИ!AB2</f>
        <v>Котлета рыбная полуф-т (шт)</v>
      </c>
      <c r="AE20" s="235" t="str">
        <f>ССЫЛКИ!AC2</f>
        <v>Фрикадельки рыбные  полуф-т (шт)</v>
      </c>
      <c r="AF20" s="235" t="str">
        <f>ССЫЛКИ!AD2</f>
        <v>Крупа гороховая</v>
      </c>
      <c r="AG20" s="235" t="str">
        <f>ССЫЛКИ!AE2</f>
        <v>Крупа гречневая</v>
      </c>
      <c r="AH20" s="235" t="str">
        <f>ССЫЛКИ!AF2</f>
        <v>Крупа кукурузная</v>
      </c>
      <c r="AI20" s="235" t="str">
        <f>ССЫЛКИ!AG2</f>
        <v>Крупа манная</v>
      </c>
      <c r="AJ20" s="235" t="str">
        <f>ССЫЛКИ!AH2</f>
        <v>Крупа овсяная</v>
      </c>
      <c r="AK20" s="235" t="str">
        <f>ССЫЛКИ!AI2</f>
        <v>Крупа перловая</v>
      </c>
      <c r="AL20" s="235" t="str">
        <f>ССЫЛКИ!AJ2</f>
        <v>Крупа пшеничная</v>
      </c>
      <c r="AM20" s="235" t="str">
        <f>ССЫЛКИ!AK2</f>
        <v>Крупа пшено шлифованное</v>
      </c>
      <c r="AN20" s="235" t="str">
        <f>ССЫЛКИ!AL2</f>
        <v>Крупа рисовая</v>
      </c>
      <c r="AO20" s="235" t="str">
        <f>ССЫЛКИ!AM2</f>
        <v>Крупа ячневая</v>
      </c>
      <c r="AP20" s="235" t="str">
        <f>ССЫЛКИ!AN2</f>
        <v>Чечевица</v>
      </c>
      <c r="AQ20" s="235" t="str">
        <f>ССЫЛКИ!AO2</f>
        <v>Курага сушеная</v>
      </c>
      <c r="AR20" s="235" t="str">
        <f>ССЫЛКИ!AP2</f>
        <v>Йогурт</v>
      </c>
      <c r="AS20" s="235" t="str">
        <f>ССЫЛКИ!AQ2</f>
        <v>Кефир</v>
      </c>
      <c r="AT20" s="235" t="str">
        <f>ССЫЛКИ!AR2</f>
        <v>Масло сливочное</v>
      </c>
      <c r="AU20" s="235" t="str">
        <f>ССЫЛКИ!AS2</f>
        <v>Молоко разливное</v>
      </c>
      <c r="AV20" s="235" t="str">
        <f>ССЫЛКИ!AT2</f>
        <v>Молоко вупаковке пастер</v>
      </c>
      <c r="AW20" s="235" t="str">
        <f>ССЫЛКИ!AU2</f>
        <v>Сгущенное молоко</v>
      </c>
      <c r="AX20" s="235" t="str">
        <f>ССЫЛКИ!AV2</f>
        <v>Сметана</v>
      </c>
      <c r="AY20" s="235" t="str">
        <f>ССЫЛКИ!AW2</f>
        <v>Сыр Российский</v>
      </c>
      <c r="AZ20" s="235" t="str">
        <f>ССЫЛКИ!AX2</f>
        <v>Творог</v>
      </c>
      <c r="BA20" s="235" t="str">
        <f>ССЫЛКИ!AY2</f>
        <v>Куры охлажденные</v>
      </c>
      <c r="BB20" s="235" t="str">
        <f>ССЫЛКИ!AZ2</f>
        <v>Мясо говядины в/с</v>
      </c>
      <c r="BC20" s="235" t="str">
        <f>ССЫЛКИ!BA2</f>
        <v>Фарш говяжий</v>
      </c>
      <c r="BD20" s="235" t="str">
        <f>ССЫЛКИ!BB2</f>
        <v>Сосиски</v>
      </c>
      <c r="BE20" s="235" t="str">
        <f>ССЫЛКИ!BC2</f>
        <v>Рыба свежая</v>
      </c>
      <c r="BF20" s="235" t="str">
        <f>ССЫЛКИ!BD2</f>
        <v>Рыба мороженая</v>
      </c>
      <c r="BG20" s="235" t="str">
        <f>ССЫЛКИ!BE2</f>
        <v xml:space="preserve">Зелень разная </v>
      </c>
      <c r="BH20" s="235" t="str">
        <f>ССЫЛКИ!BF2</f>
        <v>Котлета куриная полуфаб-т (шт)</v>
      </c>
      <c r="BI20" s="235" t="str">
        <f>ССЫЛКИ!BG2</f>
        <v>Капуста</v>
      </c>
      <c r="BJ20" s="235" t="str">
        <f>ССЫЛКИ!BH2</f>
        <v>Картофель</v>
      </c>
      <c r="BK20" s="235" t="str">
        <f>ССЫЛКИ!BI2</f>
        <v>Лук репчатый</v>
      </c>
      <c r="BL20" s="235" t="str">
        <f>ССЫЛКИ!BJ2</f>
        <v>Морковь</v>
      </c>
      <c r="BM20" s="235" t="str">
        <f>ССЫЛКИ!BK2</f>
        <v>Огурцы свежие</v>
      </c>
      <c r="BN20" s="235" t="str">
        <f>ССЫЛКИ!BL2</f>
        <v>Помидоры свежие</v>
      </c>
      <c r="BO20" s="235" t="str">
        <f>ССЫЛКИ!BM2</f>
        <v>Свекла столовая</v>
      </c>
      <c r="BP20" s="235" t="str">
        <f>ССЫЛКИ!BN2</f>
        <v>Вареники полуфаб-т (шт)</v>
      </c>
      <c r="BQ20" s="235" t="str">
        <f>ССЫЛКИ!BO2</f>
        <v>Апельсины</v>
      </c>
      <c r="BR20" s="235" t="str">
        <f>ССЫЛКИ!BP2</f>
        <v>Бананы</v>
      </c>
      <c r="BS20" s="235" t="str">
        <f>ССЫЛКИ!BQ2</f>
        <v>Груши</v>
      </c>
      <c r="BT20" s="235" t="str">
        <f>ССЫЛКИ!BR2</f>
        <v>Лимон (кг.)</v>
      </c>
      <c r="BU20" s="235" t="str">
        <f>ССЫЛКИ!BS2</f>
        <v>Мандарины</v>
      </c>
      <c r="BV20" s="235" t="str">
        <f>ССЫЛКИ!BT2</f>
        <v>Яблоки</v>
      </c>
      <c r="BW20" s="235" t="str">
        <f>ССЫЛКИ!BU2</f>
        <v>Сырник полуф-т (шт)</v>
      </c>
      <c r="BX20" s="235" t="str">
        <f>ССЫЛКИ!BV2</f>
        <v>Хлеб</v>
      </c>
      <c r="BY20" s="235" t="str">
        <f>ССЫЛКИ!BW2</f>
        <v>Изюм</v>
      </c>
      <c r="BZ20" s="235" t="str">
        <f>ССЫЛКИ!BX2</f>
        <v>Зефир в шоколаде (шт.)</v>
      </c>
    </row>
    <row r="21" spans="1:79" s="256" customFormat="1">
      <c r="A21" s="408" t="s">
        <v>70</v>
      </c>
      <c r="B21" s="407"/>
      <c r="C21" s="236"/>
      <c r="D21" s="236"/>
      <c r="E21" s="236"/>
      <c r="F21" s="236"/>
      <c r="G21" s="236"/>
      <c r="H21" s="236"/>
      <c r="I21" s="236"/>
      <c r="J21" s="236"/>
      <c r="K21" s="236"/>
      <c r="L21" s="236">
        <v>3</v>
      </c>
      <c r="M21" s="236"/>
      <c r="N21" s="236">
        <v>1.6</v>
      </c>
      <c r="O21" s="236"/>
      <c r="P21" s="236"/>
      <c r="Q21" s="236"/>
      <c r="R21" s="236"/>
      <c r="S21" s="236"/>
      <c r="T21" s="236"/>
      <c r="U21" s="236"/>
      <c r="V21" s="236"/>
      <c r="W21" s="236"/>
      <c r="X21" s="236">
        <v>10</v>
      </c>
      <c r="Y21" s="236"/>
      <c r="Z21" s="236"/>
      <c r="AA21" s="236"/>
      <c r="AB21" s="236"/>
      <c r="AC21" s="236">
        <v>8</v>
      </c>
      <c r="AD21" s="236"/>
      <c r="AE21" s="236"/>
      <c r="AF21" s="236"/>
      <c r="AG21" s="236"/>
      <c r="AH21" s="236"/>
      <c r="AI21" s="236"/>
      <c r="AJ21" s="236"/>
      <c r="AK21" s="236">
        <v>5</v>
      </c>
      <c r="AL21" s="236"/>
      <c r="AM21" s="236"/>
      <c r="AN21" s="236"/>
      <c r="AO21" s="236"/>
      <c r="AP21" s="236"/>
      <c r="AQ21" s="236"/>
      <c r="AR21" s="236"/>
      <c r="AS21" s="236"/>
      <c r="AT21" s="236"/>
      <c r="AU21" s="236"/>
      <c r="AV21" s="236"/>
      <c r="AW21" s="236"/>
      <c r="AX21" s="236"/>
      <c r="AY21" s="236"/>
      <c r="AZ21" s="236"/>
      <c r="BA21" s="236">
        <v>50</v>
      </c>
      <c r="BB21" s="236"/>
      <c r="BC21" s="236"/>
      <c r="BD21" s="236"/>
      <c r="BE21" s="236"/>
      <c r="BF21" s="236"/>
      <c r="BG21" s="236">
        <v>1</v>
      </c>
      <c r="BH21" s="236"/>
      <c r="BI21" s="236"/>
      <c r="BJ21" s="236">
        <v>40</v>
      </c>
      <c r="BK21" s="236">
        <v>5</v>
      </c>
      <c r="BL21" s="236">
        <v>10</v>
      </c>
      <c r="BM21" s="236"/>
      <c r="BN21" s="236"/>
      <c r="BO21" s="236"/>
      <c r="BP21" s="236"/>
      <c r="BQ21" s="236"/>
      <c r="BR21" s="236"/>
      <c r="BS21" s="236"/>
      <c r="BT21" s="236"/>
      <c r="BU21" s="236"/>
      <c r="BV21" s="236"/>
      <c r="BW21" s="236"/>
      <c r="BX21" s="236"/>
      <c r="BY21" s="257"/>
      <c r="BZ21" s="257"/>
      <c r="CA21" s="263"/>
    </row>
    <row r="22" spans="1:79" s="256" customFormat="1">
      <c r="A22" s="408" t="s">
        <v>71</v>
      </c>
      <c r="B22" s="407"/>
      <c r="C22" s="236"/>
      <c r="D22" s="236"/>
      <c r="E22" s="236"/>
      <c r="F22" s="236"/>
      <c r="G22" s="236"/>
      <c r="H22" s="236"/>
      <c r="I22" s="236"/>
      <c r="J22" s="236"/>
      <c r="K22" s="236"/>
      <c r="L22" s="236">
        <v>7.6</v>
      </c>
      <c r="M22" s="236"/>
      <c r="N22" s="236">
        <v>3</v>
      </c>
      <c r="O22" s="236"/>
      <c r="P22" s="236"/>
      <c r="Q22" s="236"/>
      <c r="R22" s="236"/>
      <c r="S22" s="236"/>
      <c r="T22" s="236"/>
      <c r="U22" s="236"/>
      <c r="V22" s="236"/>
      <c r="W22" s="236"/>
      <c r="X22" s="236"/>
      <c r="Y22" s="236"/>
      <c r="Z22" s="236"/>
      <c r="AA22" s="236"/>
      <c r="AB22" s="236"/>
      <c r="AC22" s="236"/>
      <c r="AD22" s="236"/>
      <c r="AE22" s="236"/>
      <c r="AF22" s="236"/>
      <c r="AG22" s="236"/>
      <c r="AH22" s="236"/>
      <c r="AI22" s="236"/>
      <c r="AJ22" s="236"/>
      <c r="AK22" s="236"/>
      <c r="AL22" s="236"/>
      <c r="AM22" s="236"/>
      <c r="AN22" s="236">
        <v>30</v>
      </c>
      <c r="AO22" s="236"/>
      <c r="AP22" s="236"/>
      <c r="AQ22" s="236"/>
      <c r="AR22" s="236"/>
      <c r="AS22" s="236"/>
      <c r="AT22" s="236"/>
      <c r="AU22" s="236"/>
      <c r="AV22" s="236"/>
      <c r="AW22" s="236"/>
      <c r="AX22" s="236"/>
      <c r="AY22" s="236"/>
      <c r="AZ22" s="236"/>
      <c r="BA22" s="236">
        <v>61</v>
      </c>
      <c r="BB22" s="236"/>
      <c r="BC22" s="236"/>
      <c r="BD22" s="236"/>
      <c r="BE22" s="236"/>
      <c r="BF22" s="236"/>
      <c r="BG22" s="236"/>
      <c r="BH22" s="236"/>
      <c r="BI22" s="236"/>
      <c r="BJ22" s="236"/>
      <c r="BK22" s="236">
        <v>10</v>
      </c>
      <c r="BL22" s="236">
        <v>10</v>
      </c>
      <c r="BM22" s="236"/>
      <c r="BN22" s="236"/>
      <c r="BO22" s="236"/>
      <c r="BP22" s="236"/>
      <c r="BQ22" s="236"/>
      <c r="BR22" s="236"/>
      <c r="BS22" s="236"/>
      <c r="BT22" s="236"/>
      <c r="BU22" s="236"/>
      <c r="BV22" s="236"/>
      <c r="BW22" s="236"/>
      <c r="BX22" s="236"/>
      <c r="BY22" s="257"/>
      <c r="BZ22" s="257"/>
      <c r="CA22" s="263"/>
    </row>
    <row r="23" spans="1:79" s="256" customFormat="1">
      <c r="A23" s="408" t="s">
        <v>400</v>
      </c>
      <c r="B23" s="407"/>
      <c r="C23" s="236"/>
      <c r="D23" s="236"/>
      <c r="E23" s="236"/>
      <c r="F23" s="236"/>
      <c r="G23" s="236"/>
      <c r="H23" s="236"/>
      <c r="I23" s="236"/>
      <c r="J23" s="236"/>
      <c r="K23" s="236"/>
      <c r="L23" s="236"/>
      <c r="M23" s="236"/>
      <c r="N23" s="236"/>
      <c r="O23" s="236"/>
      <c r="P23" s="236"/>
      <c r="Q23" s="236"/>
      <c r="R23" s="236"/>
      <c r="S23" s="236"/>
      <c r="T23" s="236"/>
      <c r="U23" s="236"/>
      <c r="V23" s="236"/>
      <c r="W23" s="236"/>
      <c r="X23" s="236"/>
      <c r="Y23" s="236"/>
      <c r="Z23" s="236"/>
      <c r="AA23" s="236"/>
      <c r="AB23" s="236"/>
      <c r="AC23" s="236"/>
      <c r="AD23" s="236"/>
      <c r="AE23" s="236"/>
      <c r="AF23" s="236"/>
      <c r="AG23" s="236"/>
      <c r="AH23" s="236"/>
      <c r="AI23" s="236"/>
      <c r="AJ23" s="236"/>
      <c r="AK23" s="236"/>
      <c r="AL23" s="236"/>
      <c r="AM23" s="236"/>
      <c r="AN23" s="236"/>
      <c r="AO23" s="236"/>
      <c r="AP23" s="236"/>
      <c r="AQ23" s="236"/>
      <c r="AR23" s="236"/>
      <c r="AS23" s="236"/>
      <c r="AT23" s="236"/>
      <c r="AU23" s="236"/>
      <c r="AV23" s="236"/>
      <c r="AW23" s="236"/>
      <c r="AX23" s="236">
        <v>7</v>
      </c>
      <c r="AY23" s="236"/>
      <c r="AZ23" s="236"/>
      <c r="BA23" s="236"/>
      <c r="BB23" s="236"/>
      <c r="BC23" s="236"/>
      <c r="BD23" s="236"/>
      <c r="BE23" s="236"/>
      <c r="BF23" s="236"/>
      <c r="BG23" s="236"/>
      <c r="BH23" s="236"/>
      <c r="BI23" s="236"/>
      <c r="BJ23" s="236"/>
      <c r="BK23" s="236"/>
      <c r="BL23" s="236">
        <v>50</v>
      </c>
      <c r="BM23" s="236"/>
      <c r="BN23" s="236"/>
      <c r="BO23" s="236"/>
      <c r="BP23" s="236"/>
      <c r="BQ23" s="236"/>
      <c r="BR23" s="236"/>
      <c r="BS23" s="236"/>
      <c r="BT23" s="236"/>
      <c r="BU23" s="236"/>
      <c r="BV23" s="264">
        <v>28</v>
      </c>
      <c r="BW23" s="236"/>
      <c r="BX23" s="236"/>
      <c r="BY23" s="257"/>
      <c r="BZ23" s="257"/>
      <c r="CA23" s="263"/>
    </row>
    <row r="24" spans="1:79" s="256" customFormat="1">
      <c r="A24" s="408" t="s">
        <v>72</v>
      </c>
      <c r="B24" s="407"/>
      <c r="C24" s="236"/>
      <c r="D24" s="236"/>
      <c r="E24" s="236"/>
      <c r="F24" s="236"/>
      <c r="G24" s="236"/>
      <c r="H24" s="236"/>
      <c r="I24" s="236"/>
      <c r="J24" s="236"/>
      <c r="K24" s="236"/>
      <c r="L24" s="236"/>
      <c r="M24" s="236">
        <v>7</v>
      </c>
      <c r="N24" s="236"/>
      <c r="O24" s="236">
        <v>13</v>
      </c>
      <c r="P24" s="236"/>
      <c r="Q24" s="236"/>
      <c r="R24" s="236"/>
      <c r="S24" s="236"/>
      <c r="T24" s="236"/>
      <c r="U24" s="236"/>
      <c r="V24" s="236"/>
      <c r="W24" s="236"/>
      <c r="X24" s="236"/>
      <c r="Y24" s="236"/>
      <c r="Z24" s="236"/>
      <c r="AA24" s="236"/>
      <c r="AB24" s="236"/>
      <c r="AC24" s="236"/>
      <c r="AD24" s="236"/>
      <c r="AE24" s="236"/>
      <c r="AF24" s="236"/>
      <c r="AG24" s="236"/>
      <c r="AH24" s="236"/>
      <c r="AI24" s="236"/>
      <c r="AJ24" s="236"/>
      <c r="AK24" s="236"/>
      <c r="AL24" s="236"/>
      <c r="AM24" s="236"/>
      <c r="AN24" s="236"/>
      <c r="AO24" s="236"/>
      <c r="AP24" s="236"/>
      <c r="AQ24" s="236"/>
      <c r="AR24" s="236"/>
      <c r="AS24" s="236"/>
      <c r="AT24" s="236"/>
      <c r="AU24" s="236"/>
      <c r="AV24" s="236"/>
      <c r="AW24" s="236"/>
      <c r="AX24" s="236"/>
      <c r="AY24" s="236"/>
      <c r="AZ24" s="236"/>
      <c r="BA24" s="236"/>
      <c r="BB24" s="236"/>
      <c r="BC24" s="236"/>
      <c r="BD24" s="236"/>
      <c r="BE24" s="236"/>
      <c r="BF24" s="236"/>
      <c r="BG24" s="236"/>
      <c r="BH24" s="236"/>
      <c r="BI24" s="236"/>
      <c r="BJ24" s="236"/>
      <c r="BK24" s="236"/>
      <c r="BL24" s="236"/>
      <c r="BM24" s="236"/>
      <c r="BN24" s="236"/>
      <c r="BO24" s="236"/>
      <c r="BP24" s="236"/>
      <c r="BQ24" s="236"/>
      <c r="BR24" s="236"/>
      <c r="BS24" s="236"/>
      <c r="BT24" s="236"/>
      <c r="BU24" s="236"/>
      <c r="BV24" s="236"/>
      <c r="BW24" s="236"/>
      <c r="BX24" s="236"/>
      <c r="BY24" s="257"/>
      <c r="BZ24" s="257"/>
      <c r="CA24" s="263"/>
    </row>
    <row r="25" spans="1:79" s="256" customFormat="1">
      <c r="A25" s="408" t="s">
        <v>61</v>
      </c>
      <c r="B25" s="407"/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6"/>
      <c r="W25" s="236"/>
      <c r="X25" s="236"/>
      <c r="Y25" s="236"/>
      <c r="Z25" s="236"/>
      <c r="AA25" s="236"/>
      <c r="AB25" s="236"/>
      <c r="AC25" s="236"/>
      <c r="AD25" s="236"/>
      <c r="AE25" s="236"/>
      <c r="AF25" s="236"/>
      <c r="AG25" s="236"/>
      <c r="AH25" s="236"/>
      <c r="AI25" s="236"/>
      <c r="AJ25" s="236"/>
      <c r="AK25" s="236"/>
      <c r="AL25" s="236"/>
      <c r="AM25" s="236"/>
      <c r="AN25" s="236"/>
      <c r="AO25" s="236"/>
      <c r="AP25" s="236"/>
      <c r="AQ25" s="236"/>
      <c r="AR25" s="236"/>
      <c r="AS25" s="236"/>
      <c r="AT25" s="236"/>
      <c r="AU25" s="236"/>
      <c r="AV25" s="236"/>
      <c r="AW25" s="236"/>
      <c r="AX25" s="236"/>
      <c r="AY25" s="236"/>
      <c r="AZ25" s="236"/>
      <c r="BA25" s="236"/>
      <c r="BB25" s="236"/>
      <c r="BC25" s="236"/>
      <c r="BD25" s="236"/>
      <c r="BE25" s="236"/>
      <c r="BF25" s="236"/>
      <c r="BG25" s="236"/>
      <c r="BH25" s="236"/>
      <c r="BI25" s="236"/>
      <c r="BJ25" s="236"/>
      <c r="BK25" s="236"/>
      <c r="BL25" s="236"/>
      <c r="BM25" s="236"/>
      <c r="BN25" s="236"/>
      <c r="BO25" s="236"/>
      <c r="BP25" s="236"/>
      <c r="BQ25" s="236"/>
      <c r="BR25" s="236"/>
      <c r="BS25" s="236"/>
      <c r="BT25" s="236"/>
      <c r="BU25" s="236"/>
      <c r="BV25" s="236"/>
      <c r="BW25" s="236">
        <v>0</v>
      </c>
      <c r="BX25" s="236">
        <v>60</v>
      </c>
      <c r="BY25" s="257"/>
      <c r="BZ25" s="257"/>
      <c r="CA25" s="263"/>
    </row>
    <row r="26" spans="1:79" s="256" customFormat="1">
      <c r="A26" s="408" t="s">
        <v>56</v>
      </c>
      <c r="B26" s="407"/>
      <c r="C26" s="236"/>
      <c r="D26" s="236"/>
      <c r="E26" s="236"/>
      <c r="F26" s="236"/>
      <c r="G26" s="236"/>
      <c r="H26" s="236"/>
      <c r="I26" s="236"/>
      <c r="J26" s="236"/>
      <c r="K26" s="236"/>
      <c r="L26" s="236"/>
      <c r="M26" s="236"/>
      <c r="N26" s="236"/>
      <c r="O26" s="236"/>
      <c r="P26" s="236"/>
      <c r="Q26" s="236"/>
      <c r="R26" s="236"/>
      <c r="S26" s="236"/>
      <c r="T26" s="236"/>
      <c r="U26" s="236"/>
      <c r="V26" s="236"/>
      <c r="W26" s="236"/>
      <c r="X26" s="236"/>
      <c r="Y26" s="236"/>
      <c r="Z26" s="236"/>
      <c r="AA26" s="236"/>
      <c r="AB26" s="236"/>
      <c r="AC26" s="236"/>
      <c r="AD26" s="236"/>
      <c r="AE26" s="236"/>
      <c r="AF26" s="236"/>
      <c r="AG26" s="236"/>
      <c r="AH26" s="236"/>
      <c r="AI26" s="236"/>
      <c r="AJ26" s="236"/>
      <c r="AK26" s="236"/>
      <c r="AL26" s="236"/>
      <c r="AM26" s="236"/>
      <c r="AN26" s="236"/>
      <c r="AO26" s="236"/>
      <c r="AP26" s="236"/>
      <c r="AQ26" s="236"/>
      <c r="AR26" s="236"/>
      <c r="AS26" s="236"/>
      <c r="AT26" s="236"/>
      <c r="AU26" s="236"/>
      <c r="AV26" s="236"/>
      <c r="AW26" s="236"/>
      <c r="AX26" s="236"/>
      <c r="AY26" s="236"/>
      <c r="AZ26" s="236"/>
      <c r="BA26" s="236"/>
      <c r="BB26" s="236"/>
      <c r="BC26" s="236"/>
      <c r="BD26" s="236"/>
      <c r="BE26" s="236"/>
      <c r="BF26" s="236"/>
      <c r="BG26" s="236"/>
      <c r="BH26" s="236"/>
      <c r="BI26" s="236"/>
      <c r="BJ26" s="236"/>
      <c r="BK26" s="236"/>
      <c r="BL26" s="236"/>
      <c r="BM26" s="236"/>
      <c r="BN26" s="236"/>
      <c r="BO26" s="236"/>
      <c r="BP26" s="236"/>
      <c r="BQ26" s="236"/>
      <c r="BR26" s="236">
        <v>100</v>
      </c>
      <c r="BS26" s="236"/>
      <c r="BT26" s="236"/>
      <c r="BU26" s="236"/>
      <c r="BV26" s="236"/>
      <c r="BW26" s="236"/>
      <c r="BX26" s="236"/>
      <c r="BY26" s="257"/>
      <c r="BZ26" s="257"/>
      <c r="CA26" s="263"/>
    </row>
    <row r="27" spans="1:79" s="256" customFormat="1">
      <c r="A27" s="408" t="s">
        <v>73</v>
      </c>
      <c r="B27" s="407"/>
      <c r="C27" s="236"/>
      <c r="D27" s="236"/>
      <c r="E27" s="236"/>
      <c r="F27" s="236"/>
      <c r="G27" s="236"/>
      <c r="H27" s="236"/>
      <c r="I27" s="236"/>
      <c r="J27" s="236"/>
      <c r="K27" s="236"/>
      <c r="L27" s="236"/>
      <c r="M27" s="236"/>
      <c r="N27" s="236"/>
      <c r="O27" s="236"/>
      <c r="P27" s="236"/>
      <c r="Q27" s="236"/>
      <c r="R27" s="236"/>
      <c r="S27" s="236">
        <v>1</v>
      </c>
      <c r="T27" s="236"/>
      <c r="U27" s="236"/>
      <c r="V27" s="236"/>
      <c r="W27" s="236"/>
      <c r="X27" s="236"/>
      <c r="Y27" s="236"/>
      <c r="Z27" s="236"/>
      <c r="AA27" s="236"/>
      <c r="AB27" s="236"/>
      <c r="AC27" s="236"/>
      <c r="AD27" s="236"/>
      <c r="AE27" s="236"/>
      <c r="AF27" s="236"/>
      <c r="AG27" s="236"/>
      <c r="AH27" s="236"/>
      <c r="AI27" s="236"/>
      <c r="AJ27" s="236"/>
      <c r="AK27" s="236"/>
      <c r="AL27" s="236"/>
      <c r="AM27" s="236"/>
      <c r="AN27" s="236"/>
      <c r="AO27" s="236"/>
      <c r="AP27" s="236"/>
      <c r="AQ27" s="236"/>
      <c r="AR27" s="236"/>
      <c r="AS27" s="236"/>
      <c r="AT27" s="236"/>
      <c r="AU27" s="236"/>
      <c r="AV27" s="236"/>
      <c r="AW27" s="236"/>
      <c r="AX27" s="236"/>
      <c r="AY27" s="236"/>
      <c r="AZ27" s="236"/>
      <c r="BA27" s="236"/>
      <c r="BB27" s="236"/>
      <c r="BC27" s="236"/>
      <c r="BD27" s="236"/>
      <c r="BE27" s="236"/>
      <c r="BF27" s="236"/>
      <c r="BG27" s="236"/>
      <c r="BH27" s="236"/>
      <c r="BI27" s="236"/>
      <c r="BJ27" s="236"/>
      <c r="BK27" s="236"/>
      <c r="BL27" s="236"/>
      <c r="BM27" s="236"/>
      <c r="BN27" s="236"/>
      <c r="BO27" s="236"/>
      <c r="BP27" s="236"/>
      <c r="BQ27" s="236"/>
      <c r="BR27" s="236"/>
      <c r="BS27" s="236"/>
      <c r="BT27" s="236"/>
      <c r="BU27" s="236"/>
      <c r="BV27" s="236"/>
      <c r="BW27" s="236"/>
      <c r="BX27" s="236"/>
      <c r="BY27" s="257"/>
      <c r="BZ27" s="257"/>
      <c r="CA27" s="263"/>
    </row>
    <row r="28" spans="1:79" ht="15.75" customHeight="1">
      <c r="A28" s="290"/>
      <c r="B28" s="291"/>
      <c r="C28" s="236"/>
      <c r="D28" s="236"/>
      <c r="E28" s="236"/>
      <c r="F28" s="236"/>
      <c r="G28" s="236"/>
      <c r="H28" s="236"/>
      <c r="I28" s="236"/>
      <c r="J28" s="236"/>
      <c r="K28" s="236"/>
      <c r="L28" s="236"/>
      <c r="M28" s="236"/>
      <c r="N28" s="236"/>
      <c r="O28" s="236"/>
      <c r="P28" s="236"/>
      <c r="Q28" s="236"/>
      <c r="R28" s="236"/>
      <c r="S28" s="236"/>
      <c r="T28" s="236"/>
      <c r="U28" s="236"/>
      <c r="V28" s="236"/>
      <c r="W28" s="236"/>
      <c r="X28" s="236"/>
      <c r="Y28" s="236"/>
      <c r="Z28" s="236"/>
      <c r="AA28" s="236"/>
      <c r="AB28" s="236"/>
      <c r="AC28" s="236"/>
      <c r="AD28" s="236"/>
      <c r="AE28" s="236"/>
      <c r="AF28" s="236"/>
      <c r="AG28" s="236"/>
      <c r="AH28" s="236"/>
      <c r="AI28" s="236"/>
      <c r="AJ28" s="236"/>
      <c r="AK28" s="236"/>
      <c r="AL28" s="236"/>
      <c r="AM28" s="236"/>
      <c r="AN28" s="236"/>
      <c r="AO28" s="236"/>
      <c r="AP28" s="236"/>
      <c r="AQ28" s="236"/>
      <c r="AR28" s="236"/>
      <c r="AS28" s="236"/>
      <c r="AT28" s="236"/>
      <c r="AU28" s="236"/>
      <c r="AV28" s="236"/>
      <c r="AW28" s="236"/>
      <c r="AX28" s="236"/>
      <c r="AY28" s="236"/>
      <c r="AZ28" s="236"/>
      <c r="BA28" s="236"/>
      <c r="BB28" s="236"/>
      <c r="BC28" s="236"/>
      <c r="BD28" s="236"/>
      <c r="BE28" s="236"/>
      <c r="BF28" s="236"/>
      <c r="BG28" s="236"/>
      <c r="BH28" s="236"/>
      <c r="BI28" s="236"/>
      <c r="BJ28" s="236"/>
      <c r="BK28" s="236"/>
      <c r="BL28" s="236"/>
      <c r="BM28" s="236"/>
      <c r="BN28" s="236"/>
      <c r="BO28" s="236"/>
      <c r="BP28" s="236"/>
      <c r="BQ28" s="236"/>
      <c r="BR28" s="236"/>
      <c r="BS28" s="236"/>
      <c r="BT28" s="236"/>
      <c r="BU28" s="236"/>
      <c r="BV28" s="236"/>
      <c r="BW28" s="236"/>
      <c r="BX28" s="236"/>
      <c r="BY28" s="257"/>
      <c r="BZ28" s="257"/>
    </row>
    <row r="29" spans="1:79" ht="15.75" hidden="1" customHeight="1">
      <c r="A29" s="408"/>
      <c r="B29" s="407"/>
      <c r="C29" s="236"/>
      <c r="D29" s="236">
        <f t="shared" ref="D29:AI29" si="7">SUM(D21:D27)</f>
        <v>0</v>
      </c>
      <c r="E29" s="236">
        <f t="shared" si="7"/>
        <v>0</v>
      </c>
      <c r="F29" s="236">
        <f t="shared" si="7"/>
        <v>0</v>
      </c>
      <c r="G29" s="236">
        <f t="shared" si="7"/>
        <v>0</v>
      </c>
      <c r="H29" s="236">
        <f t="shared" si="7"/>
        <v>0</v>
      </c>
      <c r="I29" s="236">
        <f t="shared" si="7"/>
        <v>0</v>
      </c>
      <c r="J29" s="236">
        <f t="shared" si="7"/>
        <v>0</v>
      </c>
      <c r="K29" s="236">
        <f t="shared" si="7"/>
        <v>0</v>
      </c>
      <c r="L29" s="236">
        <f t="shared" si="7"/>
        <v>10.6</v>
      </c>
      <c r="M29" s="236">
        <f t="shared" si="7"/>
        <v>7</v>
      </c>
      <c r="N29" s="236">
        <f t="shared" si="7"/>
        <v>4.5999999999999996</v>
      </c>
      <c r="O29" s="236">
        <f t="shared" si="7"/>
        <v>13</v>
      </c>
      <c r="P29" s="236">
        <f t="shared" si="7"/>
        <v>0</v>
      </c>
      <c r="Q29" s="236">
        <f t="shared" si="7"/>
        <v>0</v>
      </c>
      <c r="R29" s="236">
        <f t="shared" si="7"/>
        <v>0</v>
      </c>
      <c r="S29" s="236">
        <f t="shared" si="7"/>
        <v>1</v>
      </c>
      <c r="T29" s="236">
        <f t="shared" si="7"/>
        <v>0</v>
      </c>
      <c r="U29" s="236">
        <f t="shared" si="7"/>
        <v>0</v>
      </c>
      <c r="V29" s="236">
        <f t="shared" si="7"/>
        <v>0</v>
      </c>
      <c r="W29" s="236">
        <f t="shared" si="7"/>
        <v>0</v>
      </c>
      <c r="X29" s="236">
        <f t="shared" si="7"/>
        <v>10</v>
      </c>
      <c r="Y29" s="236">
        <f t="shared" si="7"/>
        <v>0</v>
      </c>
      <c r="Z29" s="236">
        <f t="shared" si="7"/>
        <v>0</v>
      </c>
      <c r="AA29" s="236">
        <f t="shared" si="7"/>
        <v>0</v>
      </c>
      <c r="AB29" s="236">
        <f t="shared" si="7"/>
        <v>0</v>
      </c>
      <c r="AC29" s="236">
        <f t="shared" si="7"/>
        <v>8</v>
      </c>
      <c r="AD29" s="236">
        <f t="shared" si="7"/>
        <v>0</v>
      </c>
      <c r="AE29" s="236">
        <f t="shared" si="7"/>
        <v>0</v>
      </c>
      <c r="AF29" s="236">
        <f t="shared" si="7"/>
        <v>0</v>
      </c>
      <c r="AG29" s="236">
        <f t="shared" si="7"/>
        <v>0</v>
      </c>
      <c r="AH29" s="236">
        <f t="shared" si="7"/>
        <v>0</v>
      </c>
      <c r="AI29" s="236">
        <f t="shared" si="7"/>
        <v>0</v>
      </c>
      <c r="AJ29" s="236">
        <f t="shared" ref="AJ29:BZ29" si="8">SUM(AJ21:AJ27)</f>
        <v>0</v>
      </c>
      <c r="AK29" s="236">
        <f t="shared" si="8"/>
        <v>5</v>
      </c>
      <c r="AL29" s="236">
        <f t="shared" si="8"/>
        <v>0</v>
      </c>
      <c r="AM29" s="236">
        <f t="shared" si="8"/>
        <v>0</v>
      </c>
      <c r="AN29" s="236">
        <f t="shared" si="8"/>
        <v>30</v>
      </c>
      <c r="AO29" s="236">
        <f t="shared" si="8"/>
        <v>0</v>
      </c>
      <c r="AP29" s="236">
        <f t="shared" si="8"/>
        <v>0</v>
      </c>
      <c r="AQ29" s="236">
        <f t="shared" si="8"/>
        <v>0</v>
      </c>
      <c r="AR29" s="236">
        <f t="shared" si="8"/>
        <v>0</v>
      </c>
      <c r="AS29" s="236">
        <f t="shared" si="8"/>
        <v>0</v>
      </c>
      <c r="AT29" s="236">
        <f t="shared" si="8"/>
        <v>0</v>
      </c>
      <c r="AU29" s="236">
        <f t="shared" si="8"/>
        <v>0</v>
      </c>
      <c r="AV29" s="236">
        <f t="shared" si="8"/>
        <v>0</v>
      </c>
      <c r="AW29" s="236">
        <f t="shared" si="8"/>
        <v>0</v>
      </c>
      <c r="AX29" s="236">
        <f t="shared" si="8"/>
        <v>7</v>
      </c>
      <c r="AY29" s="236">
        <f t="shared" si="8"/>
        <v>0</v>
      </c>
      <c r="AZ29" s="236">
        <f t="shared" si="8"/>
        <v>0</v>
      </c>
      <c r="BA29" s="236">
        <f t="shared" si="8"/>
        <v>111</v>
      </c>
      <c r="BB29" s="236">
        <f t="shared" si="8"/>
        <v>0</v>
      </c>
      <c r="BC29" s="236">
        <f t="shared" si="8"/>
        <v>0</v>
      </c>
      <c r="BD29" s="236">
        <f t="shared" si="8"/>
        <v>0</v>
      </c>
      <c r="BE29" s="236">
        <f t="shared" si="8"/>
        <v>0</v>
      </c>
      <c r="BF29" s="236">
        <f t="shared" si="8"/>
        <v>0</v>
      </c>
      <c r="BG29" s="236">
        <f t="shared" si="8"/>
        <v>1</v>
      </c>
      <c r="BH29" s="236">
        <f t="shared" si="8"/>
        <v>0</v>
      </c>
      <c r="BI29" s="236">
        <f t="shared" si="8"/>
        <v>0</v>
      </c>
      <c r="BJ29" s="236">
        <f t="shared" si="8"/>
        <v>40</v>
      </c>
      <c r="BK29" s="236">
        <f t="shared" si="8"/>
        <v>15</v>
      </c>
      <c r="BL29" s="236">
        <f t="shared" si="8"/>
        <v>70</v>
      </c>
      <c r="BM29" s="236">
        <f t="shared" si="8"/>
        <v>0</v>
      </c>
      <c r="BN29" s="236">
        <f t="shared" si="8"/>
        <v>0</v>
      </c>
      <c r="BO29" s="236">
        <f t="shared" si="8"/>
        <v>0</v>
      </c>
      <c r="BP29" s="236">
        <f t="shared" si="8"/>
        <v>0</v>
      </c>
      <c r="BQ29" s="236">
        <f t="shared" si="8"/>
        <v>0</v>
      </c>
      <c r="BR29" s="236">
        <f t="shared" si="8"/>
        <v>100</v>
      </c>
      <c r="BS29" s="236">
        <f t="shared" si="8"/>
        <v>0</v>
      </c>
      <c r="BT29" s="236">
        <f t="shared" si="8"/>
        <v>0</v>
      </c>
      <c r="BU29" s="236">
        <f t="shared" si="8"/>
        <v>0</v>
      </c>
      <c r="BV29" s="236">
        <f t="shared" si="8"/>
        <v>28</v>
      </c>
      <c r="BW29" s="236">
        <f t="shared" si="8"/>
        <v>0</v>
      </c>
      <c r="BX29" s="236">
        <f t="shared" si="8"/>
        <v>60</v>
      </c>
      <c r="BY29" s="257">
        <f t="shared" si="8"/>
        <v>0</v>
      </c>
      <c r="BZ29" s="257">
        <f t="shared" si="8"/>
        <v>0</v>
      </c>
    </row>
    <row r="30" spans="1:79" ht="15.75" hidden="1" customHeight="1">
      <c r="A30" s="412" t="s">
        <v>74</v>
      </c>
      <c r="B30" s="413"/>
      <c r="C30" s="236">
        <f>C31</f>
        <v>32</v>
      </c>
      <c r="D30" s="236">
        <f t="shared" ref="D30:BO30" si="9">C30</f>
        <v>32</v>
      </c>
      <c r="E30" s="236">
        <f t="shared" si="9"/>
        <v>32</v>
      </c>
      <c r="F30" s="236">
        <f t="shared" si="9"/>
        <v>32</v>
      </c>
      <c r="G30" s="236">
        <f t="shared" si="9"/>
        <v>32</v>
      </c>
      <c r="H30" s="236">
        <f t="shared" si="9"/>
        <v>32</v>
      </c>
      <c r="I30" s="236">
        <f t="shared" si="9"/>
        <v>32</v>
      </c>
      <c r="J30" s="236">
        <f t="shared" si="9"/>
        <v>32</v>
      </c>
      <c r="K30" s="236">
        <f t="shared" si="9"/>
        <v>32</v>
      </c>
      <c r="L30" s="236">
        <f t="shared" si="9"/>
        <v>32</v>
      </c>
      <c r="M30" s="236">
        <f t="shared" si="9"/>
        <v>32</v>
      </c>
      <c r="N30" s="236">
        <f t="shared" si="9"/>
        <v>32</v>
      </c>
      <c r="O30" s="236">
        <f t="shared" si="9"/>
        <v>32</v>
      </c>
      <c r="P30" s="236">
        <f t="shared" si="9"/>
        <v>32</v>
      </c>
      <c r="Q30" s="236">
        <f t="shared" si="9"/>
        <v>32</v>
      </c>
      <c r="R30" s="236">
        <f t="shared" si="9"/>
        <v>32</v>
      </c>
      <c r="S30" s="236">
        <f t="shared" si="9"/>
        <v>32</v>
      </c>
      <c r="T30" s="236">
        <f t="shared" si="9"/>
        <v>32</v>
      </c>
      <c r="U30" s="236">
        <f t="shared" si="9"/>
        <v>32</v>
      </c>
      <c r="V30" s="236">
        <f t="shared" si="9"/>
        <v>32</v>
      </c>
      <c r="W30" s="236">
        <f t="shared" si="9"/>
        <v>32</v>
      </c>
      <c r="X30" s="236">
        <f t="shared" si="9"/>
        <v>32</v>
      </c>
      <c r="Y30" s="236">
        <f t="shared" si="9"/>
        <v>32</v>
      </c>
      <c r="Z30" s="236">
        <f t="shared" si="9"/>
        <v>32</v>
      </c>
      <c r="AA30" s="236">
        <f t="shared" si="9"/>
        <v>32</v>
      </c>
      <c r="AB30" s="236">
        <f t="shared" si="9"/>
        <v>32</v>
      </c>
      <c r="AC30" s="236">
        <f t="shared" si="9"/>
        <v>32</v>
      </c>
      <c r="AD30" s="236">
        <f t="shared" si="9"/>
        <v>32</v>
      </c>
      <c r="AE30" s="236">
        <f t="shared" si="9"/>
        <v>32</v>
      </c>
      <c r="AF30" s="236">
        <f t="shared" si="9"/>
        <v>32</v>
      </c>
      <c r="AG30" s="236">
        <f t="shared" si="9"/>
        <v>32</v>
      </c>
      <c r="AH30" s="236">
        <f t="shared" si="9"/>
        <v>32</v>
      </c>
      <c r="AI30" s="236">
        <f t="shared" si="9"/>
        <v>32</v>
      </c>
      <c r="AJ30" s="236">
        <f t="shared" si="9"/>
        <v>32</v>
      </c>
      <c r="AK30" s="236">
        <f t="shared" si="9"/>
        <v>32</v>
      </c>
      <c r="AL30" s="236">
        <f t="shared" si="9"/>
        <v>32</v>
      </c>
      <c r="AM30" s="236">
        <f t="shared" si="9"/>
        <v>32</v>
      </c>
      <c r="AN30" s="236">
        <f t="shared" si="9"/>
        <v>32</v>
      </c>
      <c r="AO30" s="236">
        <f t="shared" si="9"/>
        <v>32</v>
      </c>
      <c r="AP30" s="236">
        <f t="shared" si="9"/>
        <v>32</v>
      </c>
      <c r="AQ30" s="236">
        <f t="shared" si="9"/>
        <v>32</v>
      </c>
      <c r="AR30" s="236">
        <f t="shared" si="9"/>
        <v>32</v>
      </c>
      <c r="AS30" s="236">
        <f t="shared" si="9"/>
        <v>32</v>
      </c>
      <c r="AT30" s="236">
        <f t="shared" si="9"/>
        <v>32</v>
      </c>
      <c r="AU30" s="236">
        <f t="shared" si="9"/>
        <v>32</v>
      </c>
      <c r="AV30" s="236">
        <f t="shared" si="9"/>
        <v>32</v>
      </c>
      <c r="AW30" s="236">
        <f t="shared" si="9"/>
        <v>32</v>
      </c>
      <c r="AX30" s="236">
        <f t="shared" si="9"/>
        <v>32</v>
      </c>
      <c r="AY30" s="236">
        <f t="shared" si="9"/>
        <v>32</v>
      </c>
      <c r="AZ30" s="236">
        <f t="shared" si="9"/>
        <v>32</v>
      </c>
      <c r="BA30" s="236">
        <f t="shared" si="9"/>
        <v>32</v>
      </c>
      <c r="BB30" s="236">
        <f t="shared" si="9"/>
        <v>32</v>
      </c>
      <c r="BC30" s="236">
        <f t="shared" si="9"/>
        <v>32</v>
      </c>
      <c r="BD30" s="236">
        <f t="shared" si="9"/>
        <v>32</v>
      </c>
      <c r="BE30" s="236">
        <f t="shared" si="9"/>
        <v>32</v>
      </c>
      <c r="BF30" s="236">
        <f t="shared" si="9"/>
        <v>32</v>
      </c>
      <c r="BG30" s="236">
        <f t="shared" si="9"/>
        <v>32</v>
      </c>
      <c r="BH30" s="236">
        <f t="shared" si="9"/>
        <v>32</v>
      </c>
      <c r="BI30" s="236">
        <f t="shared" si="9"/>
        <v>32</v>
      </c>
      <c r="BJ30" s="236">
        <f t="shared" si="9"/>
        <v>32</v>
      </c>
      <c r="BK30" s="236">
        <f t="shared" si="9"/>
        <v>32</v>
      </c>
      <c r="BL30" s="236">
        <f t="shared" si="9"/>
        <v>32</v>
      </c>
      <c r="BM30" s="236">
        <f t="shared" si="9"/>
        <v>32</v>
      </c>
      <c r="BN30" s="236">
        <f t="shared" si="9"/>
        <v>32</v>
      </c>
      <c r="BO30" s="236">
        <f t="shared" si="9"/>
        <v>32</v>
      </c>
      <c r="BP30" s="236">
        <f t="shared" ref="BP30:BZ30" si="10">BO30</f>
        <v>32</v>
      </c>
      <c r="BQ30" s="236">
        <f t="shared" si="10"/>
        <v>32</v>
      </c>
      <c r="BR30" s="236">
        <f t="shared" si="10"/>
        <v>32</v>
      </c>
      <c r="BS30" s="236">
        <f t="shared" si="10"/>
        <v>32</v>
      </c>
      <c r="BT30" s="236">
        <f t="shared" si="10"/>
        <v>32</v>
      </c>
      <c r="BU30" s="236">
        <f t="shared" si="10"/>
        <v>32</v>
      </c>
      <c r="BV30" s="236">
        <f t="shared" si="10"/>
        <v>32</v>
      </c>
      <c r="BW30" s="236">
        <f t="shared" si="10"/>
        <v>32</v>
      </c>
      <c r="BX30" s="236">
        <f t="shared" si="10"/>
        <v>32</v>
      </c>
      <c r="BY30" s="258">
        <f t="shared" si="10"/>
        <v>32</v>
      </c>
      <c r="BZ30" s="258">
        <f t="shared" si="10"/>
        <v>32</v>
      </c>
    </row>
    <row r="31" spans="1:79" ht="15.75" customHeight="1" thickBot="1">
      <c r="A31" s="414" t="s">
        <v>74</v>
      </c>
      <c r="B31" s="415"/>
      <c r="C31" s="255">
        <f>VLOOKUP(B4,Фактически_присутствующих,3,FALSE)</f>
        <v>32</v>
      </c>
      <c r="D31" s="236"/>
      <c r="E31" s="236"/>
      <c r="F31" s="236"/>
      <c r="G31" s="236"/>
      <c r="H31" s="236"/>
      <c r="I31" s="236"/>
      <c r="J31" s="236"/>
      <c r="K31" s="236"/>
      <c r="L31" s="236"/>
      <c r="M31" s="236"/>
      <c r="N31" s="236"/>
      <c r="O31" s="236"/>
      <c r="P31" s="236"/>
      <c r="Q31" s="236"/>
      <c r="R31" s="236"/>
      <c r="S31" s="236"/>
      <c r="T31" s="236"/>
      <c r="U31" s="236"/>
      <c r="V31" s="236"/>
      <c r="W31" s="236"/>
      <c r="X31" s="236"/>
      <c r="Y31" s="236"/>
      <c r="Z31" s="236"/>
      <c r="AA31" s="236"/>
      <c r="AB31" s="236"/>
      <c r="AC31" s="236"/>
      <c r="AD31" s="236"/>
      <c r="AE31" s="236"/>
      <c r="AF31" s="236"/>
      <c r="AG31" s="236"/>
      <c r="AH31" s="236"/>
      <c r="AI31" s="236"/>
      <c r="AJ31" s="236"/>
      <c r="AK31" s="236"/>
      <c r="AL31" s="236"/>
      <c r="AM31" s="236"/>
      <c r="AN31" s="236"/>
      <c r="AO31" s="236"/>
      <c r="AP31" s="236"/>
      <c r="AQ31" s="236"/>
      <c r="AR31" s="236"/>
      <c r="AS31" s="236"/>
      <c r="AT31" s="236"/>
      <c r="AU31" s="236"/>
      <c r="AV31" s="236"/>
      <c r="AW31" s="236"/>
      <c r="AX31" s="236"/>
      <c r="AY31" s="236"/>
      <c r="AZ31" s="236"/>
      <c r="BA31" s="236"/>
      <c r="BB31" s="236"/>
      <c r="BC31" s="236"/>
      <c r="BD31" s="236"/>
      <c r="BE31" s="236"/>
      <c r="BF31" s="236"/>
      <c r="BG31" s="236"/>
      <c r="BH31" s="236"/>
      <c r="BI31" s="236"/>
      <c r="BJ31" s="236"/>
      <c r="BK31" s="236"/>
      <c r="BL31" s="236"/>
      <c r="BM31" s="236"/>
      <c r="BN31" s="236"/>
      <c r="BO31" s="236"/>
      <c r="BP31" s="236"/>
      <c r="BQ31" s="236"/>
      <c r="BR31" s="236"/>
      <c r="BS31" s="236"/>
      <c r="BT31" s="236"/>
      <c r="BU31" s="236"/>
      <c r="BV31" s="236"/>
      <c r="BW31" s="236"/>
      <c r="BX31" s="236"/>
      <c r="BY31" s="257"/>
      <c r="BZ31" s="257"/>
    </row>
    <row r="32" spans="1:79" ht="15.75" customHeight="1" thickTop="1">
      <c r="A32" s="414" t="s">
        <v>75</v>
      </c>
      <c r="B32" s="415"/>
      <c r="C32" s="237"/>
      <c r="D32" s="238">
        <f>D29*D30/1000</f>
        <v>0</v>
      </c>
      <c r="E32" s="238">
        <f>E29*E30</f>
        <v>0</v>
      </c>
      <c r="F32" s="239">
        <f>F29*F30</f>
        <v>0</v>
      </c>
      <c r="G32" s="240">
        <f>G29*G30</f>
        <v>0</v>
      </c>
      <c r="H32" s="240">
        <f>H29*H30/1000</f>
        <v>0</v>
      </c>
      <c r="I32" s="240">
        <f>I29*I30/1000</f>
        <v>0</v>
      </c>
      <c r="J32" s="240">
        <f>J29*J30/1000</f>
        <v>0</v>
      </c>
      <c r="K32" s="240">
        <f>K29*K30</f>
        <v>0</v>
      </c>
      <c r="L32" s="240">
        <f t="shared" ref="L32:BW32" si="11">L29*L30/1000</f>
        <v>0.3392</v>
      </c>
      <c r="M32" s="240">
        <f t="shared" si="11"/>
        <v>0.224</v>
      </c>
      <c r="N32" s="240">
        <f t="shared" si="11"/>
        <v>0.1472</v>
      </c>
      <c r="O32" s="240">
        <f t="shared" si="11"/>
        <v>0.41599999999999998</v>
      </c>
      <c r="P32" s="240">
        <f t="shared" si="11"/>
        <v>0</v>
      </c>
      <c r="Q32" s="240">
        <f t="shared" si="11"/>
        <v>0</v>
      </c>
      <c r="R32" s="240">
        <f t="shared" si="11"/>
        <v>0</v>
      </c>
      <c r="S32" s="240">
        <f>S29*S30</f>
        <v>32</v>
      </c>
      <c r="T32" s="240">
        <f t="shared" si="11"/>
        <v>0</v>
      </c>
      <c r="U32" s="240">
        <f t="shared" si="11"/>
        <v>0</v>
      </c>
      <c r="V32" s="240">
        <f t="shared" si="11"/>
        <v>0</v>
      </c>
      <c r="W32" s="240">
        <f t="shared" si="11"/>
        <v>0</v>
      </c>
      <c r="X32" s="240">
        <f t="shared" si="11"/>
        <v>0.32</v>
      </c>
      <c r="Y32" s="240">
        <f t="shared" si="11"/>
        <v>0</v>
      </c>
      <c r="Z32" s="240">
        <f t="shared" si="11"/>
        <v>0</v>
      </c>
      <c r="AA32" s="240">
        <f t="shared" si="11"/>
        <v>0</v>
      </c>
      <c r="AB32" s="240">
        <f t="shared" si="11"/>
        <v>0</v>
      </c>
      <c r="AC32" s="240">
        <f t="shared" si="11"/>
        <v>0.25600000000000001</v>
      </c>
      <c r="AD32" s="240">
        <f t="shared" si="11"/>
        <v>0</v>
      </c>
      <c r="AE32" s="240">
        <f t="shared" si="11"/>
        <v>0</v>
      </c>
      <c r="AF32" s="240">
        <f t="shared" si="11"/>
        <v>0</v>
      </c>
      <c r="AG32" s="240">
        <f t="shared" si="11"/>
        <v>0</v>
      </c>
      <c r="AH32" s="240">
        <f t="shared" si="11"/>
        <v>0</v>
      </c>
      <c r="AI32" s="240">
        <f t="shared" si="11"/>
        <v>0</v>
      </c>
      <c r="AJ32" s="240">
        <f t="shared" si="11"/>
        <v>0</v>
      </c>
      <c r="AK32" s="240">
        <f t="shared" si="11"/>
        <v>0.16</v>
      </c>
      <c r="AL32" s="240">
        <f t="shared" si="11"/>
        <v>0</v>
      </c>
      <c r="AM32" s="240">
        <f t="shared" si="11"/>
        <v>0</v>
      </c>
      <c r="AN32" s="240">
        <f t="shared" si="11"/>
        <v>0.96</v>
      </c>
      <c r="AO32" s="240">
        <f t="shared" si="11"/>
        <v>0</v>
      </c>
      <c r="AP32" s="240">
        <f t="shared" si="11"/>
        <v>0</v>
      </c>
      <c r="AQ32" s="240">
        <f t="shared" si="11"/>
        <v>0</v>
      </c>
      <c r="AR32" s="240">
        <f t="shared" si="11"/>
        <v>0</v>
      </c>
      <c r="AS32" s="240">
        <f t="shared" si="11"/>
        <v>0</v>
      </c>
      <c r="AT32" s="240">
        <f t="shared" si="11"/>
        <v>0</v>
      </c>
      <c r="AU32" s="240">
        <f t="shared" si="11"/>
        <v>0</v>
      </c>
      <c r="AV32" s="240">
        <f t="shared" si="11"/>
        <v>0</v>
      </c>
      <c r="AW32" s="240">
        <f t="shared" si="11"/>
        <v>0</v>
      </c>
      <c r="AX32" s="240">
        <f t="shared" si="11"/>
        <v>0.224</v>
      </c>
      <c r="AY32" s="240">
        <f t="shared" si="11"/>
        <v>0</v>
      </c>
      <c r="AZ32" s="240">
        <f t="shared" si="11"/>
        <v>0</v>
      </c>
      <c r="BA32" s="240">
        <f t="shared" si="11"/>
        <v>3.552</v>
      </c>
      <c r="BB32" s="240">
        <f t="shared" si="11"/>
        <v>0</v>
      </c>
      <c r="BC32" s="240">
        <f t="shared" si="11"/>
        <v>0</v>
      </c>
      <c r="BD32" s="240">
        <f t="shared" si="11"/>
        <v>0</v>
      </c>
      <c r="BE32" s="240">
        <f t="shared" si="11"/>
        <v>0</v>
      </c>
      <c r="BF32" s="240">
        <f t="shared" si="11"/>
        <v>0</v>
      </c>
      <c r="BG32" s="240">
        <f t="shared" si="11"/>
        <v>3.2000000000000001E-2</v>
      </c>
      <c r="BH32" s="240">
        <f t="shared" si="11"/>
        <v>0</v>
      </c>
      <c r="BI32" s="240">
        <f t="shared" si="11"/>
        <v>0</v>
      </c>
      <c r="BJ32" s="240">
        <f t="shared" si="11"/>
        <v>1.28</v>
      </c>
      <c r="BK32" s="240">
        <f t="shared" si="11"/>
        <v>0.48</v>
      </c>
      <c r="BL32" s="240">
        <f t="shared" si="11"/>
        <v>2.2400000000000002</v>
      </c>
      <c r="BM32" s="240">
        <f t="shared" si="11"/>
        <v>0</v>
      </c>
      <c r="BN32" s="240">
        <f t="shared" si="11"/>
        <v>0</v>
      </c>
      <c r="BO32" s="240">
        <f t="shared" si="11"/>
        <v>0</v>
      </c>
      <c r="BP32" s="240">
        <f t="shared" si="11"/>
        <v>0</v>
      </c>
      <c r="BQ32" s="240">
        <f t="shared" si="11"/>
        <v>0</v>
      </c>
      <c r="BR32" s="240">
        <f t="shared" si="11"/>
        <v>3.2</v>
      </c>
      <c r="BS32" s="240">
        <f t="shared" si="11"/>
        <v>0</v>
      </c>
      <c r="BT32" s="240">
        <f t="shared" si="11"/>
        <v>0</v>
      </c>
      <c r="BU32" s="240">
        <f t="shared" si="11"/>
        <v>0</v>
      </c>
      <c r="BV32" s="240">
        <f t="shared" si="11"/>
        <v>0.89600000000000002</v>
      </c>
      <c r="BW32" s="240">
        <f t="shared" si="11"/>
        <v>0</v>
      </c>
      <c r="BX32" s="240">
        <f t="shared" ref="BX32:BZ32" si="12">BX29*BX30/1000</f>
        <v>1.92</v>
      </c>
      <c r="BY32" s="238">
        <f t="shared" si="12"/>
        <v>0</v>
      </c>
      <c r="BZ32" s="238">
        <f t="shared" si="12"/>
        <v>0</v>
      </c>
    </row>
    <row r="33" spans="1:78" ht="15.75" customHeight="1">
      <c r="A33" s="414" t="s">
        <v>64</v>
      </c>
      <c r="B33" s="415"/>
      <c r="C33" s="237"/>
      <c r="D33" s="241">
        <f>ССЫЛКИ!B3</f>
        <v>85</v>
      </c>
      <c r="E33" s="241">
        <f>ССЫЛКИ!C3</f>
        <v>21</v>
      </c>
      <c r="F33" s="241">
        <f>ССЫЛКИ!D3</f>
        <v>21</v>
      </c>
      <c r="G33" s="241">
        <f>ССЫЛКИ!E3</f>
        <v>6</v>
      </c>
      <c r="H33" s="241">
        <f>ССЫЛКИ!F3</f>
        <v>400</v>
      </c>
      <c r="I33" s="241">
        <f>ССЫЛКИ!G3</f>
        <v>140</v>
      </c>
      <c r="J33" s="241">
        <f>ССЫЛКИ!H3</f>
        <v>85</v>
      </c>
      <c r="K33" s="241">
        <f>ССЫЛКИ!I3</f>
        <v>21</v>
      </c>
      <c r="L33" s="241">
        <f>ССЫЛКИ!J3</f>
        <v>140</v>
      </c>
      <c r="M33" s="241">
        <f>ССЫЛКИ!K3</f>
        <v>56</v>
      </c>
      <c r="N33" s="241">
        <f>ССЫЛКИ!L3</f>
        <v>10</v>
      </c>
      <c r="O33" s="241">
        <f>ССЫЛКИ!M3</f>
        <v>240</v>
      </c>
      <c r="P33" s="241">
        <f>ССЫЛКИ!N3</f>
        <v>700</v>
      </c>
      <c r="Q33" s="241">
        <f>ССЫЛКИ!O3</f>
        <v>8</v>
      </c>
      <c r="R33" s="241">
        <f>ССЫЛКИ!P3</f>
        <v>160</v>
      </c>
      <c r="S33" s="241">
        <f>ССЫЛКИ!Q3</f>
        <v>10</v>
      </c>
      <c r="T33" s="241">
        <f>ССЫЛКИ!R3</f>
        <v>150</v>
      </c>
      <c r="U33" s="241">
        <f>ССЫЛКИ!S3</f>
        <v>110</v>
      </c>
      <c r="V33" s="241">
        <f>ССЫЛКИ!T3</f>
        <v>130</v>
      </c>
      <c r="W33" s="241">
        <f>ССЫЛКИ!U3</f>
        <v>150</v>
      </c>
      <c r="X33" s="241">
        <f>ССЫЛКИ!V3</f>
        <v>150</v>
      </c>
      <c r="Y33" s="241">
        <f>ССЫЛКИ!W3</f>
        <v>40</v>
      </c>
      <c r="Z33" s="241">
        <f>ССЫЛКИ!X3</f>
        <v>150</v>
      </c>
      <c r="AA33" s="241">
        <f>ССЫЛКИ!Y3</f>
        <v>60</v>
      </c>
      <c r="AB33" s="241">
        <f>ССЫЛКИ!Z3</f>
        <v>70</v>
      </c>
      <c r="AC33" s="241">
        <f>ССЫЛКИ!AA3</f>
        <v>165</v>
      </c>
      <c r="AD33" s="241">
        <f>ССЫЛКИ!AB3</f>
        <v>21</v>
      </c>
      <c r="AE33" s="241">
        <f>ССЫЛКИ!AC3</f>
        <v>10.5</v>
      </c>
      <c r="AF33" s="241">
        <f>ССЫЛКИ!AD3</f>
        <v>55</v>
      </c>
      <c r="AG33" s="241">
        <f>ССЫЛКИ!AE3</f>
        <v>90</v>
      </c>
      <c r="AH33" s="241">
        <f>ССЫЛКИ!AF3</f>
        <v>45</v>
      </c>
      <c r="AI33" s="241">
        <f>ССЫЛКИ!AG3</f>
        <v>45</v>
      </c>
      <c r="AJ33" s="241">
        <f>ССЫЛКИ!AH3</f>
        <v>52</v>
      </c>
      <c r="AK33" s="241">
        <f>ССЫЛКИ!AI3</f>
        <v>50</v>
      </c>
      <c r="AL33" s="241">
        <f>ССЫЛКИ!AJ3</f>
        <v>55</v>
      </c>
      <c r="AM33" s="241">
        <f>ССЫЛКИ!AK3</f>
        <v>60</v>
      </c>
      <c r="AN33" s="241">
        <f>ССЫЛКИ!AL3</f>
        <v>60</v>
      </c>
      <c r="AO33" s="241">
        <f>ССЫЛКИ!AM3</f>
        <v>50</v>
      </c>
      <c r="AP33" s="241">
        <f>ССЫЛКИ!AN3</f>
        <v>110</v>
      </c>
      <c r="AQ33" s="241">
        <f>ССЫЛКИ!AO3</f>
        <v>270</v>
      </c>
      <c r="AR33" s="241">
        <f>ССЫЛКИ!AP3</f>
        <v>200</v>
      </c>
      <c r="AS33" s="241">
        <f>ССЫЛКИ!AQ3</f>
        <v>80</v>
      </c>
      <c r="AT33" s="241">
        <f>ССЫЛКИ!AR3</f>
        <v>600</v>
      </c>
      <c r="AU33" s="241">
        <f>ССЫЛКИ!AS3</f>
        <v>60</v>
      </c>
      <c r="AV33" s="241">
        <f>ССЫЛКИ!AT3</f>
        <v>75</v>
      </c>
      <c r="AW33" s="241">
        <f>ССЫЛКИ!AU3</f>
        <v>250</v>
      </c>
      <c r="AX33" s="241">
        <f>ССЫЛКИ!AV3</f>
        <v>274</v>
      </c>
      <c r="AY33" s="241">
        <f>ССЫЛКИ!AW3</f>
        <v>450</v>
      </c>
      <c r="AZ33" s="241">
        <f>ССЫЛКИ!AX3</f>
        <v>325</v>
      </c>
      <c r="BA33" s="241">
        <f>ССЫЛКИ!AY3</f>
        <v>180</v>
      </c>
      <c r="BB33" s="241">
        <f>ССЫЛКИ!AZ3</f>
        <v>320</v>
      </c>
      <c r="BC33" s="241">
        <f>ССЫЛКИ!BA3</f>
        <v>350</v>
      </c>
      <c r="BD33" s="241">
        <f>ССЫЛКИ!BB3</f>
        <v>300</v>
      </c>
      <c r="BE33" s="241">
        <f>ССЫЛКИ!BC3</f>
        <v>120</v>
      </c>
      <c r="BF33" s="241">
        <f>ССЫЛКИ!BD3</f>
        <v>220</v>
      </c>
      <c r="BG33" s="241">
        <f>ССЫЛКИ!BE3</f>
        <v>300</v>
      </c>
      <c r="BH33" s="241">
        <f>ССЫЛКИ!BF3</f>
        <v>21</v>
      </c>
      <c r="BI33" s="241">
        <f>ССЫЛКИ!BG3</f>
        <v>21</v>
      </c>
      <c r="BJ33" s="241">
        <f>ССЫЛКИ!BH3</f>
        <v>35</v>
      </c>
      <c r="BK33" s="241">
        <f>ССЫЛКИ!BI3</f>
        <v>22</v>
      </c>
      <c r="BL33" s="241">
        <f>ССЫЛКИ!BJ3</f>
        <v>32</v>
      </c>
      <c r="BM33" s="241">
        <f>ССЫЛКИ!BK3</f>
        <v>140</v>
      </c>
      <c r="BN33" s="241">
        <f>ССЫЛКИ!BL3</f>
        <v>140</v>
      </c>
      <c r="BO33" s="241">
        <f>ССЫЛКИ!BM3</f>
        <v>30</v>
      </c>
      <c r="BP33" s="241">
        <f>ССЫЛКИ!BN3</f>
        <v>4.2</v>
      </c>
      <c r="BQ33" s="241">
        <f>ССЫЛКИ!BO3</f>
        <v>160</v>
      </c>
      <c r="BR33" s="241">
        <f>ССЫЛКИ!BP3</f>
        <v>100</v>
      </c>
      <c r="BS33" s="241">
        <f>ССЫЛКИ!BQ3</f>
        <v>150</v>
      </c>
      <c r="BT33" s="241">
        <f>ССЫЛКИ!BR3</f>
        <v>160</v>
      </c>
      <c r="BU33" s="241">
        <f>ССЫЛКИ!BS3</f>
        <v>100</v>
      </c>
      <c r="BV33" s="241">
        <f>ССЫЛКИ!BT3</f>
        <v>90</v>
      </c>
      <c r="BW33" s="241">
        <f>ССЫЛКИ!BU3</f>
        <v>21</v>
      </c>
      <c r="BX33" s="241">
        <f>ССЫЛКИ!BV3</f>
        <v>40</v>
      </c>
      <c r="BY33" s="241">
        <f>ССЫЛКИ!BW3</f>
        <v>210</v>
      </c>
      <c r="BZ33" s="241">
        <f>ССЫЛКИ!BX3</f>
        <v>8</v>
      </c>
    </row>
    <row r="34" spans="1:78" ht="15.75" customHeight="1">
      <c r="A34" s="414" t="s">
        <v>76</v>
      </c>
      <c r="B34" s="415"/>
      <c r="C34" s="242">
        <f>SUM(D34:BZ34)</f>
        <v>1952</v>
      </c>
      <c r="D34" s="243">
        <f t="shared" ref="D34:BZ34" si="13">D32*D33</f>
        <v>0</v>
      </c>
      <c r="E34" s="243">
        <f t="shared" si="13"/>
        <v>0</v>
      </c>
      <c r="F34" s="239">
        <f t="shared" si="13"/>
        <v>0</v>
      </c>
      <c r="G34" s="240">
        <f t="shared" si="13"/>
        <v>0</v>
      </c>
      <c r="H34" s="240">
        <f t="shared" si="13"/>
        <v>0</v>
      </c>
      <c r="I34" s="240">
        <f t="shared" si="13"/>
        <v>0</v>
      </c>
      <c r="J34" s="240">
        <f t="shared" si="13"/>
        <v>0</v>
      </c>
      <c r="K34" s="240">
        <f t="shared" si="13"/>
        <v>0</v>
      </c>
      <c r="L34" s="240">
        <f t="shared" si="13"/>
        <v>47.488</v>
      </c>
      <c r="M34" s="240">
        <f t="shared" si="13"/>
        <v>12.544</v>
      </c>
      <c r="N34" s="240">
        <f t="shared" si="13"/>
        <v>1.472</v>
      </c>
      <c r="O34" s="240">
        <f t="shared" si="13"/>
        <v>99.839999999999989</v>
      </c>
      <c r="P34" s="240">
        <f t="shared" si="13"/>
        <v>0</v>
      </c>
      <c r="Q34" s="240">
        <f t="shared" si="13"/>
        <v>0</v>
      </c>
      <c r="R34" s="240">
        <f t="shared" si="13"/>
        <v>0</v>
      </c>
      <c r="S34" s="240">
        <f t="shared" si="13"/>
        <v>320</v>
      </c>
      <c r="T34" s="240">
        <f t="shared" si="13"/>
        <v>0</v>
      </c>
      <c r="U34" s="240">
        <f t="shared" si="13"/>
        <v>0</v>
      </c>
      <c r="V34" s="240">
        <f t="shared" si="13"/>
        <v>0</v>
      </c>
      <c r="W34" s="240">
        <f t="shared" si="13"/>
        <v>0</v>
      </c>
      <c r="X34" s="240">
        <f t="shared" si="13"/>
        <v>48</v>
      </c>
      <c r="Y34" s="240">
        <f t="shared" si="13"/>
        <v>0</v>
      </c>
      <c r="Z34" s="240">
        <f t="shared" si="13"/>
        <v>0</v>
      </c>
      <c r="AA34" s="240">
        <f t="shared" si="13"/>
        <v>0</v>
      </c>
      <c r="AB34" s="240">
        <f t="shared" si="13"/>
        <v>0</v>
      </c>
      <c r="AC34" s="240">
        <f t="shared" si="13"/>
        <v>42.24</v>
      </c>
      <c r="AD34" s="240">
        <f t="shared" si="13"/>
        <v>0</v>
      </c>
      <c r="AE34" s="240">
        <f t="shared" si="13"/>
        <v>0</v>
      </c>
      <c r="AF34" s="240">
        <f t="shared" si="13"/>
        <v>0</v>
      </c>
      <c r="AG34" s="240">
        <f t="shared" si="13"/>
        <v>0</v>
      </c>
      <c r="AH34" s="240">
        <f t="shared" si="13"/>
        <v>0</v>
      </c>
      <c r="AI34" s="240">
        <f t="shared" si="13"/>
        <v>0</v>
      </c>
      <c r="AJ34" s="240">
        <f t="shared" si="13"/>
        <v>0</v>
      </c>
      <c r="AK34" s="240">
        <f t="shared" si="13"/>
        <v>8</v>
      </c>
      <c r="AL34" s="240">
        <f t="shared" si="13"/>
        <v>0</v>
      </c>
      <c r="AM34" s="240">
        <f t="shared" si="13"/>
        <v>0</v>
      </c>
      <c r="AN34" s="240">
        <f t="shared" si="13"/>
        <v>57.599999999999994</v>
      </c>
      <c r="AO34" s="240">
        <f t="shared" si="13"/>
        <v>0</v>
      </c>
      <c r="AP34" s="240">
        <f t="shared" si="13"/>
        <v>0</v>
      </c>
      <c r="AQ34" s="240">
        <f t="shared" si="13"/>
        <v>0</v>
      </c>
      <c r="AR34" s="240">
        <f t="shared" si="13"/>
        <v>0</v>
      </c>
      <c r="AS34" s="240">
        <f t="shared" si="13"/>
        <v>0</v>
      </c>
      <c r="AT34" s="240">
        <f t="shared" si="13"/>
        <v>0</v>
      </c>
      <c r="AU34" s="240">
        <f t="shared" si="13"/>
        <v>0</v>
      </c>
      <c r="AV34" s="240">
        <f t="shared" si="13"/>
        <v>0</v>
      </c>
      <c r="AW34" s="240">
        <f t="shared" si="13"/>
        <v>0</v>
      </c>
      <c r="AX34" s="240">
        <f t="shared" si="13"/>
        <v>61.376000000000005</v>
      </c>
      <c r="AY34" s="240">
        <f t="shared" si="13"/>
        <v>0</v>
      </c>
      <c r="AZ34" s="240">
        <f t="shared" si="13"/>
        <v>0</v>
      </c>
      <c r="BA34" s="240">
        <f t="shared" si="13"/>
        <v>639.36</v>
      </c>
      <c r="BB34" s="240">
        <f t="shared" si="13"/>
        <v>0</v>
      </c>
      <c r="BC34" s="240">
        <f t="shared" si="13"/>
        <v>0</v>
      </c>
      <c r="BD34" s="240">
        <f t="shared" si="13"/>
        <v>0</v>
      </c>
      <c r="BE34" s="240">
        <f t="shared" si="13"/>
        <v>0</v>
      </c>
      <c r="BF34" s="240">
        <f t="shared" si="13"/>
        <v>0</v>
      </c>
      <c r="BG34" s="240">
        <f t="shared" si="13"/>
        <v>9.6</v>
      </c>
      <c r="BH34" s="240">
        <f t="shared" si="13"/>
        <v>0</v>
      </c>
      <c r="BI34" s="240">
        <f t="shared" si="13"/>
        <v>0</v>
      </c>
      <c r="BJ34" s="240">
        <f t="shared" si="13"/>
        <v>44.800000000000004</v>
      </c>
      <c r="BK34" s="240">
        <f t="shared" si="13"/>
        <v>10.559999999999999</v>
      </c>
      <c r="BL34" s="240">
        <f t="shared" si="13"/>
        <v>71.680000000000007</v>
      </c>
      <c r="BM34" s="240">
        <f t="shared" si="13"/>
        <v>0</v>
      </c>
      <c r="BN34" s="240">
        <f t="shared" si="13"/>
        <v>0</v>
      </c>
      <c r="BO34" s="240">
        <f t="shared" si="13"/>
        <v>0</v>
      </c>
      <c r="BP34" s="240">
        <f t="shared" si="13"/>
        <v>0</v>
      </c>
      <c r="BQ34" s="240">
        <f t="shared" si="13"/>
        <v>0</v>
      </c>
      <c r="BR34" s="240">
        <f t="shared" si="13"/>
        <v>320</v>
      </c>
      <c r="BS34" s="240">
        <f t="shared" si="13"/>
        <v>0</v>
      </c>
      <c r="BT34" s="240">
        <f t="shared" si="13"/>
        <v>0</v>
      </c>
      <c r="BU34" s="240">
        <f t="shared" si="13"/>
        <v>0</v>
      </c>
      <c r="BV34" s="240">
        <f t="shared" si="13"/>
        <v>80.64</v>
      </c>
      <c r="BW34" s="240">
        <f t="shared" si="13"/>
        <v>0</v>
      </c>
      <c r="BX34" s="240">
        <f t="shared" si="13"/>
        <v>76.8</v>
      </c>
      <c r="BY34" s="243">
        <f t="shared" si="13"/>
        <v>0</v>
      </c>
      <c r="BZ34" s="243">
        <f t="shared" si="13"/>
        <v>0</v>
      </c>
    </row>
    <row r="35" spans="1:78" ht="15.75" customHeight="1">
      <c r="A35" s="414" t="s">
        <v>77</v>
      </c>
      <c r="B35" s="415"/>
      <c r="C35" s="244">
        <f>C34/C31</f>
        <v>61</v>
      </c>
      <c r="D35" s="230"/>
      <c r="E35" s="230"/>
      <c r="F35" s="230"/>
      <c r="G35" s="230"/>
      <c r="H35" s="230"/>
      <c r="I35" s="230"/>
      <c r="J35" s="230"/>
      <c r="K35" s="230"/>
      <c r="L35" s="230"/>
      <c r="M35" s="230"/>
      <c r="N35" s="230"/>
      <c r="O35" s="230"/>
      <c r="P35" s="230"/>
      <c r="Q35" s="230"/>
      <c r="R35" s="230"/>
      <c r="S35" s="230"/>
      <c r="T35" s="230"/>
      <c r="U35" s="230"/>
      <c r="V35" s="230"/>
      <c r="W35" s="230"/>
      <c r="X35" s="230"/>
      <c r="Y35" s="230"/>
      <c r="Z35" s="230"/>
      <c r="AA35" s="230"/>
      <c r="AB35" s="230"/>
      <c r="AC35" s="230"/>
      <c r="AD35" s="230"/>
      <c r="AE35" s="230"/>
      <c r="AF35" s="230"/>
      <c r="AG35" s="230"/>
      <c r="AH35" s="230"/>
      <c r="AI35" s="230"/>
      <c r="AJ35" s="230"/>
      <c r="AK35" s="230"/>
      <c r="AL35" s="230"/>
      <c r="AM35" s="230"/>
      <c r="AN35" s="230"/>
      <c r="AO35" s="230"/>
      <c r="AP35" s="230"/>
      <c r="AQ35" s="230"/>
      <c r="AR35" s="230"/>
      <c r="AS35" s="230"/>
      <c r="AT35" s="230"/>
      <c r="AU35" s="230"/>
      <c r="AV35" s="230"/>
      <c r="AW35" s="230"/>
      <c r="AX35" s="230"/>
      <c r="AY35" s="230"/>
      <c r="AZ35" s="230"/>
      <c r="BA35" s="230"/>
      <c r="BB35" s="230"/>
      <c r="BC35" s="230"/>
      <c r="BD35" s="230"/>
      <c r="BE35" s="230"/>
      <c r="BF35" s="230"/>
      <c r="BG35" s="230"/>
      <c r="BH35" s="230"/>
      <c r="BI35" s="230"/>
      <c r="BJ35" s="230"/>
      <c r="BK35" s="230"/>
      <c r="BL35" s="230"/>
      <c r="BM35" s="230"/>
      <c r="BN35" s="230"/>
      <c r="BO35" s="230"/>
      <c r="BP35" s="230"/>
      <c r="BQ35" s="230"/>
      <c r="BR35" s="230"/>
      <c r="BS35" s="230"/>
      <c r="BT35" s="230"/>
      <c r="BU35" s="230"/>
      <c r="BV35" s="230"/>
      <c r="BW35" s="230"/>
      <c r="BX35" s="230"/>
      <c r="BY35" s="230"/>
      <c r="BZ35" s="230"/>
    </row>
    <row r="36" spans="1:78" ht="13.9" hidden="1" customHeight="1">
      <c r="A36" s="1"/>
      <c r="B36" s="233" t="s">
        <v>399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</row>
    <row r="37" spans="1:78" ht="13.9" hidden="1" customHeight="1">
      <c r="A37" s="408"/>
      <c r="B37" s="407"/>
      <c r="C37" s="236"/>
      <c r="D37" s="236">
        <f t="shared" ref="D37:K37" si="14">SUM(D21:D27)</f>
        <v>0</v>
      </c>
      <c r="E37" s="236">
        <f t="shared" si="14"/>
        <v>0</v>
      </c>
      <c r="F37" s="236">
        <f t="shared" si="14"/>
        <v>0</v>
      </c>
      <c r="G37" s="236">
        <f t="shared" si="14"/>
        <v>0</v>
      </c>
      <c r="H37" s="236">
        <f t="shared" si="14"/>
        <v>0</v>
      </c>
      <c r="I37" s="236">
        <f t="shared" si="14"/>
        <v>0</v>
      </c>
      <c r="J37" s="236">
        <f t="shared" si="14"/>
        <v>0</v>
      </c>
      <c r="K37" s="236">
        <f t="shared" si="14"/>
        <v>0</v>
      </c>
      <c r="L37" s="236">
        <f>SUM(L21:L27)</f>
        <v>10.6</v>
      </c>
      <c r="M37" s="236">
        <f t="shared" ref="M37:BX37" si="15">SUM(M21:M27)</f>
        <v>7</v>
      </c>
      <c r="N37" s="236">
        <f t="shared" si="15"/>
        <v>4.5999999999999996</v>
      </c>
      <c r="O37" s="236">
        <f t="shared" si="15"/>
        <v>13</v>
      </c>
      <c r="P37" s="236">
        <f t="shared" si="15"/>
        <v>0</v>
      </c>
      <c r="Q37" s="236">
        <f t="shared" si="15"/>
        <v>0</v>
      </c>
      <c r="R37" s="236">
        <f t="shared" si="15"/>
        <v>0</v>
      </c>
      <c r="S37" s="236">
        <f t="shared" si="15"/>
        <v>1</v>
      </c>
      <c r="T37" s="236">
        <f t="shared" si="15"/>
        <v>0</v>
      </c>
      <c r="U37" s="236">
        <f t="shared" si="15"/>
        <v>0</v>
      </c>
      <c r="V37" s="236">
        <f t="shared" si="15"/>
        <v>0</v>
      </c>
      <c r="W37" s="236">
        <f t="shared" si="15"/>
        <v>0</v>
      </c>
      <c r="X37" s="236">
        <f t="shared" si="15"/>
        <v>10</v>
      </c>
      <c r="Y37" s="236">
        <f t="shared" si="15"/>
        <v>0</v>
      </c>
      <c r="Z37" s="236">
        <f t="shared" si="15"/>
        <v>0</v>
      </c>
      <c r="AA37" s="236">
        <f t="shared" si="15"/>
        <v>0</v>
      </c>
      <c r="AB37" s="236">
        <f t="shared" si="15"/>
        <v>0</v>
      </c>
      <c r="AC37" s="236">
        <f t="shared" si="15"/>
        <v>8</v>
      </c>
      <c r="AD37" s="236">
        <f t="shared" si="15"/>
        <v>0</v>
      </c>
      <c r="AE37" s="236">
        <f t="shared" si="15"/>
        <v>0</v>
      </c>
      <c r="AF37" s="236">
        <f t="shared" si="15"/>
        <v>0</v>
      </c>
      <c r="AG37" s="236">
        <f t="shared" si="15"/>
        <v>0</v>
      </c>
      <c r="AH37" s="236">
        <f t="shared" si="15"/>
        <v>0</v>
      </c>
      <c r="AI37" s="236">
        <f t="shared" si="15"/>
        <v>0</v>
      </c>
      <c r="AJ37" s="236">
        <f t="shared" si="15"/>
        <v>0</v>
      </c>
      <c r="AK37" s="236">
        <f t="shared" si="15"/>
        <v>5</v>
      </c>
      <c r="AL37" s="236">
        <f t="shared" si="15"/>
        <v>0</v>
      </c>
      <c r="AM37" s="236">
        <f t="shared" si="15"/>
        <v>0</v>
      </c>
      <c r="AN37" s="236">
        <f t="shared" si="15"/>
        <v>30</v>
      </c>
      <c r="AO37" s="236">
        <f t="shared" si="15"/>
        <v>0</v>
      </c>
      <c r="AP37" s="236">
        <f t="shared" si="15"/>
        <v>0</v>
      </c>
      <c r="AQ37" s="236">
        <f t="shared" si="15"/>
        <v>0</v>
      </c>
      <c r="AR37" s="236">
        <f t="shared" si="15"/>
        <v>0</v>
      </c>
      <c r="AS37" s="236">
        <f t="shared" si="15"/>
        <v>0</v>
      </c>
      <c r="AT37" s="236">
        <f t="shared" si="15"/>
        <v>0</v>
      </c>
      <c r="AU37" s="236">
        <f t="shared" si="15"/>
        <v>0</v>
      </c>
      <c r="AV37" s="236">
        <f t="shared" si="15"/>
        <v>0</v>
      </c>
      <c r="AW37" s="236">
        <f t="shared" si="15"/>
        <v>0</v>
      </c>
      <c r="AX37" s="236">
        <f t="shared" si="15"/>
        <v>7</v>
      </c>
      <c r="AY37" s="236">
        <f t="shared" si="15"/>
        <v>0</v>
      </c>
      <c r="AZ37" s="236">
        <f t="shared" si="15"/>
        <v>0</v>
      </c>
      <c r="BA37" s="236">
        <f t="shared" si="15"/>
        <v>111</v>
      </c>
      <c r="BB37" s="236">
        <f t="shared" si="15"/>
        <v>0</v>
      </c>
      <c r="BC37" s="236">
        <f t="shared" si="15"/>
        <v>0</v>
      </c>
      <c r="BD37" s="236">
        <f t="shared" si="15"/>
        <v>0</v>
      </c>
      <c r="BE37" s="236">
        <f t="shared" si="15"/>
        <v>0</v>
      </c>
      <c r="BF37" s="236">
        <f t="shared" si="15"/>
        <v>0</v>
      </c>
      <c r="BG37" s="236">
        <f t="shared" si="15"/>
        <v>1</v>
      </c>
      <c r="BH37" s="236">
        <f t="shared" si="15"/>
        <v>0</v>
      </c>
      <c r="BI37" s="236">
        <f t="shared" si="15"/>
        <v>0</v>
      </c>
      <c r="BJ37" s="236">
        <f t="shared" si="15"/>
        <v>40</v>
      </c>
      <c r="BK37" s="236">
        <f t="shared" si="15"/>
        <v>15</v>
      </c>
      <c r="BL37" s="236">
        <f t="shared" si="15"/>
        <v>70</v>
      </c>
      <c r="BM37" s="236">
        <f t="shared" si="15"/>
        <v>0</v>
      </c>
      <c r="BN37" s="236">
        <f t="shared" si="15"/>
        <v>0</v>
      </c>
      <c r="BO37" s="236">
        <f t="shared" si="15"/>
        <v>0</v>
      </c>
      <c r="BP37" s="236">
        <f t="shared" si="15"/>
        <v>0</v>
      </c>
      <c r="BQ37" s="236">
        <f t="shared" si="15"/>
        <v>0</v>
      </c>
      <c r="BR37" s="236">
        <f t="shared" si="15"/>
        <v>100</v>
      </c>
      <c r="BS37" s="236">
        <f t="shared" si="15"/>
        <v>0</v>
      </c>
      <c r="BT37" s="236">
        <f t="shared" si="15"/>
        <v>0</v>
      </c>
      <c r="BU37" s="236">
        <f t="shared" si="15"/>
        <v>0</v>
      </c>
      <c r="BV37" s="236">
        <f t="shared" si="15"/>
        <v>28</v>
      </c>
      <c r="BW37" s="236">
        <f t="shared" si="15"/>
        <v>0</v>
      </c>
      <c r="BX37" s="236">
        <f t="shared" si="15"/>
        <v>60</v>
      </c>
      <c r="BY37" s="257">
        <f>SUM(BY17:BY25)</f>
        <v>0</v>
      </c>
      <c r="BZ37" s="257">
        <f>SUM(BZ17:BZ25)</f>
        <v>0</v>
      </c>
    </row>
    <row r="38" spans="1:78" ht="13.9" hidden="1" customHeight="1">
      <c r="A38" s="412" t="s">
        <v>74</v>
      </c>
      <c r="B38" s="413"/>
      <c r="C38" s="236">
        <f>C39</f>
        <v>32</v>
      </c>
      <c r="D38" s="246">
        <f>C38</f>
        <v>32</v>
      </c>
      <c r="E38" s="246">
        <f t="shared" ref="E38:BP38" si="16">D38</f>
        <v>32</v>
      </c>
      <c r="F38" s="246">
        <f t="shared" si="16"/>
        <v>32</v>
      </c>
      <c r="G38" s="246">
        <f t="shared" si="16"/>
        <v>32</v>
      </c>
      <c r="H38" s="246">
        <f t="shared" si="16"/>
        <v>32</v>
      </c>
      <c r="I38" s="246">
        <f t="shared" si="16"/>
        <v>32</v>
      </c>
      <c r="J38" s="246">
        <f t="shared" si="16"/>
        <v>32</v>
      </c>
      <c r="K38" s="246">
        <f t="shared" si="16"/>
        <v>32</v>
      </c>
      <c r="L38" s="246">
        <f t="shared" si="16"/>
        <v>32</v>
      </c>
      <c r="M38" s="246">
        <f t="shared" si="16"/>
        <v>32</v>
      </c>
      <c r="N38" s="246">
        <f t="shared" si="16"/>
        <v>32</v>
      </c>
      <c r="O38" s="246">
        <f t="shared" si="16"/>
        <v>32</v>
      </c>
      <c r="P38" s="246">
        <f t="shared" si="16"/>
        <v>32</v>
      </c>
      <c r="Q38" s="246">
        <f t="shared" si="16"/>
        <v>32</v>
      </c>
      <c r="R38" s="246">
        <f t="shared" si="16"/>
        <v>32</v>
      </c>
      <c r="S38" s="246">
        <f t="shared" si="16"/>
        <v>32</v>
      </c>
      <c r="T38" s="246">
        <f t="shared" si="16"/>
        <v>32</v>
      </c>
      <c r="U38" s="246">
        <f t="shared" si="16"/>
        <v>32</v>
      </c>
      <c r="V38" s="246">
        <f t="shared" si="16"/>
        <v>32</v>
      </c>
      <c r="W38" s="246">
        <f t="shared" si="16"/>
        <v>32</v>
      </c>
      <c r="X38" s="246">
        <f t="shared" si="16"/>
        <v>32</v>
      </c>
      <c r="Y38" s="246">
        <f t="shared" si="16"/>
        <v>32</v>
      </c>
      <c r="Z38" s="246">
        <f t="shared" si="16"/>
        <v>32</v>
      </c>
      <c r="AA38" s="246">
        <f t="shared" si="16"/>
        <v>32</v>
      </c>
      <c r="AB38" s="246">
        <f t="shared" si="16"/>
        <v>32</v>
      </c>
      <c r="AC38" s="246">
        <f t="shared" si="16"/>
        <v>32</v>
      </c>
      <c r="AD38" s="246">
        <f t="shared" si="16"/>
        <v>32</v>
      </c>
      <c r="AE38" s="246">
        <f t="shared" si="16"/>
        <v>32</v>
      </c>
      <c r="AF38" s="246">
        <f t="shared" si="16"/>
        <v>32</v>
      </c>
      <c r="AG38" s="246">
        <f t="shared" si="16"/>
        <v>32</v>
      </c>
      <c r="AH38" s="246">
        <f t="shared" si="16"/>
        <v>32</v>
      </c>
      <c r="AI38" s="246">
        <f t="shared" si="16"/>
        <v>32</v>
      </c>
      <c r="AJ38" s="246">
        <f t="shared" si="16"/>
        <v>32</v>
      </c>
      <c r="AK38" s="246">
        <f t="shared" si="16"/>
        <v>32</v>
      </c>
      <c r="AL38" s="246">
        <f t="shared" si="16"/>
        <v>32</v>
      </c>
      <c r="AM38" s="246">
        <f t="shared" si="16"/>
        <v>32</v>
      </c>
      <c r="AN38" s="246">
        <f t="shared" si="16"/>
        <v>32</v>
      </c>
      <c r="AO38" s="246">
        <f t="shared" si="16"/>
        <v>32</v>
      </c>
      <c r="AP38" s="246">
        <f t="shared" si="16"/>
        <v>32</v>
      </c>
      <c r="AQ38" s="246">
        <f t="shared" si="16"/>
        <v>32</v>
      </c>
      <c r="AR38" s="246">
        <f t="shared" si="16"/>
        <v>32</v>
      </c>
      <c r="AS38" s="246">
        <f t="shared" si="16"/>
        <v>32</v>
      </c>
      <c r="AT38" s="246">
        <f t="shared" si="16"/>
        <v>32</v>
      </c>
      <c r="AU38" s="246">
        <f t="shared" si="16"/>
        <v>32</v>
      </c>
      <c r="AV38" s="246">
        <f t="shared" si="16"/>
        <v>32</v>
      </c>
      <c r="AW38" s="246">
        <f t="shared" si="16"/>
        <v>32</v>
      </c>
      <c r="AX38" s="246">
        <f t="shared" si="16"/>
        <v>32</v>
      </c>
      <c r="AY38" s="246">
        <f t="shared" si="16"/>
        <v>32</v>
      </c>
      <c r="AZ38" s="246">
        <f t="shared" si="16"/>
        <v>32</v>
      </c>
      <c r="BA38" s="246">
        <f t="shared" si="16"/>
        <v>32</v>
      </c>
      <c r="BB38" s="246">
        <f t="shared" si="16"/>
        <v>32</v>
      </c>
      <c r="BC38" s="246">
        <f t="shared" si="16"/>
        <v>32</v>
      </c>
      <c r="BD38" s="246">
        <f t="shared" si="16"/>
        <v>32</v>
      </c>
      <c r="BE38" s="246">
        <f t="shared" si="16"/>
        <v>32</v>
      </c>
      <c r="BF38" s="246">
        <f t="shared" si="16"/>
        <v>32</v>
      </c>
      <c r="BG38" s="246">
        <f t="shared" si="16"/>
        <v>32</v>
      </c>
      <c r="BH38" s="246">
        <f t="shared" si="16"/>
        <v>32</v>
      </c>
      <c r="BI38" s="246">
        <f t="shared" si="16"/>
        <v>32</v>
      </c>
      <c r="BJ38" s="246">
        <f t="shared" si="16"/>
        <v>32</v>
      </c>
      <c r="BK38" s="246">
        <f t="shared" si="16"/>
        <v>32</v>
      </c>
      <c r="BL38" s="246">
        <f t="shared" si="16"/>
        <v>32</v>
      </c>
      <c r="BM38" s="246">
        <f t="shared" si="16"/>
        <v>32</v>
      </c>
      <c r="BN38" s="246">
        <f t="shared" si="16"/>
        <v>32</v>
      </c>
      <c r="BO38" s="246">
        <f t="shared" si="16"/>
        <v>32</v>
      </c>
      <c r="BP38" s="246">
        <f t="shared" si="16"/>
        <v>32</v>
      </c>
      <c r="BQ38" s="246">
        <f t="shared" ref="BQ38:BZ38" si="17">BP38</f>
        <v>32</v>
      </c>
      <c r="BR38" s="246">
        <f t="shared" si="17"/>
        <v>32</v>
      </c>
      <c r="BS38" s="246">
        <f t="shared" si="17"/>
        <v>32</v>
      </c>
      <c r="BT38" s="246">
        <f t="shared" si="17"/>
        <v>32</v>
      </c>
      <c r="BU38" s="246">
        <f t="shared" si="17"/>
        <v>32</v>
      </c>
      <c r="BV38" s="246">
        <f t="shared" si="17"/>
        <v>32</v>
      </c>
      <c r="BW38" s="246">
        <f t="shared" si="17"/>
        <v>32</v>
      </c>
      <c r="BX38" s="246">
        <f t="shared" si="17"/>
        <v>32</v>
      </c>
      <c r="BY38" s="258">
        <f t="shared" si="17"/>
        <v>32</v>
      </c>
      <c r="BZ38" s="258">
        <f t="shared" si="17"/>
        <v>32</v>
      </c>
    </row>
    <row r="39" spans="1:78" ht="21" hidden="1" customHeight="1" thickBot="1">
      <c r="A39" s="410" t="s">
        <v>138</v>
      </c>
      <c r="B39" s="411"/>
      <c r="C39" s="99">
        <f>VLOOKUP(B4,Общее_количество_учащихся,3,FALSE)</f>
        <v>32</v>
      </c>
      <c r="D39" s="247"/>
      <c r="E39" s="247"/>
      <c r="F39" s="247"/>
      <c r="G39" s="247"/>
      <c r="H39" s="247"/>
      <c r="I39" s="247"/>
      <c r="J39" s="247"/>
      <c r="K39" s="247"/>
      <c r="L39" s="247"/>
      <c r="M39" s="247"/>
      <c r="N39" s="247"/>
      <c r="O39" s="247"/>
      <c r="P39" s="247"/>
      <c r="Q39" s="247"/>
      <c r="R39" s="247"/>
      <c r="S39" s="247"/>
      <c r="T39" s="247"/>
      <c r="U39" s="247"/>
      <c r="V39" s="247"/>
      <c r="W39" s="247"/>
      <c r="X39" s="247"/>
      <c r="Y39" s="247"/>
      <c r="Z39" s="247"/>
      <c r="AA39" s="247"/>
      <c r="AB39" s="247"/>
      <c r="AC39" s="247"/>
      <c r="AD39" s="247"/>
      <c r="AE39" s="247"/>
      <c r="AF39" s="247"/>
      <c r="AG39" s="247"/>
      <c r="AH39" s="247"/>
      <c r="AI39" s="247"/>
      <c r="AJ39" s="247"/>
      <c r="AK39" s="247"/>
      <c r="AL39" s="247"/>
      <c r="AM39" s="247"/>
      <c r="AN39" s="247"/>
      <c r="AO39" s="247"/>
      <c r="AP39" s="247"/>
      <c r="AQ39" s="247"/>
      <c r="AR39" s="247"/>
      <c r="AS39" s="247"/>
      <c r="AT39" s="247"/>
      <c r="AU39" s="247"/>
      <c r="AV39" s="247"/>
      <c r="AW39" s="247"/>
      <c r="AX39" s="247"/>
      <c r="AY39" s="247"/>
      <c r="AZ39" s="247"/>
      <c r="BA39" s="247"/>
      <c r="BB39" s="247"/>
      <c r="BC39" s="247"/>
      <c r="BD39" s="247"/>
      <c r="BE39" s="247"/>
      <c r="BF39" s="247"/>
      <c r="BG39" s="247"/>
      <c r="BH39" s="247"/>
      <c r="BI39" s="247"/>
      <c r="BJ39" s="247"/>
      <c r="BK39" s="247"/>
      <c r="BL39" s="247"/>
      <c r="BM39" s="247"/>
      <c r="BN39" s="247"/>
      <c r="BO39" s="247"/>
      <c r="BP39" s="247"/>
      <c r="BQ39" s="247"/>
      <c r="BR39" s="247"/>
      <c r="BS39" s="247"/>
      <c r="BT39" s="247"/>
      <c r="BU39" s="247"/>
      <c r="BV39" s="247"/>
      <c r="BW39" s="247"/>
      <c r="BX39" s="247"/>
      <c r="BY39" s="259"/>
      <c r="BZ39" s="257"/>
    </row>
    <row r="40" spans="1:78" ht="14.45" hidden="1" customHeight="1" thickTop="1">
      <c r="A40" s="414" t="s">
        <v>75</v>
      </c>
      <c r="B40" s="415"/>
      <c r="C40" s="237"/>
      <c r="D40" s="248">
        <f>D37*D38/1000</f>
        <v>0</v>
      </c>
      <c r="E40" s="248">
        <f>E37*E38</f>
        <v>0</v>
      </c>
      <c r="F40" s="248">
        <f>F37*F38</f>
        <v>0</v>
      </c>
      <c r="G40" s="248">
        <f>G37*G38</f>
        <v>0</v>
      </c>
      <c r="H40" s="248">
        <f t="shared" ref="H40:BS40" si="18">H37*H38/1000</f>
        <v>0</v>
      </c>
      <c r="I40" s="248">
        <f t="shared" si="18"/>
        <v>0</v>
      </c>
      <c r="J40" s="249">
        <f t="shared" si="18"/>
        <v>0</v>
      </c>
      <c r="K40" s="249">
        <f>K37*K38</f>
        <v>0</v>
      </c>
      <c r="L40" s="249">
        <f>L37*L38/1000</f>
        <v>0.3392</v>
      </c>
      <c r="M40" s="249">
        <f t="shared" si="18"/>
        <v>0.224</v>
      </c>
      <c r="N40" s="249">
        <f t="shared" si="18"/>
        <v>0.1472</v>
      </c>
      <c r="O40" s="249">
        <f t="shared" si="18"/>
        <v>0.41599999999999998</v>
      </c>
      <c r="P40" s="249">
        <f t="shared" si="18"/>
        <v>0</v>
      </c>
      <c r="Q40" s="249">
        <f>Q37*Q38</f>
        <v>0</v>
      </c>
      <c r="R40" s="249">
        <f t="shared" si="18"/>
        <v>0</v>
      </c>
      <c r="S40" s="249">
        <f>S37*S38</f>
        <v>32</v>
      </c>
      <c r="T40" s="249">
        <f t="shared" si="18"/>
        <v>0</v>
      </c>
      <c r="U40" s="249">
        <f t="shared" si="18"/>
        <v>0</v>
      </c>
      <c r="V40" s="249">
        <f t="shared" si="18"/>
        <v>0</v>
      </c>
      <c r="W40" s="249">
        <f t="shared" si="18"/>
        <v>0</v>
      </c>
      <c r="X40" s="249">
        <f t="shared" si="18"/>
        <v>0.32</v>
      </c>
      <c r="Y40" s="249">
        <f t="shared" si="18"/>
        <v>0</v>
      </c>
      <c r="Z40" s="249">
        <f t="shared" si="18"/>
        <v>0</v>
      </c>
      <c r="AA40" s="249">
        <f t="shared" si="18"/>
        <v>0</v>
      </c>
      <c r="AB40" s="249">
        <f t="shared" si="18"/>
        <v>0</v>
      </c>
      <c r="AC40" s="249">
        <f t="shared" si="18"/>
        <v>0.25600000000000001</v>
      </c>
      <c r="AD40" s="249">
        <f t="shared" si="18"/>
        <v>0</v>
      </c>
      <c r="AE40" s="249">
        <f t="shared" si="18"/>
        <v>0</v>
      </c>
      <c r="AF40" s="249">
        <f t="shared" si="18"/>
        <v>0</v>
      </c>
      <c r="AG40" s="249">
        <f t="shared" si="18"/>
        <v>0</v>
      </c>
      <c r="AH40" s="249">
        <f t="shared" si="18"/>
        <v>0</v>
      </c>
      <c r="AI40" s="249">
        <f t="shared" si="18"/>
        <v>0</v>
      </c>
      <c r="AJ40" s="249">
        <f t="shared" si="18"/>
        <v>0</v>
      </c>
      <c r="AK40" s="249">
        <f t="shared" si="18"/>
        <v>0.16</v>
      </c>
      <c r="AL40" s="249">
        <f t="shared" si="18"/>
        <v>0</v>
      </c>
      <c r="AM40" s="249">
        <f t="shared" si="18"/>
        <v>0</v>
      </c>
      <c r="AN40" s="249">
        <f t="shared" si="18"/>
        <v>0.96</v>
      </c>
      <c r="AO40" s="249">
        <f t="shared" si="18"/>
        <v>0</v>
      </c>
      <c r="AP40" s="249">
        <f t="shared" si="18"/>
        <v>0</v>
      </c>
      <c r="AQ40" s="249">
        <f t="shared" si="18"/>
        <v>0</v>
      </c>
      <c r="AR40" s="249">
        <f t="shared" si="18"/>
        <v>0</v>
      </c>
      <c r="AS40" s="249">
        <f t="shared" si="18"/>
        <v>0</v>
      </c>
      <c r="AT40" s="249">
        <f t="shared" si="18"/>
        <v>0</v>
      </c>
      <c r="AU40" s="249">
        <f t="shared" si="18"/>
        <v>0</v>
      </c>
      <c r="AV40" s="249">
        <f t="shared" si="18"/>
        <v>0</v>
      </c>
      <c r="AW40" s="249">
        <f t="shared" si="18"/>
        <v>0</v>
      </c>
      <c r="AX40" s="249">
        <f t="shared" si="18"/>
        <v>0.224</v>
      </c>
      <c r="AY40" s="249">
        <f t="shared" si="18"/>
        <v>0</v>
      </c>
      <c r="AZ40" s="249">
        <f t="shared" si="18"/>
        <v>0</v>
      </c>
      <c r="BA40" s="249">
        <f t="shared" si="18"/>
        <v>3.552</v>
      </c>
      <c r="BB40" s="249">
        <f t="shared" si="18"/>
        <v>0</v>
      </c>
      <c r="BC40" s="249">
        <f t="shared" si="18"/>
        <v>0</v>
      </c>
      <c r="BD40" s="249">
        <f t="shared" si="18"/>
        <v>0</v>
      </c>
      <c r="BE40" s="249">
        <f t="shared" si="18"/>
        <v>0</v>
      </c>
      <c r="BF40" s="249">
        <f t="shared" si="18"/>
        <v>0</v>
      </c>
      <c r="BG40" s="249">
        <f t="shared" si="18"/>
        <v>3.2000000000000001E-2</v>
      </c>
      <c r="BH40" s="249">
        <f>BH37*BH38</f>
        <v>0</v>
      </c>
      <c r="BI40" s="249">
        <f t="shared" si="18"/>
        <v>0</v>
      </c>
      <c r="BJ40" s="249">
        <f t="shared" si="18"/>
        <v>1.28</v>
      </c>
      <c r="BK40" s="249">
        <f t="shared" si="18"/>
        <v>0.48</v>
      </c>
      <c r="BL40" s="249">
        <f t="shared" si="18"/>
        <v>2.2400000000000002</v>
      </c>
      <c r="BM40" s="249">
        <f t="shared" si="18"/>
        <v>0</v>
      </c>
      <c r="BN40" s="249">
        <f t="shared" si="18"/>
        <v>0</v>
      </c>
      <c r="BO40" s="249">
        <f t="shared" si="18"/>
        <v>0</v>
      </c>
      <c r="BP40" s="249">
        <f t="shared" si="18"/>
        <v>0</v>
      </c>
      <c r="BQ40" s="249">
        <f t="shared" si="18"/>
        <v>0</v>
      </c>
      <c r="BR40" s="249">
        <f t="shared" si="18"/>
        <v>3.2</v>
      </c>
      <c r="BS40" s="249">
        <f t="shared" si="18"/>
        <v>0</v>
      </c>
      <c r="BT40" s="249">
        <f t="shared" ref="BT40:BY40" si="19">BT37*BT38/1000</f>
        <v>0</v>
      </c>
      <c r="BU40" s="249">
        <f t="shared" si="19"/>
        <v>0</v>
      </c>
      <c r="BV40" s="249">
        <f t="shared" si="19"/>
        <v>0.89600000000000002</v>
      </c>
      <c r="BW40" s="249">
        <f t="shared" si="19"/>
        <v>0</v>
      </c>
      <c r="BX40" s="249">
        <f t="shared" si="19"/>
        <v>1.92</v>
      </c>
      <c r="BY40" s="249">
        <f t="shared" si="19"/>
        <v>0</v>
      </c>
      <c r="BZ40" s="249">
        <f>BZ37*BZ38</f>
        <v>0</v>
      </c>
    </row>
    <row r="41" spans="1:78" ht="13.9" hidden="1" customHeight="1">
      <c r="A41" s="414" t="s">
        <v>64</v>
      </c>
      <c r="B41" s="415"/>
      <c r="C41" s="237"/>
      <c r="D41" s="241">
        <f>ССЫЛКИ!B3</f>
        <v>85</v>
      </c>
      <c r="E41" s="241">
        <f>ССЫЛКИ!C3</f>
        <v>21</v>
      </c>
      <c r="F41" s="241">
        <f>ССЫЛКИ!D3</f>
        <v>21</v>
      </c>
      <c r="G41" s="241">
        <f>ССЫЛКИ!E3</f>
        <v>6</v>
      </c>
      <c r="H41" s="241">
        <f>ССЫЛКИ!F3</f>
        <v>400</v>
      </c>
      <c r="I41" s="241">
        <f>ССЫЛКИ!G3</f>
        <v>140</v>
      </c>
      <c r="J41" s="241">
        <f>ССЫЛКИ!H3</f>
        <v>85</v>
      </c>
      <c r="K41" s="241">
        <f>ССЫЛКИ!I3</f>
        <v>21</v>
      </c>
      <c r="L41" s="241">
        <f>ССЫЛКИ!J3</f>
        <v>140</v>
      </c>
      <c r="M41" s="241">
        <f>ССЫЛКИ!K3</f>
        <v>56</v>
      </c>
      <c r="N41" s="241">
        <f>ССЫЛКИ!L3</f>
        <v>10</v>
      </c>
      <c r="O41" s="241">
        <f>ССЫЛКИ!M3</f>
        <v>240</v>
      </c>
      <c r="P41" s="241">
        <f>ССЫЛКИ!N3</f>
        <v>700</v>
      </c>
      <c r="Q41" s="241">
        <f>ССЫЛКИ!O3</f>
        <v>8</v>
      </c>
      <c r="R41" s="241">
        <f>ССЫЛКИ!P3</f>
        <v>160</v>
      </c>
      <c r="S41" s="241">
        <f>ССЫЛКИ!Q3</f>
        <v>10</v>
      </c>
      <c r="T41" s="241">
        <f>ССЫЛКИ!R3</f>
        <v>150</v>
      </c>
      <c r="U41" s="241">
        <f>ССЫЛКИ!S3</f>
        <v>110</v>
      </c>
      <c r="V41" s="241">
        <f>ССЫЛКИ!T3</f>
        <v>130</v>
      </c>
      <c r="W41" s="241">
        <f>ССЫЛКИ!U3</f>
        <v>150</v>
      </c>
      <c r="X41" s="241">
        <f>ССЫЛКИ!V3</f>
        <v>150</v>
      </c>
      <c r="Y41" s="241">
        <f>ССЫЛКИ!W3</f>
        <v>40</v>
      </c>
      <c r="Z41" s="241">
        <f>ССЫЛКИ!X3</f>
        <v>150</v>
      </c>
      <c r="AA41" s="241">
        <f>ССЫЛКИ!Y3</f>
        <v>60</v>
      </c>
      <c r="AB41" s="241">
        <f>ССЫЛКИ!Z3</f>
        <v>70</v>
      </c>
      <c r="AC41" s="241">
        <f>ССЫЛКИ!AA3</f>
        <v>165</v>
      </c>
      <c r="AD41" s="241">
        <f>ССЫЛКИ!AB3</f>
        <v>21</v>
      </c>
      <c r="AE41" s="241">
        <f>ССЫЛКИ!AC3</f>
        <v>10.5</v>
      </c>
      <c r="AF41" s="241">
        <f>ССЫЛКИ!AD3</f>
        <v>55</v>
      </c>
      <c r="AG41" s="241">
        <f>ССЫЛКИ!AE3</f>
        <v>90</v>
      </c>
      <c r="AH41" s="241">
        <f>ССЫЛКИ!AF3</f>
        <v>45</v>
      </c>
      <c r="AI41" s="241">
        <f>ССЫЛКИ!AG3</f>
        <v>45</v>
      </c>
      <c r="AJ41" s="241">
        <f>ССЫЛКИ!AH3</f>
        <v>52</v>
      </c>
      <c r="AK41" s="241">
        <f>ССЫЛКИ!AI3</f>
        <v>50</v>
      </c>
      <c r="AL41" s="241">
        <f>ССЫЛКИ!AJ3</f>
        <v>55</v>
      </c>
      <c r="AM41" s="241">
        <f>ССЫЛКИ!AK3</f>
        <v>60</v>
      </c>
      <c r="AN41" s="241">
        <f>ССЫЛКИ!AL3</f>
        <v>60</v>
      </c>
      <c r="AO41" s="241">
        <f>ССЫЛКИ!AM3</f>
        <v>50</v>
      </c>
      <c r="AP41" s="241">
        <f>ССЫЛКИ!AN3</f>
        <v>110</v>
      </c>
      <c r="AQ41" s="241">
        <f>ССЫЛКИ!AO3</f>
        <v>270</v>
      </c>
      <c r="AR41" s="241">
        <f>ССЫЛКИ!AP3</f>
        <v>200</v>
      </c>
      <c r="AS41" s="241">
        <f>ССЫЛКИ!AQ3</f>
        <v>80</v>
      </c>
      <c r="AT41" s="241">
        <f>ССЫЛКИ!AR3</f>
        <v>600</v>
      </c>
      <c r="AU41" s="241">
        <f>ССЫЛКИ!AS3</f>
        <v>60</v>
      </c>
      <c r="AV41" s="241">
        <f>ССЫЛКИ!AT3</f>
        <v>75</v>
      </c>
      <c r="AW41" s="241">
        <f>ССЫЛКИ!AU3</f>
        <v>250</v>
      </c>
      <c r="AX41" s="241">
        <f>ССЫЛКИ!AV3</f>
        <v>274</v>
      </c>
      <c r="AY41" s="241">
        <f>ССЫЛКИ!AW3</f>
        <v>450</v>
      </c>
      <c r="AZ41" s="241">
        <f>ССЫЛКИ!AX3</f>
        <v>325</v>
      </c>
      <c r="BA41" s="241">
        <f>ССЫЛКИ!AY3</f>
        <v>180</v>
      </c>
      <c r="BB41" s="241">
        <f>ССЫЛКИ!AZ3</f>
        <v>320</v>
      </c>
      <c r="BC41" s="241">
        <f>ССЫЛКИ!BA3</f>
        <v>350</v>
      </c>
      <c r="BD41" s="241">
        <f>ССЫЛКИ!BB3</f>
        <v>300</v>
      </c>
      <c r="BE41" s="241">
        <f>ССЫЛКИ!BC3</f>
        <v>120</v>
      </c>
      <c r="BF41" s="241">
        <f>ССЫЛКИ!BD3</f>
        <v>220</v>
      </c>
      <c r="BG41" s="241">
        <f>ССЫЛКИ!BE3</f>
        <v>300</v>
      </c>
      <c r="BH41" s="241">
        <f>ССЫЛКИ!BF3</f>
        <v>21</v>
      </c>
      <c r="BI41" s="241">
        <f>ССЫЛКИ!BG3</f>
        <v>21</v>
      </c>
      <c r="BJ41" s="241">
        <f>ССЫЛКИ!BH3</f>
        <v>35</v>
      </c>
      <c r="BK41" s="241">
        <f>ССЫЛКИ!BI3</f>
        <v>22</v>
      </c>
      <c r="BL41" s="241">
        <f>ССЫЛКИ!BJ3</f>
        <v>32</v>
      </c>
      <c r="BM41" s="241">
        <f>ССЫЛКИ!BK3</f>
        <v>140</v>
      </c>
      <c r="BN41" s="241">
        <f>ССЫЛКИ!BL3</f>
        <v>140</v>
      </c>
      <c r="BO41" s="241">
        <f>ССЫЛКИ!BM3</f>
        <v>30</v>
      </c>
      <c r="BP41" s="241">
        <f>ССЫЛКИ!BN3</f>
        <v>4.2</v>
      </c>
      <c r="BQ41" s="241">
        <f>ССЫЛКИ!BO3</f>
        <v>160</v>
      </c>
      <c r="BR41" s="241">
        <f>ССЫЛКИ!BP3</f>
        <v>100</v>
      </c>
      <c r="BS41" s="241">
        <f>ССЫЛКИ!BQ3</f>
        <v>150</v>
      </c>
      <c r="BT41" s="241">
        <f>ССЫЛКИ!BR3</f>
        <v>160</v>
      </c>
      <c r="BU41" s="241">
        <f>ССЫЛКИ!BS3</f>
        <v>100</v>
      </c>
      <c r="BV41" s="241">
        <f>ССЫЛКИ!BT3</f>
        <v>90</v>
      </c>
      <c r="BW41" s="241">
        <f>ССЫЛКИ!BU3</f>
        <v>21</v>
      </c>
      <c r="BX41" s="241">
        <f>ССЫЛКИ!BV3</f>
        <v>40</v>
      </c>
      <c r="BY41" s="241">
        <f>ССЫЛКИ!BW3</f>
        <v>210</v>
      </c>
      <c r="BZ41" s="241">
        <f>ССЫЛКИ!BX3</f>
        <v>8</v>
      </c>
    </row>
    <row r="42" spans="1:78" ht="13.9" hidden="1" customHeight="1">
      <c r="A42" s="414" t="s">
        <v>76</v>
      </c>
      <c r="B42" s="415"/>
      <c r="C42" s="250">
        <f>SUM(D42:BZ42)</f>
        <v>1952</v>
      </c>
      <c r="D42" s="243">
        <f>D40*D41</f>
        <v>0</v>
      </c>
      <c r="E42" s="243">
        <f t="shared" ref="E42:BP42" si="20">E40*E41</f>
        <v>0</v>
      </c>
      <c r="F42" s="239">
        <f>F40*F41</f>
        <v>0</v>
      </c>
      <c r="G42" s="239">
        <f t="shared" si="20"/>
        <v>0</v>
      </c>
      <c r="H42" s="239">
        <f t="shared" si="20"/>
        <v>0</v>
      </c>
      <c r="I42" s="239">
        <f t="shared" si="20"/>
        <v>0</v>
      </c>
      <c r="J42" s="239">
        <f t="shared" si="20"/>
        <v>0</v>
      </c>
      <c r="K42" s="252">
        <f t="shared" si="20"/>
        <v>0</v>
      </c>
      <c r="L42" s="252">
        <f t="shared" si="20"/>
        <v>47.488</v>
      </c>
      <c r="M42" s="252">
        <f t="shared" si="20"/>
        <v>12.544</v>
      </c>
      <c r="N42" s="252">
        <f t="shared" si="20"/>
        <v>1.472</v>
      </c>
      <c r="O42" s="252">
        <f t="shared" si="20"/>
        <v>99.839999999999989</v>
      </c>
      <c r="P42" s="252">
        <f t="shared" si="20"/>
        <v>0</v>
      </c>
      <c r="Q42" s="252">
        <f t="shared" si="20"/>
        <v>0</v>
      </c>
      <c r="R42" s="252">
        <f t="shared" si="20"/>
        <v>0</v>
      </c>
      <c r="S42" s="252">
        <f t="shared" si="20"/>
        <v>320</v>
      </c>
      <c r="T42" s="252">
        <f t="shared" si="20"/>
        <v>0</v>
      </c>
      <c r="U42" s="252">
        <f t="shared" si="20"/>
        <v>0</v>
      </c>
      <c r="V42" s="252">
        <f t="shared" si="20"/>
        <v>0</v>
      </c>
      <c r="W42" s="252">
        <f t="shared" si="20"/>
        <v>0</v>
      </c>
      <c r="X42" s="252">
        <f t="shared" si="20"/>
        <v>48</v>
      </c>
      <c r="Y42" s="252">
        <f t="shared" si="20"/>
        <v>0</v>
      </c>
      <c r="Z42" s="252">
        <f t="shared" si="20"/>
        <v>0</v>
      </c>
      <c r="AA42" s="252">
        <f t="shared" si="20"/>
        <v>0</v>
      </c>
      <c r="AB42" s="252">
        <f t="shared" si="20"/>
        <v>0</v>
      </c>
      <c r="AC42" s="252">
        <f t="shared" si="20"/>
        <v>42.24</v>
      </c>
      <c r="AD42" s="252">
        <f t="shared" si="20"/>
        <v>0</v>
      </c>
      <c r="AE42" s="252">
        <f t="shared" si="20"/>
        <v>0</v>
      </c>
      <c r="AF42" s="252">
        <f t="shared" si="20"/>
        <v>0</v>
      </c>
      <c r="AG42" s="252">
        <f t="shared" si="20"/>
        <v>0</v>
      </c>
      <c r="AH42" s="252">
        <f t="shared" si="20"/>
        <v>0</v>
      </c>
      <c r="AI42" s="252">
        <f t="shared" si="20"/>
        <v>0</v>
      </c>
      <c r="AJ42" s="252">
        <f t="shared" si="20"/>
        <v>0</v>
      </c>
      <c r="AK42" s="252">
        <f t="shared" si="20"/>
        <v>8</v>
      </c>
      <c r="AL42" s="252">
        <f t="shared" si="20"/>
        <v>0</v>
      </c>
      <c r="AM42" s="252">
        <f t="shared" si="20"/>
        <v>0</v>
      </c>
      <c r="AN42" s="252">
        <f t="shared" si="20"/>
        <v>57.599999999999994</v>
      </c>
      <c r="AO42" s="252">
        <f t="shared" si="20"/>
        <v>0</v>
      </c>
      <c r="AP42" s="252">
        <f t="shared" si="20"/>
        <v>0</v>
      </c>
      <c r="AQ42" s="252">
        <f t="shared" si="20"/>
        <v>0</v>
      </c>
      <c r="AR42" s="252">
        <f t="shared" si="20"/>
        <v>0</v>
      </c>
      <c r="AS42" s="252">
        <f t="shared" si="20"/>
        <v>0</v>
      </c>
      <c r="AT42" s="252">
        <f t="shared" si="20"/>
        <v>0</v>
      </c>
      <c r="AU42" s="252">
        <f t="shared" si="20"/>
        <v>0</v>
      </c>
      <c r="AV42" s="252">
        <f t="shared" si="20"/>
        <v>0</v>
      </c>
      <c r="AW42" s="252">
        <f t="shared" si="20"/>
        <v>0</v>
      </c>
      <c r="AX42" s="252">
        <f t="shared" si="20"/>
        <v>61.376000000000005</v>
      </c>
      <c r="AY42" s="252">
        <f t="shared" si="20"/>
        <v>0</v>
      </c>
      <c r="AZ42" s="252">
        <f t="shared" si="20"/>
        <v>0</v>
      </c>
      <c r="BA42" s="252">
        <f t="shared" si="20"/>
        <v>639.36</v>
      </c>
      <c r="BB42" s="252">
        <f t="shared" si="20"/>
        <v>0</v>
      </c>
      <c r="BC42" s="252">
        <f t="shared" si="20"/>
        <v>0</v>
      </c>
      <c r="BD42" s="252">
        <f t="shared" si="20"/>
        <v>0</v>
      </c>
      <c r="BE42" s="252">
        <f t="shared" si="20"/>
        <v>0</v>
      </c>
      <c r="BF42" s="252">
        <f t="shared" si="20"/>
        <v>0</v>
      </c>
      <c r="BG42" s="252">
        <f t="shared" si="20"/>
        <v>9.6</v>
      </c>
      <c r="BH42" s="252">
        <f t="shared" si="20"/>
        <v>0</v>
      </c>
      <c r="BI42" s="252">
        <f t="shared" si="20"/>
        <v>0</v>
      </c>
      <c r="BJ42" s="252">
        <f t="shared" si="20"/>
        <v>44.800000000000004</v>
      </c>
      <c r="BK42" s="252">
        <f t="shared" si="20"/>
        <v>10.559999999999999</v>
      </c>
      <c r="BL42" s="252">
        <f t="shared" si="20"/>
        <v>71.680000000000007</v>
      </c>
      <c r="BM42" s="252">
        <f t="shared" si="20"/>
        <v>0</v>
      </c>
      <c r="BN42" s="252">
        <f t="shared" si="20"/>
        <v>0</v>
      </c>
      <c r="BO42" s="252">
        <f t="shared" si="20"/>
        <v>0</v>
      </c>
      <c r="BP42" s="252">
        <f t="shared" si="20"/>
        <v>0</v>
      </c>
      <c r="BQ42" s="252">
        <f t="shared" ref="BQ42:BW42" si="21">BQ40*BQ41</f>
        <v>0</v>
      </c>
      <c r="BR42" s="252">
        <f t="shared" si="21"/>
        <v>320</v>
      </c>
      <c r="BS42" s="252">
        <f t="shared" si="21"/>
        <v>0</v>
      </c>
      <c r="BT42" s="252">
        <f t="shared" si="21"/>
        <v>0</v>
      </c>
      <c r="BU42" s="252">
        <f t="shared" si="21"/>
        <v>0</v>
      </c>
      <c r="BV42" s="252">
        <f>BV40*BV41</f>
        <v>80.64</v>
      </c>
      <c r="BW42" s="252">
        <f t="shared" si="21"/>
        <v>0</v>
      </c>
      <c r="BX42" s="252">
        <f>BX40*BX41</f>
        <v>76.8</v>
      </c>
      <c r="BY42" s="252">
        <f>BY40*BY41</f>
        <v>0</v>
      </c>
      <c r="BZ42" s="252">
        <f>BZ40*BZ41</f>
        <v>0</v>
      </c>
    </row>
    <row r="43" spans="1:78" ht="13.9" hidden="1" customHeight="1">
      <c r="A43" s="414" t="s">
        <v>77</v>
      </c>
      <c r="B43" s="416"/>
      <c r="C43" s="251">
        <f>C42/C39</f>
        <v>61</v>
      </c>
      <c r="D43" s="230"/>
      <c r="E43" s="230"/>
      <c r="F43" s="230"/>
      <c r="G43" s="230"/>
      <c r="H43" s="230"/>
      <c r="I43" s="230"/>
      <c r="J43" s="230"/>
      <c r="K43" s="230"/>
      <c r="L43" s="230"/>
      <c r="M43" s="230"/>
      <c r="N43" s="230"/>
      <c r="O43" s="230"/>
      <c r="P43" s="230"/>
      <c r="Q43" s="230"/>
      <c r="R43" s="230"/>
      <c r="S43" s="230"/>
      <c r="T43" s="230"/>
      <c r="U43" s="230"/>
      <c r="V43" s="230"/>
      <c r="W43" s="230"/>
      <c r="X43" s="230"/>
      <c r="Y43" s="230"/>
      <c r="Z43" s="230"/>
      <c r="AA43" s="230"/>
      <c r="AB43" s="230"/>
      <c r="AC43" s="230"/>
      <c r="AD43" s="230"/>
      <c r="AE43" s="230"/>
      <c r="AF43" s="230"/>
      <c r="AG43" s="230"/>
      <c r="AH43" s="230"/>
      <c r="AI43" s="230"/>
      <c r="AJ43" s="230"/>
      <c r="AK43" s="230"/>
      <c r="AL43" s="230"/>
      <c r="AM43" s="230"/>
      <c r="AN43" s="230"/>
      <c r="AO43" s="230"/>
      <c r="AP43" s="230"/>
      <c r="AQ43" s="230"/>
      <c r="AR43" s="230"/>
      <c r="AS43" s="230"/>
      <c r="AT43" s="230"/>
      <c r="AU43" s="230"/>
      <c r="AV43" s="230"/>
      <c r="AW43" s="230"/>
      <c r="AX43" s="230"/>
      <c r="AY43" s="230"/>
      <c r="AZ43" s="230"/>
      <c r="BA43" s="230"/>
      <c r="BB43" s="230"/>
      <c r="BC43" s="230"/>
      <c r="BD43" s="230"/>
      <c r="BE43" s="230"/>
      <c r="BF43" s="230"/>
      <c r="BG43" s="230"/>
      <c r="BH43" s="230"/>
      <c r="BI43" s="230"/>
      <c r="BJ43" s="230"/>
      <c r="BK43" s="230"/>
      <c r="BL43" s="230"/>
      <c r="BM43" s="230"/>
      <c r="BN43" s="230"/>
      <c r="BO43" s="230"/>
      <c r="BP43" s="230"/>
      <c r="BQ43" s="230"/>
      <c r="BR43" s="230"/>
      <c r="BS43" s="230"/>
      <c r="BT43" s="230"/>
      <c r="BU43" s="230"/>
      <c r="BV43" s="230"/>
      <c r="BW43" s="230"/>
      <c r="BX43" s="230"/>
      <c r="BY43" s="230"/>
      <c r="BZ43" s="230"/>
    </row>
    <row r="44" spans="1:78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</row>
    <row r="45" spans="1:78" ht="15.75" customHeight="1">
      <c r="A45" s="1"/>
      <c r="B45" s="29" t="s">
        <v>78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</row>
    <row r="46" spans="1:78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</row>
    <row r="47" spans="1:78" ht="15.75" customHeight="1">
      <c r="A47" s="1"/>
      <c r="B47" s="29" t="s">
        <v>79</v>
      </c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</row>
    <row r="48" spans="1:7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</sheetData>
  <mergeCells count="35">
    <mergeCell ref="A1:BK1"/>
    <mergeCell ref="A2:BK2"/>
    <mergeCell ref="B3:BK3"/>
    <mergeCell ref="C4:BX4"/>
    <mergeCell ref="L5:AB5"/>
    <mergeCell ref="A10:B10"/>
    <mergeCell ref="A11:B11"/>
    <mergeCell ref="A12:B12"/>
    <mergeCell ref="A13:B13"/>
    <mergeCell ref="A14:B14"/>
    <mergeCell ref="A19:B20"/>
    <mergeCell ref="D19:BX19"/>
    <mergeCell ref="A21:B21"/>
    <mergeCell ref="A22:B22"/>
    <mergeCell ref="A15:B15"/>
    <mergeCell ref="A16:B16"/>
    <mergeCell ref="A23:B23"/>
    <mergeCell ref="A24:B24"/>
    <mergeCell ref="A25:B25"/>
    <mergeCell ref="A26:B26"/>
    <mergeCell ref="A27:B27"/>
    <mergeCell ref="A29:B29"/>
    <mergeCell ref="A30:B30"/>
    <mergeCell ref="A31:B31"/>
    <mergeCell ref="A32:B32"/>
    <mergeCell ref="A33:B33"/>
    <mergeCell ref="A40:B40"/>
    <mergeCell ref="A41:B41"/>
    <mergeCell ref="A42:B42"/>
    <mergeCell ref="A43:B43"/>
    <mergeCell ref="A34:B34"/>
    <mergeCell ref="A35:B35"/>
    <mergeCell ref="A37:B37"/>
    <mergeCell ref="A38:B38"/>
    <mergeCell ref="A39:B39"/>
  </mergeCells>
  <pageMargins left="0.70866141732283472" right="0.70866141732283472" top="0.74803149606299213" bottom="0.74803149606299213" header="0" footer="0"/>
  <pageSetup paperSize="9" scale="50" orientation="landscape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pageSetUpPr fitToPage="1"/>
  </sheetPr>
  <dimension ref="A1:CA983"/>
  <sheetViews>
    <sheetView zoomScale="80" zoomScaleNormal="80" workbookViewId="0">
      <selection activeCell="C6" sqref="A6:XFD22"/>
    </sheetView>
  </sheetViews>
  <sheetFormatPr defaultColWidth="12.625" defaultRowHeight="15" customHeight="1"/>
  <cols>
    <col min="1" max="1" width="29" style="285" customWidth="1"/>
    <col min="2" max="2" width="6.25" style="285" customWidth="1"/>
    <col min="3" max="3" width="7.375" style="285" bestFit="1" customWidth="1"/>
    <col min="4" max="6" width="7.375" style="285" hidden="1" customWidth="1"/>
    <col min="7" max="7" width="6.375" style="285" hidden="1" customWidth="1"/>
    <col min="8" max="9" width="8.375" style="285" hidden="1" customWidth="1"/>
    <col min="10" max="10" width="7.375" style="285" bestFit="1" customWidth="1"/>
    <col min="11" max="11" width="7.375" style="285" hidden="1" customWidth="1"/>
    <col min="12" max="12" width="8.375" style="285" bestFit="1" customWidth="1"/>
    <col min="13" max="13" width="7.375" style="285" bestFit="1" customWidth="1"/>
    <col min="14" max="14" width="7.375" style="285" customWidth="1"/>
    <col min="15" max="15" width="8.375" style="285" bestFit="1" customWidth="1"/>
    <col min="16" max="16" width="8.375" style="285" hidden="1" customWidth="1"/>
    <col min="17" max="17" width="7.75" style="285" bestFit="1" customWidth="1"/>
    <col min="18" max="18" width="8.375" style="285" hidden="1" customWidth="1"/>
    <col min="19" max="19" width="7.375" style="285" hidden="1" customWidth="1"/>
    <col min="20" max="20" width="8.375" style="285" hidden="1" customWidth="1"/>
    <col min="21" max="23" width="8.375" style="285" bestFit="1" customWidth="1"/>
    <col min="24" max="24" width="8.375" style="285" hidden="1" customWidth="1"/>
    <col min="25" max="25" width="7.375" style="285" hidden="1" customWidth="1"/>
    <col min="26" max="26" width="8.375" style="285" hidden="1" customWidth="1"/>
    <col min="27" max="27" width="8.625" style="285" bestFit="1" customWidth="1"/>
    <col min="28" max="28" width="7.375" style="285" hidden="1" customWidth="1"/>
    <col min="29" max="29" width="8.375" style="285" hidden="1" customWidth="1"/>
    <col min="30" max="33" width="7.375" style="285" hidden="1" customWidth="1"/>
    <col min="34" max="34" width="7.75" style="285" bestFit="1" customWidth="1"/>
    <col min="35" max="37" width="7.375" style="285" hidden="1" customWidth="1"/>
    <col min="38" max="38" width="7.75" style="285" customWidth="1"/>
    <col min="39" max="41" width="7.375" style="285" hidden="1" customWidth="1"/>
    <col min="42" max="44" width="8.375" style="285" hidden="1" customWidth="1"/>
    <col min="45" max="45" width="7.375" style="285" hidden="1" customWidth="1"/>
    <col min="46" max="46" width="8.375" style="285" bestFit="1" customWidth="1"/>
    <col min="47" max="48" width="7.375" style="285" hidden="1" customWidth="1"/>
    <col min="49" max="49" width="8.375" style="285" hidden="1" customWidth="1"/>
    <col min="50" max="50" width="8.375" style="285" bestFit="1" customWidth="1"/>
    <col min="51" max="52" width="8.375" style="285" hidden="1" customWidth="1"/>
    <col min="53" max="53" width="8.375" style="285" bestFit="1" customWidth="1"/>
    <col min="54" max="58" width="8.375" style="285" hidden="1" customWidth="1"/>
    <col min="59" max="59" width="8.375" style="285" bestFit="1" customWidth="1"/>
    <col min="60" max="60" width="8.625" style="285" bestFit="1" customWidth="1"/>
    <col min="61" max="61" width="7.375" style="285" bestFit="1" customWidth="1"/>
    <col min="62" max="62" width="7.75" style="285" bestFit="1" customWidth="1"/>
    <col min="63" max="64" width="7.375" style="285" bestFit="1" customWidth="1"/>
    <col min="65" max="65" width="8.375" style="285" bestFit="1" customWidth="1"/>
    <col min="66" max="66" width="8.375" style="285" hidden="1" customWidth="1"/>
    <col min="67" max="67" width="7.375" style="285" hidden="1" customWidth="1"/>
    <col min="68" max="68" width="6.375" style="285" hidden="1" customWidth="1"/>
    <col min="69" max="69" width="8.625" style="285" bestFit="1" customWidth="1"/>
    <col min="70" max="73" width="8.375" style="285" hidden="1" customWidth="1"/>
    <col min="74" max="75" width="7.375" style="285" hidden="1" customWidth="1"/>
    <col min="76" max="76" width="7.75" style="285" bestFit="1" customWidth="1"/>
    <col min="77" max="77" width="8.375" style="285" hidden="1" customWidth="1"/>
    <col min="78" max="78" width="6.375" style="285" hidden="1" customWidth="1"/>
    <col min="79" max="79" width="7.625" style="285" customWidth="1"/>
    <col min="80" max="16384" width="12.625" style="285"/>
  </cols>
  <sheetData>
    <row r="1" spans="1:79" ht="18.75">
      <c r="A1" s="423" t="str">
        <f>'Автомат. ввод'!N10</f>
        <v>МКОУ " Новокрестьяновская  СОШ"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423"/>
      <c r="S1" s="423"/>
      <c r="T1" s="423"/>
      <c r="U1" s="423"/>
      <c r="V1" s="423"/>
      <c r="W1" s="423"/>
      <c r="X1" s="423"/>
      <c r="Y1" s="423"/>
      <c r="Z1" s="423"/>
      <c r="AA1" s="423"/>
      <c r="AB1" s="423"/>
      <c r="AC1" s="423"/>
      <c r="AD1" s="423"/>
      <c r="AE1" s="423"/>
      <c r="AF1" s="423"/>
      <c r="AG1" s="423"/>
      <c r="AH1" s="423"/>
      <c r="AI1" s="423"/>
      <c r="AJ1" s="423"/>
      <c r="AK1" s="423"/>
      <c r="AL1" s="423"/>
      <c r="AM1" s="423"/>
      <c r="AN1" s="423"/>
      <c r="AO1" s="423"/>
      <c r="AP1" s="423"/>
      <c r="AQ1" s="423"/>
      <c r="AR1" s="423"/>
      <c r="AS1" s="423"/>
      <c r="AT1" s="423"/>
      <c r="AU1" s="423"/>
      <c r="AV1" s="423"/>
      <c r="AW1" s="423"/>
      <c r="AX1" s="423"/>
      <c r="AY1" s="423"/>
      <c r="AZ1" s="423"/>
      <c r="BA1" s="423"/>
      <c r="BB1" s="423"/>
      <c r="BC1" s="423"/>
      <c r="BD1" s="423"/>
      <c r="BE1" s="423"/>
      <c r="BF1" s="423"/>
      <c r="BG1" s="423"/>
      <c r="BH1" s="423"/>
      <c r="BI1" s="423"/>
      <c r="BJ1" s="423"/>
      <c r="BK1" s="423"/>
    </row>
    <row r="2" spans="1:79" ht="15.75">
      <c r="A2" s="424" t="s">
        <v>65</v>
      </c>
      <c r="B2" s="424"/>
      <c r="C2" s="424"/>
      <c r="D2" s="424"/>
      <c r="E2" s="424"/>
      <c r="F2" s="424"/>
      <c r="G2" s="424"/>
      <c r="H2" s="424"/>
      <c r="I2" s="424"/>
      <c r="J2" s="424"/>
      <c r="K2" s="424"/>
      <c r="L2" s="424"/>
      <c r="M2" s="424"/>
      <c r="N2" s="424"/>
      <c r="O2" s="424"/>
      <c r="P2" s="424"/>
      <c r="Q2" s="424"/>
      <c r="R2" s="424"/>
      <c r="S2" s="424"/>
      <c r="T2" s="424"/>
      <c r="U2" s="424"/>
      <c r="V2" s="424"/>
      <c r="W2" s="424"/>
      <c r="X2" s="424"/>
      <c r="Y2" s="424"/>
      <c r="Z2" s="424"/>
      <c r="AA2" s="424"/>
      <c r="AB2" s="424"/>
      <c r="AC2" s="424"/>
      <c r="AD2" s="424"/>
      <c r="AE2" s="424"/>
      <c r="AF2" s="424"/>
      <c r="AG2" s="424"/>
      <c r="AH2" s="424"/>
      <c r="AI2" s="424"/>
      <c r="AJ2" s="424"/>
      <c r="AK2" s="424"/>
      <c r="AL2" s="424"/>
      <c r="AM2" s="424"/>
      <c r="AN2" s="424"/>
      <c r="AO2" s="424"/>
      <c r="AP2" s="424"/>
      <c r="AQ2" s="424"/>
      <c r="AR2" s="424"/>
      <c r="AS2" s="424"/>
      <c r="AT2" s="424"/>
      <c r="AU2" s="424"/>
      <c r="AV2" s="424"/>
      <c r="AW2" s="424"/>
      <c r="AX2" s="424"/>
      <c r="AY2" s="424"/>
      <c r="AZ2" s="424"/>
      <c r="BA2" s="424"/>
      <c r="BB2" s="424"/>
      <c r="BC2" s="424"/>
      <c r="BD2" s="424"/>
      <c r="BE2" s="424"/>
      <c r="BF2" s="424"/>
      <c r="BG2" s="424"/>
      <c r="BH2" s="424"/>
      <c r="BI2" s="424"/>
      <c r="BJ2" s="424"/>
      <c r="BK2" s="424"/>
      <c r="BQ2" s="36"/>
      <c r="BR2" s="36"/>
      <c r="BS2" s="36"/>
      <c r="BT2" s="36"/>
      <c r="BU2" s="36"/>
      <c r="BV2" s="36"/>
      <c r="BW2" s="36"/>
    </row>
    <row r="3" spans="1:79" ht="15.75">
      <c r="B3" s="424" t="s">
        <v>66</v>
      </c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424"/>
      <c r="S3" s="424"/>
      <c r="T3" s="424"/>
      <c r="U3" s="424"/>
      <c r="V3" s="424"/>
      <c r="W3" s="424"/>
      <c r="X3" s="424"/>
      <c r="Y3" s="424"/>
      <c r="Z3" s="424"/>
      <c r="AA3" s="424"/>
      <c r="AB3" s="424"/>
      <c r="AC3" s="424"/>
      <c r="AD3" s="424"/>
      <c r="AE3" s="424"/>
      <c r="AF3" s="424"/>
      <c r="AG3" s="424"/>
      <c r="AH3" s="424"/>
      <c r="AI3" s="424"/>
      <c r="AJ3" s="424"/>
      <c r="AK3" s="424"/>
      <c r="AL3" s="424"/>
      <c r="AM3" s="424"/>
      <c r="AN3" s="424"/>
      <c r="AO3" s="424"/>
      <c r="AP3" s="424"/>
      <c r="AQ3" s="424"/>
      <c r="AR3" s="424"/>
      <c r="AS3" s="424"/>
      <c r="AT3" s="424"/>
      <c r="AU3" s="424"/>
      <c r="AV3" s="424"/>
      <c r="AW3" s="424"/>
      <c r="AX3" s="424"/>
      <c r="AY3" s="424"/>
      <c r="AZ3" s="424"/>
      <c r="BA3" s="424"/>
      <c r="BB3" s="424"/>
      <c r="BC3" s="424"/>
      <c r="BD3" s="424"/>
      <c r="BE3" s="424"/>
      <c r="BF3" s="424"/>
      <c r="BG3" s="424"/>
      <c r="BH3" s="424"/>
      <c r="BI3" s="424"/>
      <c r="BJ3" s="424"/>
      <c r="BK3" s="424"/>
      <c r="BQ3" s="36"/>
      <c r="BR3" s="36"/>
      <c r="BS3" s="36"/>
      <c r="BT3" s="36"/>
      <c r="BU3" s="36"/>
      <c r="BV3" s="36"/>
      <c r="BW3" s="36"/>
    </row>
    <row r="4" spans="1:79" ht="15.75">
      <c r="B4" s="37">
        <v>19</v>
      </c>
      <c r="C4" s="425" t="str">
        <f>ССЫЛКИ!A5</f>
        <v>Март 2021 г.</v>
      </c>
      <c r="D4" s="425"/>
      <c r="E4" s="425"/>
      <c r="F4" s="425"/>
      <c r="G4" s="425"/>
      <c r="H4" s="425"/>
      <c r="I4" s="425"/>
      <c r="J4" s="425"/>
      <c r="K4" s="425"/>
      <c r="L4" s="425"/>
      <c r="M4" s="425"/>
      <c r="N4" s="425"/>
      <c r="O4" s="425"/>
      <c r="P4" s="425"/>
      <c r="Q4" s="425"/>
      <c r="R4" s="425"/>
      <c r="S4" s="425"/>
      <c r="T4" s="425"/>
      <c r="U4" s="425"/>
      <c r="V4" s="425"/>
      <c r="W4" s="425"/>
      <c r="X4" s="425"/>
      <c r="Y4" s="425"/>
      <c r="Z4" s="425"/>
      <c r="AA4" s="425"/>
      <c r="AB4" s="425"/>
      <c r="AC4" s="425"/>
      <c r="AD4" s="425"/>
      <c r="AE4" s="425"/>
      <c r="AF4" s="425"/>
      <c r="AG4" s="425"/>
      <c r="AH4" s="425"/>
      <c r="AI4" s="425"/>
      <c r="AJ4" s="425"/>
      <c r="AK4" s="425"/>
      <c r="AL4" s="425"/>
      <c r="AM4" s="425"/>
      <c r="AN4" s="425"/>
      <c r="AO4" s="425"/>
      <c r="AP4" s="425"/>
      <c r="AQ4" s="425"/>
      <c r="AR4" s="425"/>
      <c r="AS4" s="425"/>
      <c r="AT4" s="425"/>
      <c r="AU4" s="425"/>
      <c r="AV4" s="425"/>
      <c r="AW4" s="425"/>
      <c r="AX4" s="425"/>
      <c r="AY4" s="425"/>
      <c r="AZ4" s="425"/>
      <c r="BA4" s="425"/>
      <c r="BB4" s="425"/>
      <c r="BC4" s="425"/>
      <c r="BD4" s="425"/>
      <c r="BE4" s="425"/>
      <c r="BF4" s="425"/>
      <c r="BG4" s="425"/>
      <c r="BH4" s="425"/>
      <c r="BI4" s="425"/>
      <c r="BJ4" s="425"/>
      <c r="BK4" s="425"/>
      <c r="BL4" s="425"/>
      <c r="BM4" s="425"/>
      <c r="BN4" s="425"/>
      <c r="BO4" s="425"/>
      <c r="BP4" s="425"/>
      <c r="BQ4" s="425"/>
      <c r="BR4" s="425"/>
      <c r="BS4" s="425"/>
      <c r="BT4" s="425"/>
      <c r="BU4" s="425"/>
      <c r="BV4" s="425"/>
      <c r="BW4" s="425"/>
      <c r="BX4" s="425"/>
    </row>
    <row r="5" spans="1:79" ht="23.25">
      <c r="A5" s="294"/>
      <c r="B5" s="36"/>
      <c r="C5" s="36"/>
      <c r="D5" s="36"/>
      <c r="E5" s="36"/>
      <c r="F5" s="36"/>
      <c r="G5" s="36"/>
      <c r="H5" s="36"/>
      <c r="I5" s="36"/>
      <c r="J5" s="36"/>
      <c r="K5" s="38"/>
      <c r="L5" s="433" t="str">
        <f>VLOOKUP(B4,Общее_количество_учащихся,2,FALSE)</f>
        <v>Пятница</v>
      </c>
      <c r="M5" s="433"/>
      <c r="N5" s="433"/>
      <c r="O5" s="433"/>
      <c r="P5" s="433"/>
      <c r="Q5" s="433"/>
      <c r="R5" s="433"/>
      <c r="S5" s="433"/>
      <c r="T5" s="433"/>
      <c r="U5" s="433"/>
      <c r="V5" s="433"/>
      <c r="W5" s="433"/>
      <c r="X5" s="433"/>
      <c r="Y5" s="433"/>
      <c r="Z5" s="433"/>
      <c r="AA5" s="433"/>
      <c r="AB5" s="433"/>
      <c r="AD5" s="287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15.6" customHeight="1">
      <c r="BY6" s="285" t="e">
        <f>IF(#REF!=BY35,"х",FALSE)</f>
        <v>#REF!</v>
      </c>
      <c r="BZ6" s="285" t="e">
        <f>IF(#REF!=BZ35,"х",FALSE)</f>
        <v>#REF!</v>
      </c>
    </row>
    <row r="7" spans="1:79" ht="15.6" hidden="1" customHeight="1">
      <c r="B7" s="29"/>
    </row>
    <row r="8" spans="1:79" ht="13.9" hidden="1" customHeight="1"/>
    <row r="9" spans="1:79" ht="15.6" hidden="1" customHeight="1"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</row>
    <row r="10" spans="1:79" ht="14.25" hidden="1"/>
    <row r="11" spans="1:79" hidden="1">
      <c r="A11" s="386"/>
      <c r="B11" s="387"/>
      <c r="C11" s="15"/>
      <c r="D11" s="15" t="e">
        <f>SUM(#REF!)</f>
        <v>#REF!</v>
      </c>
      <c r="E11" s="15" t="e">
        <f>SUM(#REF!)</f>
        <v>#REF!</v>
      </c>
      <c r="F11" s="15" t="e">
        <f>SUM(#REF!)</f>
        <v>#REF!</v>
      </c>
      <c r="G11" s="15" t="e">
        <f>SUM(#REF!)</f>
        <v>#REF!</v>
      </c>
      <c r="H11" s="15" t="e">
        <f>SUM(#REF!)</f>
        <v>#REF!</v>
      </c>
      <c r="I11" s="15" t="e">
        <f>SUM(#REF!)</f>
        <v>#REF!</v>
      </c>
      <c r="J11" s="15" t="e">
        <f>SUM(#REF!)</f>
        <v>#REF!</v>
      </c>
      <c r="K11" s="15" t="e">
        <f>SUM(#REF!)</f>
        <v>#REF!</v>
      </c>
      <c r="L11" s="15" t="e">
        <f>SUM(#REF!)</f>
        <v>#REF!</v>
      </c>
      <c r="M11" s="15" t="e">
        <f>SUM(#REF!)</f>
        <v>#REF!</v>
      </c>
      <c r="N11" s="15" t="e">
        <f>SUM(#REF!)</f>
        <v>#REF!</v>
      </c>
      <c r="O11" s="15" t="e">
        <f>SUM(#REF!)</f>
        <v>#REF!</v>
      </c>
      <c r="P11" s="15" t="e">
        <f>SUM(#REF!)</f>
        <v>#REF!</v>
      </c>
      <c r="Q11" s="15" t="e">
        <f>SUM(#REF!)</f>
        <v>#REF!</v>
      </c>
      <c r="R11" s="15" t="e">
        <f>SUM(#REF!)</f>
        <v>#REF!</v>
      </c>
      <c r="S11" s="15" t="e">
        <f>SUM(#REF!)</f>
        <v>#REF!</v>
      </c>
      <c r="T11" s="15" t="e">
        <f>SUM(#REF!)</f>
        <v>#REF!</v>
      </c>
      <c r="U11" s="15" t="e">
        <f>SUM(#REF!)</f>
        <v>#REF!</v>
      </c>
      <c r="V11" s="15" t="e">
        <f>SUM(#REF!)</f>
        <v>#REF!</v>
      </c>
      <c r="W11" s="15" t="e">
        <f>SUM(#REF!)</f>
        <v>#REF!</v>
      </c>
      <c r="X11" s="15" t="e">
        <f>SUM(#REF!)</f>
        <v>#REF!</v>
      </c>
      <c r="Y11" s="15" t="e">
        <f>SUM(#REF!)</f>
        <v>#REF!</v>
      </c>
      <c r="Z11" s="15" t="e">
        <f>SUM(#REF!)</f>
        <v>#REF!</v>
      </c>
      <c r="AA11" s="15" t="e">
        <f>SUM(#REF!)</f>
        <v>#REF!</v>
      </c>
      <c r="AB11" s="15" t="e">
        <f>SUM(#REF!)</f>
        <v>#REF!</v>
      </c>
      <c r="AC11" s="15" t="e">
        <f>SUM(#REF!)</f>
        <v>#REF!</v>
      </c>
      <c r="AD11" s="15" t="e">
        <f>SUM(#REF!)</f>
        <v>#REF!</v>
      </c>
      <c r="AE11" s="15" t="e">
        <f>SUM(#REF!)</f>
        <v>#REF!</v>
      </c>
      <c r="AF11" s="15" t="e">
        <f>SUM(#REF!)</f>
        <v>#REF!</v>
      </c>
      <c r="AG11" s="15" t="e">
        <f>SUM(#REF!)</f>
        <v>#REF!</v>
      </c>
      <c r="AH11" s="15" t="e">
        <f>SUM(#REF!)</f>
        <v>#REF!</v>
      </c>
      <c r="AI11" s="15" t="e">
        <f>SUM(#REF!)</f>
        <v>#REF!</v>
      </c>
      <c r="AJ11" s="15" t="e">
        <f>SUM(#REF!)</f>
        <v>#REF!</v>
      </c>
      <c r="AK11" s="15" t="e">
        <f>SUM(#REF!)</f>
        <v>#REF!</v>
      </c>
      <c r="AL11" s="15" t="e">
        <f>SUM(#REF!)</f>
        <v>#REF!</v>
      </c>
      <c r="AM11" s="15" t="e">
        <f>SUM(#REF!)</f>
        <v>#REF!</v>
      </c>
      <c r="AN11" s="15" t="e">
        <f>SUM(#REF!)</f>
        <v>#REF!</v>
      </c>
      <c r="AO11" s="15" t="e">
        <f>SUM(#REF!)</f>
        <v>#REF!</v>
      </c>
      <c r="AP11" s="15" t="e">
        <f>SUM(#REF!)</f>
        <v>#REF!</v>
      </c>
      <c r="AQ11" s="15" t="e">
        <f>SUM(#REF!)</f>
        <v>#REF!</v>
      </c>
      <c r="AR11" s="15" t="e">
        <f>SUM(#REF!)</f>
        <v>#REF!</v>
      </c>
      <c r="AS11" s="15" t="e">
        <f>SUM(#REF!)</f>
        <v>#REF!</v>
      </c>
      <c r="AT11" s="15" t="e">
        <f>SUM(#REF!)</f>
        <v>#REF!</v>
      </c>
      <c r="AU11" s="15" t="e">
        <f>SUM(#REF!)</f>
        <v>#REF!</v>
      </c>
      <c r="AV11" s="15" t="e">
        <f>SUM(#REF!)</f>
        <v>#REF!</v>
      </c>
      <c r="AW11" s="15" t="e">
        <f>SUM(#REF!)</f>
        <v>#REF!</v>
      </c>
      <c r="AX11" s="15" t="e">
        <f>SUM(#REF!)</f>
        <v>#REF!</v>
      </c>
      <c r="AY11" s="15" t="e">
        <f>SUM(#REF!)</f>
        <v>#REF!</v>
      </c>
      <c r="AZ11" s="15" t="e">
        <f>SUM(#REF!)</f>
        <v>#REF!</v>
      </c>
      <c r="BA11" s="15" t="e">
        <f>SUM(#REF!)</f>
        <v>#REF!</v>
      </c>
      <c r="BB11" s="15" t="e">
        <f>SUM(#REF!)</f>
        <v>#REF!</v>
      </c>
      <c r="BC11" s="15" t="e">
        <f>SUM(#REF!)</f>
        <v>#REF!</v>
      </c>
      <c r="BD11" s="15" t="e">
        <f>SUM(#REF!)</f>
        <v>#REF!</v>
      </c>
      <c r="BE11" s="15" t="e">
        <f>SUM(#REF!)</f>
        <v>#REF!</v>
      </c>
      <c r="BF11" s="15" t="e">
        <f>SUM(#REF!)</f>
        <v>#REF!</v>
      </c>
      <c r="BG11" s="15" t="e">
        <f>SUM(#REF!)</f>
        <v>#REF!</v>
      </c>
      <c r="BH11" s="15" t="e">
        <f>SUM(#REF!)</f>
        <v>#REF!</v>
      </c>
      <c r="BI11" s="15" t="e">
        <f>SUM(#REF!)</f>
        <v>#REF!</v>
      </c>
      <c r="BJ11" s="15" t="e">
        <f>SUM(#REF!)</f>
        <v>#REF!</v>
      </c>
      <c r="BK11" s="15" t="e">
        <f>SUM(#REF!)</f>
        <v>#REF!</v>
      </c>
      <c r="BL11" s="15" t="e">
        <f>SUM(#REF!)</f>
        <v>#REF!</v>
      </c>
      <c r="BM11" s="15" t="e">
        <f>SUM(#REF!)</f>
        <v>#REF!</v>
      </c>
      <c r="BN11" s="15" t="e">
        <f>SUM(#REF!)</f>
        <v>#REF!</v>
      </c>
      <c r="BO11" s="15" t="e">
        <f>SUM(#REF!)</f>
        <v>#REF!</v>
      </c>
      <c r="BP11" s="15" t="e">
        <f>SUM(#REF!)</f>
        <v>#REF!</v>
      </c>
      <c r="BQ11" s="15" t="e">
        <f>SUM(#REF!)</f>
        <v>#REF!</v>
      </c>
      <c r="BR11" s="15" t="e">
        <f>SUM(#REF!)</f>
        <v>#REF!</v>
      </c>
      <c r="BS11" s="15" t="e">
        <f>SUM(#REF!)</f>
        <v>#REF!</v>
      </c>
      <c r="BT11" s="15" t="e">
        <f>SUM(#REF!)</f>
        <v>#REF!</v>
      </c>
      <c r="BU11" s="15" t="e">
        <f>SUM(#REF!)</f>
        <v>#REF!</v>
      </c>
      <c r="BV11" s="15" t="e">
        <f>SUM(#REF!)</f>
        <v>#REF!</v>
      </c>
      <c r="BW11" s="15" t="e">
        <f>SUM(#REF!)</f>
        <v>#REF!</v>
      </c>
      <c r="BX11" s="15" t="e">
        <f>SUM(#REF!)</f>
        <v>#REF!</v>
      </c>
      <c r="BY11" s="16" t="e">
        <f>SUM(#REF!)</f>
        <v>#REF!</v>
      </c>
      <c r="BZ11" s="16" t="e">
        <f>SUM(#REF!)</f>
        <v>#REF!</v>
      </c>
      <c r="CA11" s="1"/>
    </row>
    <row r="12" spans="1:79" hidden="1">
      <c r="A12" s="388" t="s">
        <v>74</v>
      </c>
      <c r="B12" s="389"/>
      <c r="C12" s="15">
        <f>C13</f>
        <v>0</v>
      </c>
      <c r="D12" s="97">
        <f>C12</f>
        <v>0</v>
      </c>
      <c r="E12" s="97">
        <f t="shared" ref="E12:BP12" si="0">D12</f>
        <v>0</v>
      </c>
      <c r="F12" s="97">
        <f t="shared" si="0"/>
        <v>0</v>
      </c>
      <c r="G12" s="97">
        <f t="shared" si="0"/>
        <v>0</v>
      </c>
      <c r="H12" s="97">
        <f t="shared" si="0"/>
        <v>0</v>
      </c>
      <c r="I12" s="97">
        <f t="shared" si="0"/>
        <v>0</v>
      </c>
      <c r="J12" s="97">
        <f t="shared" si="0"/>
        <v>0</v>
      </c>
      <c r="K12" s="97">
        <f t="shared" si="0"/>
        <v>0</v>
      </c>
      <c r="L12" s="97">
        <f t="shared" si="0"/>
        <v>0</v>
      </c>
      <c r="M12" s="97">
        <f t="shared" si="0"/>
        <v>0</v>
      </c>
      <c r="N12" s="97">
        <f t="shared" si="0"/>
        <v>0</v>
      </c>
      <c r="O12" s="97">
        <f t="shared" si="0"/>
        <v>0</v>
      </c>
      <c r="P12" s="97">
        <f t="shared" si="0"/>
        <v>0</v>
      </c>
      <c r="Q12" s="97">
        <f t="shared" si="0"/>
        <v>0</v>
      </c>
      <c r="R12" s="97">
        <f t="shared" si="0"/>
        <v>0</v>
      </c>
      <c r="S12" s="97">
        <f t="shared" si="0"/>
        <v>0</v>
      </c>
      <c r="T12" s="97">
        <f t="shared" si="0"/>
        <v>0</v>
      </c>
      <c r="U12" s="97">
        <f t="shared" si="0"/>
        <v>0</v>
      </c>
      <c r="V12" s="97">
        <f t="shared" si="0"/>
        <v>0</v>
      </c>
      <c r="W12" s="97">
        <f t="shared" si="0"/>
        <v>0</v>
      </c>
      <c r="X12" s="97">
        <f t="shared" si="0"/>
        <v>0</v>
      </c>
      <c r="Y12" s="97">
        <f t="shared" si="0"/>
        <v>0</v>
      </c>
      <c r="Z12" s="97">
        <f t="shared" si="0"/>
        <v>0</v>
      </c>
      <c r="AA12" s="97">
        <f t="shared" si="0"/>
        <v>0</v>
      </c>
      <c r="AB12" s="97">
        <f t="shared" si="0"/>
        <v>0</v>
      </c>
      <c r="AC12" s="97">
        <f t="shared" si="0"/>
        <v>0</v>
      </c>
      <c r="AD12" s="97">
        <f t="shared" si="0"/>
        <v>0</v>
      </c>
      <c r="AE12" s="97">
        <f t="shared" si="0"/>
        <v>0</v>
      </c>
      <c r="AF12" s="97">
        <f t="shared" si="0"/>
        <v>0</v>
      </c>
      <c r="AG12" s="97">
        <f t="shared" si="0"/>
        <v>0</v>
      </c>
      <c r="AH12" s="97">
        <f t="shared" si="0"/>
        <v>0</v>
      </c>
      <c r="AI12" s="97">
        <f t="shared" si="0"/>
        <v>0</v>
      </c>
      <c r="AJ12" s="97">
        <f t="shared" si="0"/>
        <v>0</v>
      </c>
      <c r="AK12" s="97">
        <f t="shared" si="0"/>
        <v>0</v>
      </c>
      <c r="AL12" s="97">
        <f t="shared" si="0"/>
        <v>0</v>
      </c>
      <c r="AM12" s="97">
        <f t="shared" si="0"/>
        <v>0</v>
      </c>
      <c r="AN12" s="97">
        <f t="shared" si="0"/>
        <v>0</v>
      </c>
      <c r="AO12" s="97">
        <f t="shared" si="0"/>
        <v>0</v>
      </c>
      <c r="AP12" s="97">
        <f t="shared" si="0"/>
        <v>0</v>
      </c>
      <c r="AQ12" s="97">
        <f t="shared" si="0"/>
        <v>0</v>
      </c>
      <c r="AR12" s="97">
        <f t="shared" si="0"/>
        <v>0</v>
      </c>
      <c r="AS12" s="97">
        <f t="shared" si="0"/>
        <v>0</v>
      </c>
      <c r="AT12" s="97">
        <f t="shared" si="0"/>
        <v>0</v>
      </c>
      <c r="AU12" s="97">
        <f t="shared" si="0"/>
        <v>0</v>
      </c>
      <c r="AV12" s="97">
        <f t="shared" si="0"/>
        <v>0</v>
      </c>
      <c r="AW12" s="97">
        <f t="shared" si="0"/>
        <v>0</v>
      </c>
      <c r="AX12" s="97">
        <f t="shared" si="0"/>
        <v>0</v>
      </c>
      <c r="AY12" s="97">
        <f t="shared" si="0"/>
        <v>0</v>
      </c>
      <c r="AZ12" s="97">
        <f t="shared" si="0"/>
        <v>0</v>
      </c>
      <c r="BA12" s="97">
        <f t="shared" si="0"/>
        <v>0</v>
      </c>
      <c r="BB12" s="97">
        <f t="shared" si="0"/>
        <v>0</v>
      </c>
      <c r="BC12" s="97">
        <f t="shared" si="0"/>
        <v>0</v>
      </c>
      <c r="BD12" s="97">
        <f t="shared" si="0"/>
        <v>0</v>
      </c>
      <c r="BE12" s="97">
        <f t="shared" si="0"/>
        <v>0</v>
      </c>
      <c r="BF12" s="97">
        <f t="shared" si="0"/>
        <v>0</v>
      </c>
      <c r="BG12" s="97">
        <f t="shared" si="0"/>
        <v>0</v>
      </c>
      <c r="BH12" s="97">
        <f t="shared" si="0"/>
        <v>0</v>
      </c>
      <c r="BI12" s="97">
        <f t="shared" si="0"/>
        <v>0</v>
      </c>
      <c r="BJ12" s="97">
        <f t="shared" si="0"/>
        <v>0</v>
      </c>
      <c r="BK12" s="97">
        <f t="shared" si="0"/>
        <v>0</v>
      </c>
      <c r="BL12" s="97">
        <f t="shared" si="0"/>
        <v>0</v>
      </c>
      <c r="BM12" s="97">
        <f t="shared" si="0"/>
        <v>0</v>
      </c>
      <c r="BN12" s="97">
        <f t="shared" si="0"/>
        <v>0</v>
      </c>
      <c r="BO12" s="97">
        <f t="shared" si="0"/>
        <v>0</v>
      </c>
      <c r="BP12" s="97">
        <f t="shared" si="0"/>
        <v>0</v>
      </c>
      <c r="BQ12" s="97">
        <f t="shared" ref="BQ12:BZ12" si="1">BP12</f>
        <v>0</v>
      </c>
      <c r="BR12" s="97">
        <f t="shared" si="1"/>
        <v>0</v>
      </c>
      <c r="BS12" s="97">
        <f t="shared" si="1"/>
        <v>0</v>
      </c>
      <c r="BT12" s="97">
        <f t="shared" si="1"/>
        <v>0</v>
      </c>
      <c r="BU12" s="97">
        <f t="shared" si="1"/>
        <v>0</v>
      </c>
      <c r="BV12" s="97">
        <f t="shared" si="1"/>
        <v>0</v>
      </c>
      <c r="BW12" s="97">
        <f t="shared" si="1"/>
        <v>0</v>
      </c>
      <c r="BX12" s="97">
        <f t="shared" si="1"/>
        <v>0</v>
      </c>
      <c r="BY12" s="18">
        <f t="shared" si="1"/>
        <v>0</v>
      </c>
      <c r="BZ12" s="18">
        <f t="shared" si="1"/>
        <v>0</v>
      </c>
      <c r="CA12" s="1"/>
    </row>
    <row r="13" spans="1:79" ht="21" hidden="1" thickBot="1">
      <c r="A13" s="410" t="s">
        <v>138</v>
      </c>
      <c r="B13" s="411"/>
      <c r="C13" s="99">
        <f>VLOOKUP(B4,завтрак_общ,3,FALSE)</f>
        <v>0</v>
      </c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  <c r="AT13" s="114"/>
      <c r="AU13" s="114"/>
      <c r="AV13" s="114"/>
      <c r="AW13" s="114"/>
      <c r="AX13" s="114"/>
      <c r="AY13" s="114"/>
      <c r="AZ13" s="114"/>
      <c r="BA13" s="114"/>
      <c r="BB13" s="114"/>
      <c r="BC13" s="114"/>
      <c r="BD13" s="114"/>
      <c r="BE13" s="114"/>
      <c r="BF13" s="114"/>
      <c r="BG13" s="114"/>
      <c r="BH13" s="114"/>
      <c r="BI13" s="114"/>
      <c r="BJ13" s="114"/>
      <c r="BK13" s="114"/>
      <c r="BL13" s="114"/>
      <c r="BM13" s="114"/>
      <c r="BN13" s="114"/>
      <c r="BO13" s="114"/>
      <c r="BP13" s="114"/>
      <c r="BQ13" s="114"/>
      <c r="BR13" s="114"/>
      <c r="BS13" s="114"/>
      <c r="BT13" s="114"/>
      <c r="BU13" s="114"/>
      <c r="BV13" s="114"/>
      <c r="BW13" s="114"/>
      <c r="BX13" s="114"/>
      <c r="BY13" s="113"/>
      <c r="BZ13" s="16"/>
      <c r="CA13" s="1"/>
    </row>
    <row r="14" spans="1:79" hidden="1">
      <c r="A14" s="384" t="s">
        <v>75</v>
      </c>
      <c r="B14" s="385"/>
      <c r="C14" s="20"/>
      <c r="D14" s="98" t="e">
        <f>D11*D12/1000</f>
        <v>#REF!</v>
      </c>
      <c r="E14" s="98" t="e">
        <f>E11*E12</f>
        <v>#REF!</v>
      </c>
      <c r="F14" s="98" t="e">
        <f>F11*F12</f>
        <v>#REF!</v>
      </c>
      <c r="G14" s="98" t="e">
        <f>G11*G12</f>
        <v>#REF!</v>
      </c>
      <c r="H14" s="98" t="e">
        <f t="shared" ref="H14:BS14" si="2">H11*H12/1000</f>
        <v>#REF!</v>
      </c>
      <c r="I14" s="98" t="e">
        <f t="shared" si="2"/>
        <v>#REF!</v>
      </c>
      <c r="J14" s="111" t="e">
        <f t="shared" si="2"/>
        <v>#REF!</v>
      </c>
      <c r="K14" s="111" t="e">
        <f>K11*K12</f>
        <v>#REF!</v>
      </c>
      <c r="L14" s="111" t="e">
        <f t="shared" si="2"/>
        <v>#REF!</v>
      </c>
      <c r="M14" s="111" t="e">
        <f t="shared" si="2"/>
        <v>#REF!</v>
      </c>
      <c r="N14" s="111" t="e">
        <f t="shared" si="2"/>
        <v>#REF!</v>
      </c>
      <c r="O14" s="111" t="e">
        <f t="shared" si="2"/>
        <v>#REF!</v>
      </c>
      <c r="P14" s="111" t="e">
        <f t="shared" si="2"/>
        <v>#REF!</v>
      </c>
      <c r="Q14" s="111" t="e">
        <f>Q11*Q12</f>
        <v>#REF!</v>
      </c>
      <c r="R14" s="111" t="e">
        <f t="shared" si="2"/>
        <v>#REF!</v>
      </c>
      <c r="S14" s="111" t="e">
        <f>S11*S12</f>
        <v>#REF!</v>
      </c>
      <c r="T14" s="111" t="e">
        <f t="shared" si="2"/>
        <v>#REF!</v>
      </c>
      <c r="U14" s="111" t="e">
        <f t="shared" si="2"/>
        <v>#REF!</v>
      </c>
      <c r="V14" s="111" t="e">
        <f t="shared" si="2"/>
        <v>#REF!</v>
      </c>
      <c r="W14" s="111" t="e">
        <f t="shared" si="2"/>
        <v>#REF!</v>
      </c>
      <c r="X14" s="111" t="e">
        <f t="shared" si="2"/>
        <v>#REF!</v>
      </c>
      <c r="Y14" s="111" t="e">
        <f t="shared" si="2"/>
        <v>#REF!</v>
      </c>
      <c r="Z14" s="111" t="e">
        <f t="shared" si="2"/>
        <v>#REF!</v>
      </c>
      <c r="AA14" s="111" t="e">
        <f t="shared" si="2"/>
        <v>#REF!</v>
      </c>
      <c r="AB14" s="111" t="e">
        <f t="shared" si="2"/>
        <v>#REF!</v>
      </c>
      <c r="AC14" s="111" t="e">
        <f t="shared" si="2"/>
        <v>#REF!</v>
      </c>
      <c r="AD14" s="111" t="e">
        <f t="shared" si="2"/>
        <v>#REF!</v>
      </c>
      <c r="AE14" s="111" t="e">
        <f t="shared" si="2"/>
        <v>#REF!</v>
      </c>
      <c r="AF14" s="111" t="e">
        <f t="shared" si="2"/>
        <v>#REF!</v>
      </c>
      <c r="AG14" s="111" t="e">
        <f t="shared" si="2"/>
        <v>#REF!</v>
      </c>
      <c r="AH14" s="111" t="e">
        <f t="shared" si="2"/>
        <v>#REF!</v>
      </c>
      <c r="AI14" s="111" t="e">
        <f t="shared" si="2"/>
        <v>#REF!</v>
      </c>
      <c r="AJ14" s="111" t="e">
        <f t="shared" si="2"/>
        <v>#REF!</v>
      </c>
      <c r="AK14" s="111" t="e">
        <f t="shared" si="2"/>
        <v>#REF!</v>
      </c>
      <c r="AL14" s="111" t="e">
        <f t="shared" si="2"/>
        <v>#REF!</v>
      </c>
      <c r="AM14" s="111" t="e">
        <f t="shared" si="2"/>
        <v>#REF!</v>
      </c>
      <c r="AN14" s="111" t="e">
        <f t="shared" si="2"/>
        <v>#REF!</v>
      </c>
      <c r="AO14" s="111" t="e">
        <f t="shared" si="2"/>
        <v>#REF!</v>
      </c>
      <c r="AP14" s="111" t="e">
        <f t="shared" si="2"/>
        <v>#REF!</v>
      </c>
      <c r="AQ14" s="111" t="e">
        <f t="shared" si="2"/>
        <v>#REF!</v>
      </c>
      <c r="AR14" s="111" t="e">
        <f t="shared" si="2"/>
        <v>#REF!</v>
      </c>
      <c r="AS14" s="111" t="e">
        <f t="shared" si="2"/>
        <v>#REF!</v>
      </c>
      <c r="AT14" s="111" t="e">
        <f t="shared" si="2"/>
        <v>#REF!</v>
      </c>
      <c r="AU14" s="111" t="e">
        <f t="shared" si="2"/>
        <v>#REF!</v>
      </c>
      <c r="AV14" s="111" t="e">
        <f t="shared" si="2"/>
        <v>#REF!</v>
      </c>
      <c r="AW14" s="111" t="e">
        <f t="shared" si="2"/>
        <v>#REF!</v>
      </c>
      <c r="AX14" s="111" t="e">
        <f t="shared" si="2"/>
        <v>#REF!</v>
      </c>
      <c r="AY14" s="111" t="e">
        <f t="shared" si="2"/>
        <v>#REF!</v>
      </c>
      <c r="AZ14" s="111" t="e">
        <f t="shared" si="2"/>
        <v>#REF!</v>
      </c>
      <c r="BA14" s="111" t="e">
        <f t="shared" si="2"/>
        <v>#REF!</v>
      </c>
      <c r="BB14" s="111" t="e">
        <f t="shared" si="2"/>
        <v>#REF!</v>
      </c>
      <c r="BC14" s="111" t="e">
        <f t="shared" si="2"/>
        <v>#REF!</v>
      </c>
      <c r="BD14" s="111" t="e">
        <f t="shared" si="2"/>
        <v>#REF!</v>
      </c>
      <c r="BE14" s="111" t="e">
        <f t="shared" si="2"/>
        <v>#REF!</v>
      </c>
      <c r="BF14" s="111" t="e">
        <f t="shared" si="2"/>
        <v>#REF!</v>
      </c>
      <c r="BG14" s="111" t="e">
        <f t="shared" si="2"/>
        <v>#REF!</v>
      </c>
      <c r="BH14" s="111" t="e">
        <f>BH11*BH12</f>
        <v>#REF!</v>
      </c>
      <c r="BI14" s="111" t="e">
        <f t="shared" si="2"/>
        <v>#REF!</v>
      </c>
      <c r="BJ14" s="111" t="e">
        <f t="shared" si="2"/>
        <v>#REF!</v>
      </c>
      <c r="BK14" s="111" t="e">
        <f t="shared" si="2"/>
        <v>#REF!</v>
      </c>
      <c r="BL14" s="111" t="e">
        <f t="shared" si="2"/>
        <v>#REF!</v>
      </c>
      <c r="BM14" s="111" t="e">
        <f t="shared" si="2"/>
        <v>#REF!</v>
      </c>
      <c r="BN14" s="111" t="e">
        <f t="shared" si="2"/>
        <v>#REF!</v>
      </c>
      <c r="BO14" s="111" t="e">
        <f t="shared" si="2"/>
        <v>#REF!</v>
      </c>
      <c r="BP14" s="111" t="e">
        <f t="shared" si="2"/>
        <v>#REF!</v>
      </c>
      <c r="BQ14" s="111" t="e">
        <f t="shared" si="2"/>
        <v>#REF!</v>
      </c>
      <c r="BR14" s="111" t="e">
        <f t="shared" si="2"/>
        <v>#REF!</v>
      </c>
      <c r="BS14" s="111" t="e">
        <f t="shared" si="2"/>
        <v>#REF!</v>
      </c>
      <c r="BT14" s="111" t="e">
        <f t="shared" ref="BT14:BY14" si="3">BT11*BT12/1000</f>
        <v>#REF!</v>
      </c>
      <c r="BU14" s="111" t="e">
        <f t="shared" si="3"/>
        <v>#REF!</v>
      </c>
      <c r="BV14" s="111" t="e">
        <f t="shared" si="3"/>
        <v>#REF!</v>
      </c>
      <c r="BW14" s="111" t="e">
        <f t="shared" si="3"/>
        <v>#REF!</v>
      </c>
      <c r="BX14" s="111" t="e">
        <f t="shared" si="3"/>
        <v>#REF!</v>
      </c>
      <c r="BY14" s="111" t="e">
        <f t="shared" si="3"/>
        <v>#REF!</v>
      </c>
      <c r="BZ14" s="111" t="e">
        <f>BZ11*BZ12</f>
        <v>#REF!</v>
      </c>
      <c r="CA14" s="1"/>
    </row>
    <row r="15" spans="1:79" hidden="1">
      <c r="A15" s="384" t="s">
        <v>64</v>
      </c>
      <c r="B15" s="385"/>
      <c r="C15" s="20"/>
      <c r="D15" s="24">
        <f>ССЫЛКИ!B3</f>
        <v>85</v>
      </c>
      <c r="E15" s="24">
        <f>ССЫЛКИ!C3</f>
        <v>21</v>
      </c>
      <c r="F15" s="24">
        <f>ССЫЛКИ!D3</f>
        <v>21</v>
      </c>
      <c r="G15" s="24">
        <f>ССЫЛКИ!E3</f>
        <v>6</v>
      </c>
      <c r="H15" s="24">
        <f>ССЫЛКИ!F3</f>
        <v>400</v>
      </c>
      <c r="I15" s="24">
        <f>ССЫЛКИ!G3</f>
        <v>140</v>
      </c>
      <c r="J15" s="24">
        <f>ССЫЛКИ!H3</f>
        <v>85</v>
      </c>
      <c r="K15" s="24">
        <f>ССЫЛКИ!I3</f>
        <v>21</v>
      </c>
      <c r="L15" s="24">
        <f>ССЫЛКИ!J3</f>
        <v>140</v>
      </c>
      <c r="M15" s="24">
        <f>ССЫЛКИ!K3</f>
        <v>56</v>
      </c>
      <c r="N15" s="24">
        <f>ССЫЛКИ!L3</f>
        <v>10</v>
      </c>
      <c r="O15" s="24">
        <f>ССЫЛКИ!M3</f>
        <v>240</v>
      </c>
      <c r="P15" s="24">
        <f>ССЫЛКИ!N3</f>
        <v>700</v>
      </c>
      <c r="Q15" s="24">
        <f>ССЫЛКИ!O3</f>
        <v>8</v>
      </c>
      <c r="R15" s="24">
        <f>ССЫЛКИ!P3</f>
        <v>160</v>
      </c>
      <c r="S15" s="24">
        <f>ССЫЛКИ!Q3</f>
        <v>10</v>
      </c>
      <c r="T15" s="24">
        <f>ССЫЛКИ!R3</f>
        <v>150</v>
      </c>
      <c r="U15" s="24">
        <f>ССЫЛКИ!S3</f>
        <v>110</v>
      </c>
      <c r="V15" s="24">
        <f>ССЫЛКИ!T3</f>
        <v>130</v>
      </c>
      <c r="W15" s="24">
        <f>ССЫЛКИ!U3</f>
        <v>150</v>
      </c>
      <c r="X15" s="24">
        <f>ССЫЛКИ!V3</f>
        <v>150</v>
      </c>
      <c r="Y15" s="24">
        <f>ССЫЛКИ!W3</f>
        <v>40</v>
      </c>
      <c r="Z15" s="24">
        <f>ССЫЛКИ!X3</f>
        <v>150</v>
      </c>
      <c r="AA15" s="24">
        <f>ССЫЛКИ!Y3</f>
        <v>60</v>
      </c>
      <c r="AB15" s="24">
        <f>ССЫЛКИ!Z3</f>
        <v>70</v>
      </c>
      <c r="AC15" s="24">
        <f>ССЫЛКИ!AA3</f>
        <v>165</v>
      </c>
      <c r="AD15" s="24">
        <f>ССЫЛКИ!AB3</f>
        <v>21</v>
      </c>
      <c r="AE15" s="24">
        <f>ССЫЛКИ!AC3</f>
        <v>10.5</v>
      </c>
      <c r="AF15" s="24">
        <f>ССЫЛКИ!AD3</f>
        <v>55</v>
      </c>
      <c r="AG15" s="24">
        <f>ССЫЛКИ!AE3</f>
        <v>90</v>
      </c>
      <c r="AH15" s="24">
        <f>ССЫЛКИ!AF3</f>
        <v>45</v>
      </c>
      <c r="AI15" s="24">
        <f>ССЫЛКИ!AG3</f>
        <v>45</v>
      </c>
      <c r="AJ15" s="24">
        <f>ССЫЛКИ!AH3</f>
        <v>52</v>
      </c>
      <c r="AK15" s="24">
        <f>ССЫЛКИ!AI3</f>
        <v>50</v>
      </c>
      <c r="AL15" s="24">
        <f>ССЫЛКИ!AJ3</f>
        <v>55</v>
      </c>
      <c r="AM15" s="24">
        <f>ССЫЛКИ!AK3</f>
        <v>60</v>
      </c>
      <c r="AN15" s="24">
        <f>ССЫЛКИ!AL3</f>
        <v>60</v>
      </c>
      <c r="AO15" s="24">
        <f>ССЫЛКИ!AM3</f>
        <v>50</v>
      </c>
      <c r="AP15" s="24">
        <f>ССЫЛКИ!AN3</f>
        <v>110</v>
      </c>
      <c r="AQ15" s="24">
        <f>ССЫЛКИ!AO3</f>
        <v>270</v>
      </c>
      <c r="AR15" s="24">
        <f>ССЫЛКИ!AP3</f>
        <v>200</v>
      </c>
      <c r="AS15" s="24">
        <f>ССЫЛКИ!AQ3</f>
        <v>80</v>
      </c>
      <c r="AT15" s="24">
        <f>ССЫЛКИ!AR3</f>
        <v>600</v>
      </c>
      <c r="AU15" s="24">
        <f>ССЫЛКИ!AS3</f>
        <v>60</v>
      </c>
      <c r="AV15" s="24">
        <f>ССЫЛКИ!AT3</f>
        <v>75</v>
      </c>
      <c r="AW15" s="24">
        <f>ССЫЛКИ!AU3</f>
        <v>250</v>
      </c>
      <c r="AX15" s="24">
        <f>ССЫЛКИ!AV3</f>
        <v>274</v>
      </c>
      <c r="AY15" s="24">
        <f>ССЫЛКИ!AW3</f>
        <v>450</v>
      </c>
      <c r="AZ15" s="24">
        <f>ССЫЛКИ!AX3</f>
        <v>325</v>
      </c>
      <c r="BA15" s="24">
        <f>ССЫЛКИ!AY3</f>
        <v>180</v>
      </c>
      <c r="BB15" s="24">
        <f>ССЫЛКИ!AZ3</f>
        <v>320</v>
      </c>
      <c r="BC15" s="24">
        <f>ССЫЛКИ!BA3</f>
        <v>350</v>
      </c>
      <c r="BD15" s="24">
        <f>ССЫЛКИ!BB3</f>
        <v>300</v>
      </c>
      <c r="BE15" s="24">
        <f>ССЫЛКИ!BC3</f>
        <v>120</v>
      </c>
      <c r="BF15" s="24">
        <f>ССЫЛКИ!BD3</f>
        <v>220</v>
      </c>
      <c r="BG15" s="24">
        <f>ССЫЛКИ!BE3</f>
        <v>300</v>
      </c>
      <c r="BH15" s="24">
        <f>ССЫЛКИ!BF3</f>
        <v>21</v>
      </c>
      <c r="BI15" s="24">
        <f>ССЫЛКИ!BG3</f>
        <v>21</v>
      </c>
      <c r="BJ15" s="24">
        <f>ССЫЛКИ!BH3</f>
        <v>35</v>
      </c>
      <c r="BK15" s="24">
        <f>ССЫЛКИ!BI3</f>
        <v>22</v>
      </c>
      <c r="BL15" s="24">
        <f>ССЫЛКИ!BJ3</f>
        <v>32</v>
      </c>
      <c r="BM15" s="24">
        <f>ССЫЛКИ!BK3</f>
        <v>140</v>
      </c>
      <c r="BN15" s="24">
        <f>ССЫЛКИ!BL3</f>
        <v>140</v>
      </c>
      <c r="BO15" s="24">
        <f>ССЫЛКИ!BM3</f>
        <v>30</v>
      </c>
      <c r="BP15" s="24">
        <f>ССЫЛКИ!BN3</f>
        <v>4.2</v>
      </c>
      <c r="BQ15" s="24">
        <f>ССЫЛКИ!BO3</f>
        <v>160</v>
      </c>
      <c r="BR15" s="24">
        <f>ССЫЛКИ!BP3</f>
        <v>100</v>
      </c>
      <c r="BS15" s="24">
        <f>ССЫЛКИ!BQ3</f>
        <v>150</v>
      </c>
      <c r="BT15" s="24">
        <f>ССЫЛКИ!BR3</f>
        <v>160</v>
      </c>
      <c r="BU15" s="24">
        <f>ССЫЛКИ!BS3</f>
        <v>100</v>
      </c>
      <c r="BV15" s="24">
        <f>ССЫЛКИ!BT3</f>
        <v>90</v>
      </c>
      <c r="BW15" s="24">
        <f>ССЫЛКИ!BU3</f>
        <v>21</v>
      </c>
      <c r="BX15" s="24">
        <f>ССЫЛКИ!BV3</f>
        <v>40</v>
      </c>
      <c r="BY15" s="24">
        <f>ССЫЛКИ!BW3</f>
        <v>210</v>
      </c>
      <c r="BZ15" s="24">
        <f>ССЫЛКИ!BX3</f>
        <v>8</v>
      </c>
      <c r="CA15" s="1"/>
    </row>
    <row r="16" spans="1:79" hidden="1">
      <c r="A16" s="384" t="s">
        <v>76</v>
      </c>
      <c r="B16" s="385"/>
      <c r="C16" s="95" t="e">
        <f>SUM(D16:BZ16)</f>
        <v>#REF!</v>
      </c>
      <c r="D16" s="26" t="e">
        <f>D14*D15</f>
        <v>#REF!</v>
      </c>
      <c r="E16" s="26" t="e">
        <f t="shared" ref="E16:BP16" si="4">E14*E15</f>
        <v>#REF!</v>
      </c>
      <c r="F16" s="26" t="e">
        <f t="shared" si="4"/>
        <v>#REF!</v>
      </c>
      <c r="G16" s="34" t="e">
        <f t="shared" si="4"/>
        <v>#REF!</v>
      </c>
      <c r="H16" s="34" t="e">
        <f t="shared" si="4"/>
        <v>#REF!</v>
      </c>
      <c r="I16" s="34" t="e">
        <f t="shared" si="4"/>
        <v>#REF!</v>
      </c>
      <c r="J16" s="34" t="e">
        <f t="shared" si="4"/>
        <v>#REF!</v>
      </c>
      <c r="K16" s="112" t="e">
        <f t="shared" si="4"/>
        <v>#REF!</v>
      </c>
      <c r="L16" s="112" t="e">
        <f t="shared" si="4"/>
        <v>#REF!</v>
      </c>
      <c r="M16" s="112" t="e">
        <f t="shared" si="4"/>
        <v>#REF!</v>
      </c>
      <c r="N16" s="112" t="e">
        <f t="shared" si="4"/>
        <v>#REF!</v>
      </c>
      <c r="O16" s="112" t="e">
        <f t="shared" si="4"/>
        <v>#REF!</v>
      </c>
      <c r="P16" s="112" t="e">
        <f t="shared" si="4"/>
        <v>#REF!</v>
      </c>
      <c r="Q16" s="112" t="e">
        <f t="shared" si="4"/>
        <v>#REF!</v>
      </c>
      <c r="R16" s="112" t="e">
        <f t="shared" si="4"/>
        <v>#REF!</v>
      </c>
      <c r="S16" s="112" t="e">
        <f t="shared" si="4"/>
        <v>#REF!</v>
      </c>
      <c r="T16" s="112" t="e">
        <f t="shared" si="4"/>
        <v>#REF!</v>
      </c>
      <c r="U16" s="112" t="e">
        <f t="shared" si="4"/>
        <v>#REF!</v>
      </c>
      <c r="V16" s="112" t="e">
        <f t="shared" si="4"/>
        <v>#REF!</v>
      </c>
      <c r="W16" s="112" t="e">
        <f t="shared" si="4"/>
        <v>#REF!</v>
      </c>
      <c r="X16" s="112" t="e">
        <f t="shared" si="4"/>
        <v>#REF!</v>
      </c>
      <c r="Y16" s="112" t="e">
        <f t="shared" si="4"/>
        <v>#REF!</v>
      </c>
      <c r="Z16" s="112" t="e">
        <f t="shared" si="4"/>
        <v>#REF!</v>
      </c>
      <c r="AA16" s="112" t="e">
        <f t="shared" si="4"/>
        <v>#REF!</v>
      </c>
      <c r="AB16" s="112" t="e">
        <f t="shared" si="4"/>
        <v>#REF!</v>
      </c>
      <c r="AC16" s="112" t="e">
        <f t="shared" si="4"/>
        <v>#REF!</v>
      </c>
      <c r="AD16" s="112" t="e">
        <f t="shared" si="4"/>
        <v>#REF!</v>
      </c>
      <c r="AE16" s="112" t="e">
        <f t="shared" si="4"/>
        <v>#REF!</v>
      </c>
      <c r="AF16" s="112" t="e">
        <f t="shared" si="4"/>
        <v>#REF!</v>
      </c>
      <c r="AG16" s="112" t="e">
        <f t="shared" si="4"/>
        <v>#REF!</v>
      </c>
      <c r="AH16" s="112" t="e">
        <f t="shared" si="4"/>
        <v>#REF!</v>
      </c>
      <c r="AI16" s="112" t="e">
        <f t="shared" si="4"/>
        <v>#REF!</v>
      </c>
      <c r="AJ16" s="112" t="e">
        <f t="shared" si="4"/>
        <v>#REF!</v>
      </c>
      <c r="AK16" s="112" t="e">
        <f t="shared" si="4"/>
        <v>#REF!</v>
      </c>
      <c r="AL16" s="112" t="e">
        <f t="shared" si="4"/>
        <v>#REF!</v>
      </c>
      <c r="AM16" s="112" t="e">
        <f t="shared" si="4"/>
        <v>#REF!</v>
      </c>
      <c r="AN16" s="112" t="e">
        <f t="shared" si="4"/>
        <v>#REF!</v>
      </c>
      <c r="AO16" s="112" t="e">
        <f t="shared" si="4"/>
        <v>#REF!</v>
      </c>
      <c r="AP16" s="112" t="e">
        <f t="shared" si="4"/>
        <v>#REF!</v>
      </c>
      <c r="AQ16" s="112" t="e">
        <f t="shared" si="4"/>
        <v>#REF!</v>
      </c>
      <c r="AR16" s="112" t="e">
        <f t="shared" si="4"/>
        <v>#REF!</v>
      </c>
      <c r="AS16" s="112" t="e">
        <f t="shared" si="4"/>
        <v>#REF!</v>
      </c>
      <c r="AT16" s="112" t="e">
        <f t="shared" si="4"/>
        <v>#REF!</v>
      </c>
      <c r="AU16" s="112" t="e">
        <f t="shared" si="4"/>
        <v>#REF!</v>
      </c>
      <c r="AV16" s="112" t="e">
        <f t="shared" si="4"/>
        <v>#REF!</v>
      </c>
      <c r="AW16" s="112" t="e">
        <f t="shared" si="4"/>
        <v>#REF!</v>
      </c>
      <c r="AX16" s="112" t="e">
        <f t="shared" si="4"/>
        <v>#REF!</v>
      </c>
      <c r="AY16" s="112" t="e">
        <f t="shared" si="4"/>
        <v>#REF!</v>
      </c>
      <c r="AZ16" s="112" t="e">
        <f t="shared" si="4"/>
        <v>#REF!</v>
      </c>
      <c r="BA16" s="112" t="e">
        <f t="shared" si="4"/>
        <v>#REF!</v>
      </c>
      <c r="BB16" s="112" t="e">
        <f t="shared" si="4"/>
        <v>#REF!</v>
      </c>
      <c r="BC16" s="112" t="e">
        <f t="shared" si="4"/>
        <v>#REF!</v>
      </c>
      <c r="BD16" s="112" t="e">
        <f t="shared" si="4"/>
        <v>#REF!</v>
      </c>
      <c r="BE16" s="112" t="e">
        <f t="shared" si="4"/>
        <v>#REF!</v>
      </c>
      <c r="BF16" s="112" t="e">
        <f t="shared" si="4"/>
        <v>#REF!</v>
      </c>
      <c r="BG16" s="112" t="e">
        <f t="shared" si="4"/>
        <v>#REF!</v>
      </c>
      <c r="BH16" s="112" t="e">
        <f t="shared" si="4"/>
        <v>#REF!</v>
      </c>
      <c r="BI16" s="112" t="e">
        <f t="shared" si="4"/>
        <v>#REF!</v>
      </c>
      <c r="BJ16" s="112" t="e">
        <f t="shared" si="4"/>
        <v>#REF!</v>
      </c>
      <c r="BK16" s="112" t="e">
        <f t="shared" si="4"/>
        <v>#REF!</v>
      </c>
      <c r="BL16" s="112" t="e">
        <f t="shared" si="4"/>
        <v>#REF!</v>
      </c>
      <c r="BM16" s="112" t="e">
        <f t="shared" si="4"/>
        <v>#REF!</v>
      </c>
      <c r="BN16" s="112" t="e">
        <f t="shared" si="4"/>
        <v>#REF!</v>
      </c>
      <c r="BO16" s="112" t="e">
        <f t="shared" si="4"/>
        <v>#REF!</v>
      </c>
      <c r="BP16" s="112" t="e">
        <f t="shared" si="4"/>
        <v>#REF!</v>
      </c>
      <c r="BQ16" s="112" t="e">
        <f t="shared" ref="BQ16:BW16" si="5">BQ14*BQ15</f>
        <v>#REF!</v>
      </c>
      <c r="BR16" s="112" t="e">
        <f t="shared" si="5"/>
        <v>#REF!</v>
      </c>
      <c r="BS16" s="112" t="e">
        <f t="shared" si="5"/>
        <v>#REF!</v>
      </c>
      <c r="BT16" s="112" t="e">
        <f t="shared" si="5"/>
        <v>#REF!</v>
      </c>
      <c r="BU16" s="112" t="e">
        <f t="shared" si="5"/>
        <v>#REF!</v>
      </c>
      <c r="BV16" s="112" t="e">
        <f>BV14*BV15</f>
        <v>#REF!</v>
      </c>
      <c r="BW16" s="112" t="e">
        <f t="shared" si="5"/>
        <v>#REF!</v>
      </c>
      <c r="BX16" s="112" t="e">
        <f>BX14*BX15</f>
        <v>#REF!</v>
      </c>
      <c r="BY16" s="112" t="e">
        <f>BY14*BY15</f>
        <v>#REF!</v>
      </c>
      <c r="BZ16" s="112" t="e">
        <f>BZ14*BZ15</f>
        <v>#REF!</v>
      </c>
      <c r="CA16" s="1"/>
    </row>
    <row r="17" spans="1:79" hidden="1">
      <c r="A17" s="384" t="s">
        <v>77</v>
      </c>
      <c r="B17" s="409"/>
      <c r="C17" s="96" t="e">
        <f>C16/C13</f>
        <v>#REF!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</row>
    <row r="18" spans="1:79" ht="14.25" hidden="1"/>
    <row r="19" spans="1:79" ht="17.45" customHeight="1">
      <c r="A19" s="283" t="s">
        <v>399</v>
      </c>
      <c r="B19" s="260"/>
      <c r="C19" s="231"/>
      <c r="D19" s="231"/>
      <c r="E19" s="231"/>
      <c r="F19" s="231"/>
      <c r="G19" s="231"/>
      <c r="H19" s="231"/>
      <c r="I19" s="231"/>
      <c r="J19" s="231"/>
      <c r="K19" s="231"/>
      <c r="L19" s="231"/>
      <c r="M19" s="231"/>
      <c r="N19" s="231"/>
      <c r="O19" s="231"/>
      <c r="P19" s="231"/>
      <c r="Q19" s="231"/>
      <c r="R19" s="231"/>
      <c r="S19" s="231"/>
      <c r="T19" s="231"/>
      <c r="U19" s="231"/>
      <c r="V19" s="231"/>
      <c r="W19" s="231"/>
      <c r="X19" s="231"/>
      <c r="Y19" s="231"/>
      <c r="Z19" s="231"/>
      <c r="AA19" s="231"/>
      <c r="AB19" s="231"/>
      <c r="AC19" s="231"/>
      <c r="AD19" s="231"/>
      <c r="AE19" s="231"/>
      <c r="AF19" s="231"/>
      <c r="AG19" s="231"/>
      <c r="AH19" s="231"/>
      <c r="AI19" s="231"/>
      <c r="AJ19" s="231"/>
      <c r="AK19" s="231"/>
      <c r="AL19" s="231"/>
      <c r="AM19" s="231"/>
      <c r="AN19" s="231"/>
      <c r="AO19" s="231"/>
      <c r="AP19" s="231"/>
      <c r="AQ19" s="231"/>
      <c r="AR19" s="231"/>
      <c r="AS19" s="231"/>
      <c r="AT19" s="231"/>
      <c r="AU19" s="231"/>
      <c r="AV19" s="231"/>
      <c r="AW19" s="231"/>
      <c r="AX19" s="231"/>
      <c r="AY19" s="231"/>
      <c r="AZ19" s="231"/>
      <c r="BA19" s="231"/>
      <c r="BB19" s="231"/>
      <c r="BC19" s="231"/>
      <c r="BD19" s="231"/>
      <c r="BE19" s="231"/>
      <c r="BF19" s="231"/>
      <c r="BG19" s="231"/>
      <c r="BH19" s="231"/>
      <c r="BI19" s="231"/>
      <c r="BJ19" s="231"/>
      <c r="BK19" s="231"/>
      <c r="BL19" s="231"/>
      <c r="BM19" s="231"/>
      <c r="BN19" s="231"/>
      <c r="BO19" s="231"/>
      <c r="BP19" s="231"/>
      <c r="BQ19" s="231"/>
      <c r="BR19" s="231"/>
      <c r="BS19" s="231"/>
      <c r="BT19" s="231"/>
      <c r="BU19" s="231"/>
      <c r="BV19" s="231"/>
      <c r="BW19" s="231"/>
      <c r="BX19" s="231"/>
      <c r="BY19" s="230"/>
      <c r="BZ19" s="230"/>
    </row>
    <row r="20" spans="1:79" ht="15.75" customHeight="1">
      <c r="A20" s="401" t="s">
        <v>68</v>
      </c>
      <c r="B20" s="402"/>
      <c r="C20" s="234"/>
      <c r="D20" s="405" t="s">
        <v>69</v>
      </c>
      <c r="E20" s="406"/>
      <c r="F20" s="406"/>
      <c r="G20" s="406"/>
      <c r="H20" s="406"/>
      <c r="I20" s="406"/>
      <c r="J20" s="406"/>
      <c r="K20" s="406"/>
      <c r="L20" s="406"/>
      <c r="M20" s="406"/>
      <c r="N20" s="406"/>
      <c r="O20" s="406"/>
      <c r="P20" s="406"/>
      <c r="Q20" s="406"/>
      <c r="R20" s="406"/>
      <c r="S20" s="406"/>
      <c r="T20" s="406"/>
      <c r="U20" s="406"/>
      <c r="V20" s="406"/>
      <c r="W20" s="406"/>
      <c r="X20" s="406"/>
      <c r="Y20" s="406"/>
      <c r="Z20" s="406"/>
      <c r="AA20" s="406"/>
      <c r="AB20" s="406"/>
      <c r="AC20" s="406"/>
      <c r="AD20" s="406"/>
      <c r="AE20" s="406"/>
      <c r="AF20" s="406"/>
      <c r="AG20" s="406"/>
      <c r="AH20" s="406"/>
      <c r="AI20" s="406"/>
      <c r="AJ20" s="406"/>
      <c r="AK20" s="406"/>
      <c r="AL20" s="406"/>
      <c r="AM20" s="406"/>
      <c r="AN20" s="406"/>
      <c r="AO20" s="406"/>
      <c r="AP20" s="406"/>
      <c r="AQ20" s="406"/>
      <c r="AR20" s="406"/>
      <c r="AS20" s="406"/>
      <c r="AT20" s="406"/>
      <c r="AU20" s="406"/>
      <c r="AV20" s="406"/>
      <c r="AW20" s="406"/>
      <c r="AX20" s="406"/>
      <c r="AY20" s="406"/>
      <c r="AZ20" s="406"/>
      <c r="BA20" s="406"/>
      <c r="BB20" s="406"/>
      <c r="BC20" s="406"/>
      <c r="BD20" s="406"/>
      <c r="BE20" s="406"/>
      <c r="BF20" s="406"/>
      <c r="BG20" s="406"/>
      <c r="BH20" s="406"/>
      <c r="BI20" s="406"/>
      <c r="BJ20" s="406"/>
      <c r="BK20" s="406"/>
      <c r="BL20" s="406"/>
      <c r="BM20" s="406"/>
      <c r="BN20" s="406"/>
      <c r="BO20" s="406"/>
      <c r="BP20" s="406"/>
      <c r="BQ20" s="406"/>
      <c r="BR20" s="406"/>
      <c r="BS20" s="406"/>
      <c r="BT20" s="406"/>
      <c r="BU20" s="406"/>
      <c r="BV20" s="406"/>
      <c r="BW20" s="406"/>
      <c r="BX20" s="406"/>
    </row>
    <row r="21" spans="1:79" ht="166.15" customHeight="1">
      <c r="A21" s="452"/>
      <c r="B21" s="453"/>
      <c r="C21" s="234"/>
      <c r="D21" s="235" t="str">
        <f>ССЫЛКИ!B2</f>
        <v>Вермишель</v>
      </c>
      <c r="E21" s="235" t="str">
        <f>ССЫЛКИ!C2</f>
        <v>Люля полуфаб-т (шт)</v>
      </c>
      <c r="F21" s="235" t="str">
        <f>ССЫЛКИ!D2</f>
        <v>Котлета говяжья полуф-т (шт)</v>
      </c>
      <c r="G21" s="235" t="str">
        <f>ССЫЛКИ!E2</f>
        <v>Какао (Фунтик) (шт)</v>
      </c>
      <c r="H21" s="235" t="str">
        <f>ССЫЛКИ!F2</f>
        <v>Какао порошок</v>
      </c>
      <c r="I21" s="235" t="str">
        <f>ССЫЛКИ!G2</f>
        <v>Кисель фруктовый</v>
      </c>
      <c r="J21" s="235" t="str">
        <f>ССЫЛКИ!H2</f>
        <v>Макароны</v>
      </c>
      <c r="K21" s="235" t="str">
        <f>ССЫЛКИ!I2</f>
        <v>Тефтели полуф-т (шт)</v>
      </c>
      <c r="L21" s="235" t="str">
        <f>ССЫЛКИ!J2</f>
        <v>Масло растительное</v>
      </c>
      <c r="M21" s="235" t="str">
        <f>ССЫЛКИ!K2</f>
        <v>Сахар</v>
      </c>
      <c r="N21" s="235" t="str">
        <f>ССЫЛКИ!L2</f>
        <v>Соль иодир.</v>
      </c>
      <c r="O21" s="235" t="str">
        <f>ССЫЛКИ!M2</f>
        <v>Сухофрукты</v>
      </c>
      <c r="P21" s="235" t="str">
        <f>ССЫЛКИ!N2</f>
        <v>Чай</v>
      </c>
      <c r="Q21" s="235" t="str">
        <f>ССЫЛКИ!O2</f>
        <v>Яйцо куриное (штук)</v>
      </c>
      <c r="R21" s="235" t="str">
        <f>ССЫЛКИ!P2</f>
        <v>Вафли</v>
      </c>
      <c r="S21" s="235" t="str">
        <f>ССЫЛКИ!Q2</f>
        <v>Кексы бездрожжевые (шт)</v>
      </c>
      <c r="T21" s="235" t="str">
        <f>ССЫЛКИ!R2</f>
        <v>Печенье</v>
      </c>
      <c r="U21" s="235" t="str">
        <f>ССЫЛКИ!S2</f>
        <v>Пряники</v>
      </c>
      <c r="V21" s="235" t="str">
        <f>ССЫЛКИ!T2</f>
        <v>Горошек зеленый 0,7 кг.</v>
      </c>
      <c r="W21" s="235" t="str">
        <f>ССЫЛКИ!U2</f>
        <v>Кукуруза консервы</v>
      </c>
      <c r="X21" s="235" t="str">
        <f>ССЫЛКИ!V2</f>
        <v>Огурцы маринованые</v>
      </c>
      <c r="Y21" s="235" t="str">
        <f>ССЫЛКИ!W2</f>
        <v>Мука высшего сорт</v>
      </c>
      <c r="Z21" s="235" t="str">
        <f>ССЫЛКИ!X2</f>
        <v>Повидло</v>
      </c>
      <c r="AA21" s="235" t="str">
        <f>ССЫЛКИ!Y2</f>
        <v>Сок фруктовый светлый</v>
      </c>
      <c r="AB21" s="235" t="str">
        <f>ССЫЛКИ!Z2</f>
        <v>Сок фруктовый с мякотью</v>
      </c>
      <c r="AC21" s="235" t="str">
        <f>ССЫЛКИ!AA2</f>
        <v>Томатная паста</v>
      </c>
      <c r="AD21" s="235" t="str">
        <f>ССЫЛКИ!AB2</f>
        <v>Котлета рыбная полуф-т (шт)</v>
      </c>
      <c r="AE21" s="235" t="str">
        <f>ССЫЛКИ!AC2</f>
        <v>Фрикадельки рыбные  полуф-т (шт)</v>
      </c>
      <c r="AF21" s="235" t="str">
        <f>ССЫЛКИ!AD2</f>
        <v>Крупа гороховая</v>
      </c>
      <c r="AG21" s="235" t="str">
        <f>ССЫЛКИ!AE2</f>
        <v>Крупа гречневая</v>
      </c>
      <c r="AH21" s="235" t="str">
        <f>ССЫЛКИ!AF2</f>
        <v>Крупа кукурузная</v>
      </c>
      <c r="AI21" s="235" t="str">
        <f>ССЫЛКИ!AG2</f>
        <v>Крупа манная</v>
      </c>
      <c r="AJ21" s="235" t="str">
        <f>ССЫЛКИ!AH2</f>
        <v>Крупа овсяная</v>
      </c>
      <c r="AK21" s="235" t="str">
        <f>ССЫЛКИ!AI2</f>
        <v>Крупа перловая</v>
      </c>
      <c r="AL21" s="235" t="str">
        <f>ССЫЛКИ!AJ2</f>
        <v>Крупа пшеничная</v>
      </c>
      <c r="AM21" s="235" t="str">
        <f>ССЫЛКИ!AK2</f>
        <v>Крупа пшено шлифованное</v>
      </c>
      <c r="AN21" s="235" t="str">
        <f>ССЫЛКИ!AL2</f>
        <v>Крупа рисовая</v>
      </c>
      <c r="AO21" s="235" t="str">
        <f>ССЫЛКИ!AM2</f>
        <v>Крупа ячневая</v>
      </c>
      <c r="AP21" s="235" t="str">
        <f>ССЫЛКИ!AN2</f>
        <v>Чечевица</v>
      </c>
      <c r="AQ21" s="235" t="str">
        <f>ССЫЛКИ!AO2</f>
        <v>Курага сушеная</v>
      </c>
      <c r="AR21" s="235" t="str">
        <f>ССЫЛКИ!AP2</f>
        <v>Йогурт</v>
      </c>
      <c r="AS21" s="235" t="str">
        <f>ССЫЛКИ!AQ2</f>
        <v>Кефир</v>
      </c>
      <c r="AT21" s="235" t="str">
        <f>ССЫЛКИ!AR2</f>
        <v>Масло сливочное</v>
      </c>
      <c r="AU21" s="235" t="str">
        <f>ССЫЛКИ!AS2</f>
        <v>Молоко разливное</v>
      </c>
      <c r="AV21" s="235" t="str">
        <f>ССЫЛКИ!AT2</f>
        <v>Молоко вупаковке пастер</v>
      </c>
      <c r="AW21" s="235" t="str">
        <f>ССЫЛКИ!AU2</f>
        <v>Сгущенное молоко</v>
      </c>
      <c r="AX21" s="235" t="str">
        <f>ССЫЛКИ!AV2</f>
        <v>Сметана</v>
      </c>
      <c r="AY21" s="235" t="str">
        <f>ССЫЛКИ!AW2</f>
        <v>Сыр Российский</v>
      </c>
      <c r="AZ21" s="235" t="str">
        <f>ССЫЛКИ!AX2</f>
        <v>Творог</v>
      </c>
      <c r="BA21" s="235" t="str">
        <f>ССЫЛКИ!AY2</f>
        <v>Куры охлажденные</v>
      </c>
      <c r="BB21" s="235" t="str">
        <f>ССЫЛКИ!AZ2</f>
        <v>Мясо говядины в/с</v>
      </c>
      <c r="BC21" s="235" t="str">
        <f>ССЫЛКИ!BA2</f>
        <v>Фарш говяжий</v>
      </c>
      <c r="BD21" s="235" t="str">
        <f>ССЫЛКИ!BB2</f>
        <v>Сосиски</v>
      </c>
      <c r="BE21" s="235" t="str">
        <f>ССЫЛКИ!BC2</f>
        <v>Рыба свежая</v>
      </c>
      <c r="BF21" s="235" t="str">
        <f>ССЫЛКИ!BD2</f>
        <v>Рыба мороженая</v>
      </c>
      <c r="BG21" s="235" t="str">
        <f>ССЫЛКИ!BE2</f>
        <v xml:space="preserve">Зелень разная </v>
      </c>
      <c r="BH21" s="235" t="str">
        <f>ССЫЛКИ!BF2</f>
        <v>Котлета куриная полуфаб-т (шт)</v>
      </c>
      <c r="BI21" s="235" t="str">
        <f>ССЫЛКИ!BG2</f>
        <v>Капуста</v>
      </c>
      <c r="BJ21" s="235" t="str">
        <f>ССЫЛКИ!BH2</f>
        <v>Картофель</v>
      </c>
      <c r="BK21" s="235" t="str">
        <f>ССЫЛКИ!BI2</f>
        <v>Лук репчатый</v>
      </c>
      <c r="BL21" s="235" t="str">
        <f>ССЫЛКИ!BJ2</f>
        <v>Морковь</v>
      </c>
      <c r="BM21" s="235" t="str">
        <f>ССЫЛКИ!BK2</f>
        <v>Огурцы свежие</v>
      </c>
      <c r="BN21" s="235" t="str">
        <f>ССЫЛКИ!BL2</f>
        <v>Помидоры свежие</v>
      </c>
      <c r="BO21" s="235" t="str">
        <f>ССЫЛКИ!BM2</f>
        <v>Свекла столовая</v>
      </c>
      <c r="BP21" s="235" t="str">
        <f>ССЫЛКИ!BN2</f>
        <v>Вареники полуфаб-т (шт)</v>
      </c>
      <c r="BQ21" s="235" t="str">
        <f>ССЫЛКИ!BO2</f>
        <v>Апельсины</v>
      </c>
      <c r="BR21" s="235" t="str">
        <f>ССЫЛКИ!BP2</f>
        <v>Бананы</v>
      </c>
      <c r="BS21" s="235" t="str">
        <f>ССЫЛКИ!BQ2</f>
        <v>Груши</v>
      </c>
      <c r="BT21" s="235" t="str">
        <f>ССЫЛКИ!BR2</f>
        <v>Лимон (кг.)</v>
      </c>
      <c r="BU21" s="235" t="str">
        <f>ССЫЛКИ!BS2</f>
        <v>Мандарины</v>
      </c>
      <c r="BV21" s="235" t="str">
        <f>ССЫЛКИ!BT2</f>
        <v>Яблоки</v>
      </c>
      <c r="BW21" s="235" t="str">
        <f>ССЫЛКИ!BU2</f>
        <v>Сырник полуф-т (шт)</v>
      </c>
      <c r="BX21" s="235" t="str">
        <f>ССЫЛКИ!BV2</f>
        <v>Хлеб</v>
      </c>
    </row>
    <row r="22" spans="1:79" s="256" customFormat="1">
      <c r="A22" s="206" t="s">
        <v>81</v>
      </c>
      <c r="B22" s="265"/>
      <c r="C22" s="236"/>
      <c r="D22" s="236"/>
      <c r="E22" s="236"/>
      <c r="F22" s="236"/>
      <c r="G22" s="236"/>
      <c r="H22" s="236"/>
      <c r="I22" s="236"/>
      <c r="J22" s="236">
        <v>8</v>
      </c>
      <c r="K22" s="236">
        <v>0</v>
      </c>
      <c r="L22" s="236">
        <v>3.1</v>
      </c>
      <c r="M22" s="236"/>
      <c r="N22" s="236">
        <v>2.4</v>
      </c>
      <c r="O22" s="236"/>
      <c r="P22" s="236"/>
      <c r="Q22" s="236"/>
      <c r="R22" s="236"/>
      <c r="S22" s="236"/>
      <c r="T22" s="236"/>
      <c r="U22" s="236"/>
      <c r="V22" s="236"/>
      <c r="W22" s="236"/>
      <c r="X22" s="236"/>
      <c r="Y22" s="236"/>
      <c r="Z22" s="236"/>
      <c r="AA22" s="236"/>
      <c r="AB22" s="236"/>
      <c r="AC22" s="236"/>
      <c r="AD22" s="236"/>
      <c r="AE22" s="236"/>
      <c r="AF22" s="236"/>
      <c r="AG22" s="236"/>
      <c r="AH22" s="236"/>
      <c r="AI22" s="236"/>
      <c r="AJ22" s="236"/>
      <c r="AK22" s="236"/>
      <c r="AL22" s="236"/>
      <c r="AM22" s="236"/>
      <c r="AN22" s="236"/>
      <c r="AO22" s="236"/>
      <c r="AP22" s="236"/>
      <c r="AQ22" s="236"/>
      <c r="AR22" s="236"/>
      <c r="AS22" s="236"/>
      <c r="AT22" s="236"/>
      <c r="AU22" s="236"/>
      <c r="AV22" s="236"/>
      <c r="AW22" s="236"/>
      <c r="AX22" s="236"/>
      <c r="AY22" s="236"/>
      <c r="AZ22" s="236"/>
      <c r="BA22" s="236">
        <v>34</v>
      </c>
      <c r="BB22" s="236"/>
      <c r="BC22" s="236"/>
      <c r="BD22" s="236"/>
      <c r="BE22" s="236"/>
      <c r="BF22" s="236"/>
      <c r="BG22" s="236">
        <v>1</v>
      </c>
      <c r="BH22" s="236"/>
      <c r="BI22" s="236"/>
      <c r="BJ22" s="236">
        <v>60</v>
      </c>
      <c r="BK22" s="236">
        <v>9</v>
      </c>
      <c r="BL22" s="236">
        <v>7</v>
      </c>
      <c r="BM22" s="236"/>
      <c r="BN22" s="236"/>
      <c r="BO22" s="236"/>
      <c r="BP22" s="236"/>
      <c r="BQ22" s="236"/>
      <c r="BR22" s="236"/>
      <c r="BS22" s="236"/>
      <c r="BT22" s="236"/>
      <c r="BU22" s="236"/>
      <c r="BV22" s="236"/>
      <c r="BW22" s="236"/>
      <c r="BX22" s="236"/>
      <c r="BY22" s="257"/>
      <c r="BZ22" s="257"/>
      <c r="CA22" s="230"/>
    </row>
    <row r="23" spans="1:79" s="256" customFormat="1">
      <c r="A23" s="206" t="s">
        <v>424</v>
      </c>
      <c r="B23" s="265"/>
      <c r="C23" s="236"/>
      <c r="D23" s="236"/>
      <c r="E23" s="236"/>
      <c r="F23" s="236"/>
      <c r="G23" s="236"/>
      <c r="H23" s="236"/>
      <c r="I23" s="236"/>
      <c r="J23" s="236"/>
      <c r="K23" s="236"/>
      <c r="L23" s="236"/>
      <c r="M23" s="236"/>
      <c r="N23" s="236">
        <v>2</v>
      </c>
      <c r="O23" s="236"/>
      <c r="P23" s="236"/>
      <c r="Q23" s="236"/>
      <c r="R23" s="236"/>
      <c r="S23" s="236"/>
      <c r="T23" s="236"/>
      <c r="U23" s="236"/>
      <c r="V23" s="236"/>
      <c r="W23" s="236"/>
      <c r="X23" s="236"/>
      <c r="Y23" s="236"/>
      <c r="Z23" s="236"/>
      <c r="AA23" s="236"/>
      <c r="AB23" s="236"/>
      <c r="AC23" s="236"/>
      <c r="AD23" s="236"/>
      <c r="AE23" s="236"/>
      <c r="AF23" s="236"/>
      <c r="AG23" s="236"/>
      <c r="AH23" s="236"/>
      <c r="AI23" s="236"/>
      <c r="AJ23" s="236"/>
      <c r="AK23" s="236"/>
      <c r="AL23" s="236">
        <v>30</v>
      </c>
      <c r="AM23" s="236">
        <v>0</v>
      </c>
      <c r="AN23" s="236"/>
      <c r="AO23" s="236"/>
      <c r="AP23" s="236"/>
      <c r="AQ23" s="236"/>
      <c r="AR23" s="236"/>
      <c r="AS23" s="236"/>
      <c r="AT23" s="236">
        <v>5</v>
      </c>
      <c r="AU23" s="236"/>
      <c r="AV23" s="236"/>
      <c r="AW23" s="236"/>
      <c r="AX23" s="236"/>
      <c r="AY23" s="236"/>
      <c r="AZ23" s="236"/>
      <c r="BA23" s="236"/>
      <c r="BB23" s="236"/>
      <c r="BC23" s="236"/>
      <c r="BD23" s="236"/>
      <c r="BE23" s="236"/>
      <c r="BF23" s="236"/>
      <c r="BG23" s="236"/>
      <c r="BH23" s="236">
        <v>1</v>
      </c>
      <c r="BI23" s="236"/>
      <c r="BJ23" s="236"/>
      <c r="BK23" s="236"/>
      <c r="BL23" s="236"/>
      <c r="BM23" s="236"/>
      <c r="BN23" s="236"/>
      <c r="BO23" s="236"/>
      <c r="BP23" s="236"/>
      <c r="BQ23" s="236"/>
      <c r="BR23" s="236"/>
      <c r="BS23" s="236"/>
      <c r="BT23" s="236"/>
      <c r="BU23" s="236"/>
      <c r="BV23" s="236"/>
      <c r="BW23" s="236"/>
      <c r="BX23" s="236"/>
      <c r="BY23" s="257"/>
      <c r="BZ23" s="257"/>
      <c r="CA23" s="230"/>
    </row>
    <row r="24" spans="1:79" s="256" customFormat="1">
      <c r="A24" s="206" t="s">
        <v>61</v>
      </c>
      <c r="B24" s="265"/>
      <c r="C24" s="236"/>
      <c r="D24" s="236"/>
      <c r="E24" s="236"/>
      <c r="F24" s="236"/>
      <c r="G24" s="236"/>
      <c r="H24" s="236"/>
      <c r="I24" s="236"/>
      <c r="J24" s="236"/>
      <c r="K24" s="236"/>
      <c r="L24" s="236"/>
      <c r="M24" s="236"/>
      <c r="N24" s="236"/>
      <c r="O24" s="236"/>
      <c r="P24" s="236"/>
      <c r="Q24" s="236"/>
      <c r="R24" s="236"/>
      <c r="S24" s="236"/>
      <c r="T24" s="236"/>
      <c r="U24" s="236"/>
      <c r="V24" s="236"/>
      <c r="W24" s="236"/>
      <c r="X24" s="236"/>
      <c r="Y24" s="236"/>
      <c r="Z24" s="236"/>
      <c r="AA24" s="236"/>
      <c r="AB24" s="236"/>
      <c r="AC24" s="236"/>
      <c r="AD24" s="236"/>
      <c r="AE24" s="236"/>
      <c r="AF24" s="236"/>
      <c r="AG24" s="236"/>
      <c r="AH24" s="236"/>
      <c r="AI24" s="236"/>
      <c r="AJ24" s="236"/>
      <c r="AK24" s="236"/>
      <c r="AL24" s="236"/>
      <c r="AM24" s="236"/>
      <c r="AN24" s="236"/>
      <c r="AO24" s="236"/>
      <c r="AP24" s="236"/>
      <c r="AQ24" s="236"/>
      <c r="AR24" s="236"/>
      <c r="AS24" s="236"/>
      <c r="AT24" s="236"/>
      <c r="AU24" s="236"/>
      <c r="AV24" s="236"/>
      <c r="AW24" s="236"/>
      <c r="AX24" s="236"/>
      <c r="AY24" s="236"/>
      <c r="AZ24" s="236"/>
      <c r="BA24" s="236"/>
      <c r="BB24" s="236"/>
      <c r="BC24" s="236"/>
      <c r="BD24" s="236"/>
      <c r="BE24" s="236"/>
      <c r="BF24" s="236"/>
      <c r="BG24" s="236"/>
      <c r="BH24" s="236"/>
      <c r="BI24" s="236"/>
      <c r="BJ24" s="236"/>
      <c r="BK24" s="236"/>
      <c r="BL24" s="236"/>
      <c r="BM24" s="236"/>
      <c r="BN24" s="236"/>
      <c r="BO24" s="236"/>
      <c r="BP24" s="236"/>
      <c r="BQ24" s="236"/>
      <c r="BR24" s="236"/>
      <c r="BS24" s="236"/>
      <c r="BT24" s="236"/>
      <c r="BU24" s="236"/>
      <c r="BV24" s="236"/>
      <c r="BW24" s="236">
        <v>0</v>
      </c>
      <c r="BX24" s="236">
        <v>60</v>
      </c>
      <c r="BY24" s="257"/>
      <c r="BZ24" s="257"/>
      <c r="CA24" s="230"/>
    </row>
    <row r="25" spans="1:79" s="256" customFormat="1">
      <c r="A25" s="206" t="s">
        <v>82</v>
      </c>
      <c r="B25" s="265"/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>
        <v>1</v>
      </c>
      <c r="R25" s="236"/>
      <c r="S25" s="236"/>
      <c r="T25" s="236"/>
      <c r="U25" s="236"/>
      <c r="V25" s="236"/>
      <c r="W25" s="236"/>
      <c r="X25" s="236"/>
      <c r="Y25" s="236"/>
      <c r="Z25" s="236"/>
      <c r="AA25" s="236"/>
      <c r="AB25" s="236"/>
      <c r="AC25" s="236"/>
      <c r="AD25" s="236"/>
      <c r="AE25" s="236"/>
      <c r="AF25" s="236"/>
      <c r="AG25" s="236"/>
      <c r="AH25" s="236"/>
      <c r="AI25" s="236"/>
      <c r="AJ25" s="236"/>
      <c r="AK25" s="236"/>
      <c r="AL25" s="236"/>
      <c r="AM25" s="236"/>
      <c r="AN25" s="236"/>
      <c r="AO25" s="236"/>
      <c r="AP25" s="236"/>
      <c r="AQ25" s="236"/>
      <c r="AR25" s="236"/>
      <c r="AS25" s="236"/>
      <c r="AT25" s="236"/>
      <c r="AU25" s="236"/>
      <c r="AV25" s="236"/>
      <c r="AW25" s="236"/>
      <c r="AX25" s="236"/>
      <c r="AY25" s="236"/>
      <c r="AZ25" s="236"/>
      <c r="BA25" s="236"/>
      <c r="BB25" s="236"/>
      <c r="BC25" s="236"/>
      <c r="BD25" s="236"/>
      <c r="BE25" s="236"/>
      <c r="BF25" s="236"/>
      <c r="BG25" s="236"/>
      <c r="BH25" s="236"/>
      <c r="BI25" s="236"/>
      <c r="BJ25" s="236"/>
      <c r="BK25" s="236"/>
      <c r="BL25" s="236"/>
      <c r="BM25" s="236"/>
      <c r="BN25" s="236"/>
      <c r="BO25" s="236"/>
      <c r="BP25" s="236"/>
      <c r="BQ25" s="236"/>
      <c r="BR25" s="236"/>
      <c r="BS25" s="236"/>
      <c r="BT25" s="236"/>
      <c r="BU25" s="236"/>
      <c r="BV25" s="236"/>
      <c r="BW25" s="236"/>
      <c r="BX25" s="236"/>
      <c r="BY25" s="257"/>
      <c r="BZ25" s="257"/>
      <c r="CA25" s="230"/>
    </row>
    <row r="26" spans="1:79" s="256" customFormat="1">
      <c r="A26" s="206" t="s">
        <v>401</v>
      </c>
      <c r="B26" s="265"/>
      <c r="C26" s="236"/>
      <c r="D26" s="236"/>
      <c r="E26" s="236"/>
      <c r="F26" s="236"/>
      <c r="G26" s="236"/>
      <c r="H26" s="236"/>
      <c r="I26" s="236"/>
      <c r="J26" s="236"/>
      <c r="K26" s="236"/>
      <c r="L26" s="236"/>
      <c r="M26" s="236"/>
      <c r="N26" s="236"/>
      <c r="O26" s="236"/>
      <c r="P26" s="236"/>
      <c r="Q26" s="236"/>
      <c r="R26" s="236"/>
      <c r="S26" s="236"/>
      <c r="T26" s="236"/>
      <c r="U26" s="236"/>
      <c r="V26" s="236"/>
      <c r="W26" s="272">
        <v>27</v>
      </c>
      <c r="X26" s="236"/>
      <c r="Y26" s="236"/>
      <c r="Z26" s="236"/>
      <c r="AA26" s="236"/>
      <c r="AB26" s="236"/>
      <c r="AC26" s="236"/>
      <c r="AD26" s="236"/>
      <c r="AE26" s="236"/>
      <c r="AF26" s="236"/>
      <c r="AG26" s="236"/>
      <c r="AH26" s="236"/>
      <c r="AI26" s="236"/>
      <c r="AJ26" s="236"/>
      <c r="AK26" s="236"/>
      <c r="AL26" s="236"/>
      <c r="AM26" s="236"/>
      <c r="AN26" s="236"/>
      <c r="AO26" s="236"/>
      <c r="AP26" s="236"/>
      <c r="AQ26" s="236"/>
      <c r="AR26" s="236"/>
      <c r="AS26" s="236"/>
      <c r="AT26" s="236"/>
      <c r="AU26" s="236"/>
      <c r="AV26" s="236"/>
      <c r="AW26" s="236"/>
      <c r="AX26" s="236"/>
      <c r="AY26" s="236"/>
      <c r="AZ26" s="236"/>
      <c r="BA26" s="236"/>
      <c r="BB26" s="236"/>
      <c r="BC26" s="236"/>
      <c r="BD26" s="236"/>
      <c r="BE26" s="236"/>
      <c r="BF26" s="236"/>
      <c r="BG26" s="236"/>
      <c r="BH26" s="236"/>
      <c r="BI26" s="236"/>
      <c r="BJ26" s="236"/>
      <c r="BK26" s="236"/>
      <c r="BL26" s="236"/>
      <c r="BM26" s="236"/>
      <c r="BN26" s="236">
        <v>0</v>
      </c>
      <c r="BO26" s="236"/>
      <c r="BP26" s="236"/>
      <c r="BQ26" s="236"/>
      <c r="BR26" s="236"/>
      <c r="BS26" s="236"/>
      <c r="BT26" s="236"/>
      <c r="BU26" s="236"/>
      <c r="BV26" s="236"/>
      <c r="BW26" s="236"/>
      <c r="BX26" s="236"/>
      <c r="BY26" s="257"/>
      <c r="BZ26" s="257"/>
      <c r="CA26" s="230"/>
    </row>
    <row r="27" spans="1:79" s="256" customFormat="1">
      <c r="A27" s="206" t="s">
        <v>83</v>
      </c>
      <c r="B27" s="265"/>
      <c r="C27" s="236"/>
      <c r="D27" s="236"/>
      <c r="E27" s="236"/>
      <c r="F27" s="236"/>
      <c r="G27" s="236"/>
      <c r="H27" s="236"/>
      <c r="I27" s="236"/>
      <c r="J27" s="236"/>
      <c r="K27" s="236"/>
      <c r="L27" s="236"/>
      <c r="M27" s="236"/>
      <c r="N27" s="236"/>
      <c r="O27" s="236"/>
      <c r="P27" s="236"/>
      <c r="Q27" s="236"/>
      <c r="R27" s="236"/>
      <c r="S27" s="236"/>
      <c r="T27" s="236"/>
      <c r="U27" s="236"/>
      <c r="V27" s="236"/>
      <c r="W27" s="236"/>
      <c r="X27" s="236"/>
      <c r="Y27" s="236"/>
      <c r="Z27" s="236"/>
      <c r="AA27" s="236">
        <v>180</v>
      </c>
      <c r="AB27" s="236"/>
      <c r="AC27" s="236"/>
      <c r="AD27" s="236"/>
      <c r="AE27" s="236"/>
      <c r="AF27" s="236"/>
      <c r="AG27" s="236"/>
      <c r="AH27" s="236"/>
      <c r="AI27" s="236"/>
      <c r="AJ27" s="236"/>
      <c r="AK27" s="236"/>
      <c r="AL27" s="236"/>
      <c r="AM27" s="236"/>
      <c r="AN27" s="236"/>
      <c r="AO27" s="236"/>
      <c r="AP27" s="236"/>
      <c r="AQ27" s="236"/>
      <c r="AR27" s="236"/>
      <c r="AS27" s="236"/>
      <c r="AT27" s="236"/>
      <c r="AU27" s="236"/>
      <c r="AV27" s="236"/>
      <c r="AW27" s="236"/>
      <c r="AX27" s="236"/>
      <c r="AY27" s="236"/>
      <c r="AZ27" s="236"/>
      <c r="BA27" s="236"/>
      <c r="BB27" s="236"/>
      <c r="BC27" s="236"/>
      <c r="BD27" s="236"/>
      <c r="BE27" s="236"/>
      <c r="BF27" s="236"/>
      <c r="BG27" s="236"/>
      <c r="BH27" s="236"/>
      <c r="BI27" s="236"/>
      <c r="BJ27" s="236"/>
      <c r="BK27" s="236"/>
      <c r="BL27" s="236"/>
      <c r="BM27" s="236"/>
      <c r="BN27" s="236"/>
      <c r="BO27" s="236"/>
      <c r="BP27" s="236"/>
      <c r="BQ27" s="236"/>
      <c r="BR27" s="236"/>
      <c r="BS27" s="236"/>
      <c r="BT27" s="236"/>
      <c r="BU27" s="236"/>
      <c r="BV27" s="236"/>
      <c r="BW27" s="236"/>
      <c r="BX27" s="236"/>
      <c r="BY27" s="257"/>
      <c r="BZ27" s="257"/>
      <c r="CA27" s="230"/>
    </row>
    <row r="28" spans="1:79" ht="15.75" customHeight="1">
      <c r="A28" s="408"/>
      <c r="B28" s="407"/>
      <c r="C28" s="236"/>
      <c r="D28" s="236"/>
      <c r="E28" s="236"/>
      <c r="F28" s="236"/>
      <c r="G28" s="236"/>
      <c r="H28" s="236"/>
      <c r="I28" s="236"/>
      <c r="J28" s="236"/>
      <c r="K28" s="236"/>
      <c r="L28" s="236"/>
      <c r="M28" s="236"/>
      <c r="N28" s="236"/>
      <c r="O28" s="236"/>
      <c r="P28" s="236"/>
      <c r="Q28" s="236"/>
      <c r="R28" s="236"/>
      <c r="S28" s="236"/>
      <c r="T28" s="236"/>
      <c r="U28" s="236"/>
      <c r="V28" s="236"/>
      <c r="W28" s="236"/>
      <c r="X28" s="236"/>
      <c r="Y28" s="236"/>
      <c r="Z28" s="236"/>
      <c r="AA28" s="236"/>
      <c r="AB28" s="236"/>
      <c r="AC28" s="236"/>
      <c r="AD28" s="236"/>
      <c r="AE28" s="236"/>
      <c r="AF28" s="236"/>
      <c r="AG28" s="236"/>
      <c r="AH28" s="236"/>
      <c r="AI28" s="236"/>
      <c r="AJ28" s="236"/>
      <c r="AK28" s="236"/>
      <c r="AL28" s="236"/>
      <c r="AM28" s="236"/>
      <c r="AN28" s="236"/>
      <c r="AO28" s="236"/>
      <c r="AP28" s="236"/>
      <c r="AQ28" s="236"/>
      <c r="AR28" s="236"/>
      <c r="AS28" s="236"/>
      <c r="AT28" s="236"/>
      <c r="AU28" s="236"/>
      <c r="AV28" s="236"/>
      <c r="AW28" s="236"/>
      <c r="AX28" s="236"/>
      <c r="AY28" s="236"/>
      <c r="AZ28" s="236"/>
      <c r="BA28" s="236"/>
      <c r="BB28" s="236"/>
      <c r="BC28" s="236"/>
      <c r="BD28" s="236"/>
      <c r="BE28" s="236"/>
      <c r="BF28" s="236"/>
      <c r="BG28" s="236"/>
      <c r="BH28" s="236"/>
      <c r="BI28" s="236"/>
      <c r="BJ28" s="236"/>
      <c r="BK28" s="236"/>
      <c r="BL28" s="236"/>
      <c r="BM28" s="236"/>
      <c r="BN28" s="236"/>
      <c r="BO28" s="236"/>
      <c r="BP28" s="236"/>
      <c r="BQ28" s="236"/>
      <c r="BR28" s="236"/>
      <c r="BS28" s="236"/>
      <c r="BT28" s="236"/>
      <c r="BU28" s="236"/>
      <c r="BV28" s="236"/>
      <c r="BW28" s="236"/>
      <c r="BX28" s="236"/>
    </row>
    <row r="29" spans="1:79" ht="15.75" hidden="1" customHeight="1">
      <c r="A29" s="290"/>
      <c r="B29" s="291"/>
      <c r="C29" s="236"/>
      <c r="D29" s="236"/>
      <c r="E29" s="236"/>
      <c r="F29" s="236"/>
      <c r="G29" s="236"/>
      <c r="H29" s="236"/>
      <c r="I29" s="236"/>
      <c r="J29" s="236"/>
      <c r="K29" s="236"/>
      <c r="L29" s="236"/>
      <c r="M29" s="236"/>
      <c r="N29" s="236"/>
      <c r="O29" s="236"/>
      <c r="P29" s="236"/>
      <c r="Q29" s="236"/>
      <c r="R29" s="236"/>
      <c r="S29" s="236"/>
      <c r="T29" s="236"/>
      <c r="U29" s="236"/>
      <c r="V29" s="236"/>
      <c r="W29" s="236"/>
      <c r="X29" s="236"/>
      <c r="Y29" s="236"/>
      <c r="Z29" s="236"/>
      <c r="AA29" s="236"/>
      <c r="AB29" s="236"/>
      <c r="AC29" s="236"/>
      <c r="AD29" s="236"/>
      <c r="AE29" s="236"/>
      <c r="AF29" s="236"/>
      <c r="AG29" s="236"/>
      <c r="AH29" s="236"/>
      <c r="AI29" s="236"/>
      <c r="AJ29" s="236"/>
      <c r="AK29" s="236"/>
      <c r="AL29" s="236"/>
      <c r="AM29" s="236"/>
      <c r="AN29" s="236"/>
      <c r="AO29" s="236"/>
      <c r="AP29" s="236"/>
      <c r="AQ29" s="236"/>
      <c r="AR29" s="236"/>
      <c r="AS29" s="236"/>
      <c r="AT29" s="236"/>
      <c r="AU29" s="236"/>
      <c r="AV29" s="236"/>
      <c r="AW29" s="236"/>
      <c r="AX29" s="236"/>
      <c r="AY29" s="236"/>
      <c r="AZ29" s="236"/>
      <c r="BA29" s="236"/>
      <c r="BB29" s="236"/>
      <c r="BC29" s="236"/>
      <c r="BD29" s="236"/>
      <c r="BE29" s="236"/>
      <c r="BF29" s="236"/>
      <c r="BG29" s="236"/>
      <c r="BH29" s="236"/>
      <c r="BI29" s="236"/>
      <c r="BJ29" s="236"/>
      <c r="BK29" s="236"/>
      <c r="BL29" s="236"/>
      <c r="BM29" s="236"/>
      <c r="BN29" s="236"/>
      <c r="BO29" s="236"/>
      <c r="BP29" s="236"/>
      <c r="BQ29" s="236"/>
      <c r="BR29" s="236"/>
      <c r="BS29" s="236"/>
      <c r="BT29" s="236"/>
      <c r="BU29" s="236"/>
      <c r="BV29" s="236"/>
      <c r="BW29" s="236"/>
      <c r="BX29" s="236"/>
    </row>
    <row r="30" spans="1:79" ht="15.75" hidden="1" customHeight="1">
      <c r="A30" s="408"/>
      <c r="B30" s="407"/>
      <c r="C30" s="236"/>
      <c r="D30" s="236">
        <f t="shared" ref="D30:BO30" si="6">SUM(D22:D28)</f>
        <v>0</v>
      </c>
      <c r="E30" s="236">
        <f t="shared" si="6"/>
        <v>0</v>
      </c>
      <c r="F30" s="236">
        <f t="shared" si="6"/>
        <v>0</v>
      </c>
      <c r="G30" s="236">
        <f t="shared" si="6"/>
        <v>0</v>
      </c>
      <c r="H30" s="236">
        <f t="shared" si="6"/>
        <v>0</v>
      </c>
      <c r="I30" s="236">
        <f t="shared" si="6"/>
        <v>0</v>
      </c>
      <c r="J30" s="236">
        <f t="shared" si="6"/>
        <v>8</v>
      </c>
      <c r="K30" s="236">
        <f t="shared" si="6"/>
        <v>0</v>
      </c>
      <c r="L30" s="236">
        <f t="shared" si="6"/>
        <v>3.1</v>
      </c>
      <c r="M30" s="236">
        <f t="shared" si="6"/>
        <v>0</v>
      </c>
      <c r="N30" s="236">
        <f t="shared" si="6"/>
        <v>4.4000000000000004</v>
      </c>
      <c r="O30" s="236">
        <f t="shared" si="6"/>
        <v>0</v>
      </c>
      <c r="P30" s="236">
        <f t="shared" si="6"/>
        <v>0</v>
      </c>
      <c r="Q30" s="236">
        <f t="shared" si="6"/>
        <v>1</v>
      </c>
      <c r="R30" s="236">
        <f t="shared" si="6"/>
        <v>0</v>
      </c>
      <c r="S30" s="236">
        <f t="shared" si="6"/>
        <v>0</v>
      </c>
      <c r="T30" s="236">
        <f t="shared" si="6"/>
        <v>0</v>
      </c>
      <c r="U30" s="236">
        <f t="shared" si="6"/>
        <v>0</v>
      </c>
      <c r="V30" s="236">
        <f t="shared" si="6"/>
        <v>0</v>
      </c>
      <c r="W30" s="236">
        <f t="shared" si="6"/>
        <v>27</v>
      </c>
      <c r="X30" s="236">
        <f t="shared" si="6"/>
        <v>0</v>
      </c>
      <c r="Y30" s="236">
        <f t="shared" si="6"/>
        <v>0</v>
      </c>
      <c r="Z30" s="236">
        <f t="shared" si="6"/>
        <v>0</v>
      </c>
      <c r="AA30" s="236">
        <f t="shared" si="6"/>
        <v>180</v>
      </c>
      <c r="AB30" s="236">
        <f t="shared" si="6"/>
        <v>0</v>
      </c>
      <c r="AC30" s="236">
        <f t="shared" si="6"/>
        <v>0</v>
      </c>
      <c r="AD30" s="236">
        <f t="shared" si="6"/>
        <v>0</v>
      </c>
      <c r="AE30" s="236">
        <f t="shared" si="6"/>
        <v>0</v>
      </c>
      <c r="AF30" s="236">
        <f t="shared" si="6"/>
        <v>0</v>
      </c>
      <c r="AG30" s="236">
        <f t="shared" si="6"/>
        <v>0</v>
      </c>
      <c r="AH30" s="236">
        <f t="shared" si="6"/>
        <v>0</v>
      </c>
      <c r="AI30" s="236">
        <f t="shared" si="6"/>
        <v>0</v>
      </c>
      <c r="AJ30" s="236">
        <f t="shared" si="6"/>
        <v>0</v>
      </c>
      <c r="AK30" s="236">
        <f t="shared" si="6"/>
        <v>0</v>
      </c>
      <c r="AL30" s="236">
        <f t="shared" si="6"/>
        <v>30</v>
      </c>
      <c r="AM30" s="236">
        <f t="shared" si="6"/>
        <v>0</v>
      </c>
      <c r="AN30" s="236">
        <f t="shared" si="6"/>
        <v>0</v>
      </c>
      <c r="AO30" s="236">
        <f t="shared" si="6"/>
        <v>0</v>
      </c>
      <c r="AP30" s="236">
        <f t="shared" si="6"/>
        <v>0</v>
      </c>
      <c r="AQ30" s="236">
        <f t="shared" si="6"/>
        <v>0</v>
      </c>
      <c r="AR30" s="236">
        <f t="shared" si="6"/>
        <v>0</v>
      </c>
      <c r="AS30" s="236">
        <f t="shared" si="6"/>
        <v>0</v>
      </c>
      <c r="AT30" s="236">
        <f t="shared" si="6"/>
        <v>5</v>
      </c>
      <c r="AU30" s="236">
        <f t="shared" si="6"/>
        <v>0</v>
      </c>
      <c r="AV30" s="236">
        <f t="shared" si="6"/>
        <v>0</v>
      </c>
      <c r="AW30" s="236">
        <f t="shared" si="6"/>
        <v>0</v>
      </c>
      <c r="AX30" s="236">
        <f t="shared" si="6"/>
        <v>0</v>
      </c>
      <c r="AY30" s="236">
        <f t="shared" si="6"/>
        <v>0</v>
      </c>
      <c r="AZ30" s="236">
        <f t="shared" si="6"/>
        <v>0</v>
      </c>
      <c r="BA30" s="236">
        <f t="shared" si="6"/>
        <v>34</v>
      </c>
      <c r="BB30" s="236">
        <f t="shared" si="6"/>
        <v>0</v>
      </c>
      <c r="BC30" s="236">
        <f t="shared" si="6"/>
        <v>0</v>
      </c>
      <c r="BD30" s="236">
        <f t="shared" si="6"/>
        <v>0</v>
      </c>
      <c r="BE30" s="236">
        <f t="shared" si="6"/>
        <v>0</v>
      </c>
      <c r="BF30" s="236">
        <f t="shared" si="6"/>
        <v>0</v>
      </c>
      <c r="BG30" s="236">
        <f t="shared" si="6"/>
        <v>1</v>
      </c>
      <c r="BH30" s="236">
        <f t="shared" si="6"/>
        <v>1</v>
      </c>
      <c r="BI30" s="236">
        <f t="shared" si="6"/>
        <v>0</v>
      </c>
      <c r="BJ30" s="236">
        <f t="shared" si="6"/>
        <v>60</v>
      </c>
      <c r="BK30" s="236">
        <f t="shared" si="6"/>
        <v>9</v>
      </c>
      <c r="BL30" s="236">
        <f t="shared" si="6"/>
        <v>7</v>
      </c>
      <c r="BM30" s="236">
        <f t="shared" si="6"/>
        <v>0</v>
      </c>
      <c r="BN30" s="236">
        <f t="shared" si="6"/>
        <v>0</v>
      </c>
      <c r="BO30" s="236">
        <f t="shared" si="6"/>
        <v>0</v>
      </c>
      <c r="BP30" s="236">
        <f t="shared" ref="BP30:BX30" si="7">SUM(BP22:BP28)</f>
        <v>0</v>
      </c>
      <c r="BQ30" s="236">
        <f t="shared" si="7"/>
        <v>0</v>
      </c>
      <c r="BR30" s="236">
        <f t="shared" si="7"/>
        <v>0</v>
      </c>
      <c r="BS30" s="236">
        <f t="shared" si="7"/>
        <v>0</v>
      </c>
      <c r="BT30" s="236">
        <f t="shared" si="7"/>
        <v>0</v>
      </c>
      <c r="BU30" s="236">
        <f t="shared" si="7"/>
        <v>0</v>
      </c>
      <c r="BV30" s="236">
        <f t="shared" si="7"/>
        <v>0</v>
      </c>
      <c r="BW30" s="236">
        <f t="shared" si="7"/>
        <v>0</v>
      </c>
      <c r="BX30" s="236">
        <f t="shared" si="7"/>
        <v>60</v>
      </c>
    </row>
    <row r="31" spans="1:79" ht="15.75" hidden="1" customHeight="1">
      <c r="A31" s="412" t="s">
        <v>74</v>
      </c>
      <c r="B31" s="413"/>
      <c r="C31" s="236">
        <f>C32</f>
        <v>32</v>
      </c>
      <c r="D31" s="236">
        <f t="shared" ref="D31:BO31" si="8">C31</f>
        <v>32</v>
      </c>
      <c r="E31" s="236">
        <f t="shared" si="8"/>
        <v>32</v>
      </c>
      <c r="F31" s="236">
        <f t="shared" si="8"/>
        <v>32</v>
      </c>
      <c r="G31" s="236">
        <f t="shared" si="8"/>
        <v>32</v>
      </c>
      <c r="H31" s="236">
        <f t="shared" si="8"/>
        <v>32</v>
      </c>
      <c r="I31" s="236">
        <f t="shared" si="8"/>
        <v>32</v>
      </c>
      <c r="J31" s="236">
        <f t="shared" si="8"/>
        <v>32</v>
      </c>
      <c r="K31" s="236">
        <f t="shared" si="8"/>
        <v>32</v>
      </c>
      <c r="L31" s="236">
        <f t="shared" si="8"/>
        <v>32</v>
      </c>
      <c r="M31" s="236">
        <f t="shared" si="8"/>
        <v>32</v>
      </c>
      <c r="N31" s="236">
        <f t="shared" si="8"/>
        <v>32</v>
      </c>
      <c r="O31" s="236">
        <f t="shared" si="8"/>
        <v>32</v>
      </c>
      <c r="P31" s="236">
        <f t="shared" si="8"/>
        <v>32</v>
      </c>
      <c r="Q31" s="236">
        <f t="shared" si="8"/>
        <v>32</v>
      </c>
      <c r="R31" s="236">
        <f t="shared" si="8"/>
        <v>32</v>
      </c>
      <c r="S31" s="236">
        <f t="shared" si="8"/>
        <v>32</v>
      </c>
      <c r="T31" s="236">
        <f t="shared" si="8"/>
        <v>32</v>
      </c>
      <c r="U31" s="236">
        <f t="shared" si="8"/>
        <v>32</v>
      </c>
      <c r="V31" s="236">
        <f t="shared" si="8"/>
        <v>32</v>
      </c>
      <c r="W31" s="236">
        <f t="shared" si="8"/>
        <v>32</v>
      </c>
      <c r="X31" s="236">
        <f t="shared" si="8"/>
        <v>32</v>
      </c>
      <c r="Y31" s="236">
        <f t="shared" si="8"/>
        <v>32</v>
      </c>
      <c r="Z31" s="236">
        <f t="shared" si="8"/>
        <v>32</v>
      </c>
      <c r="AA31" s="236">
        <f t="shared" si="8"/>
        <v>32</v>
      </c>
      <c r="AB31" s="236">
        <f t="shared" si="8"/>
        <v>32</v>
      </c>
      <c r="AC31" s="236">
        <f t="shared" si="8"/>
        <v>32</v>
      </c>
      <c r="AD31" s="236">
        <f t="shared" si="8"/>
        <v>32</v>
      </c>
      <c r="AE31" s="236">
        <f t="shared" si="8"/>
        <v>32</v>
      </c>
      <c r="AF31" s="236">
        <f t="shared" si="8"/>
        <v>32</v>
      </c>
      <c r="AG31" s="236">
        <f t="shared" si="8"/>
        <v>32</v>
      </c>
      <c r="AH31" s="236">
        <f t="shared" si="8"/>
        <v>32</v>
      </c>
      <c r="AI31" s="236">
        <f t="shared" si="8"/>
        <v>32</v>
      </c>
      <c r="AJ31" s="236">
        <f t="shared" si="8"/>
        <v>32</v>
      </c>
      <c r="AK31" s="236">
        <f t="shared" si="8"/>
        <v>32</v>
      </c>
      <c r="AL31" s="236">
        <f t="shared" si="8"/>
        <v>32</v>
      </c>
      <c r="AM31" s="236">
        <f t="shared" si="8"/>
        <v>32</v>
      </c>
      <c r="AN31" s="236">
        <f t="shared" si="8"/>
        <v>32</v>
      </c>
      <c r="AO31" s="236">
        <f t="shared" si="8"/>
        <v>32</v>
      </c>
      <c r="AP31" s="236">
        <f t="shared" si="8"/>
        <v>32</v>
      </c>
      <c r="AQ31" s="236">
        <f t="shared" si="8"/>
        <v>32</v>
      </c>
      <c r="AR31" s="236">
        <f t="shared" si="8"/>
        <v>32</v>
      </c>
      <c r="AS31" s="236">
        <f t="shared" si="8"/>
        <v>32</v>
      </c>
      <c r="AT31" s="236">
        <f t="shared" si="8"/>
        <v>32</v>
      </c>
      <c r="AU31" s="236">
        <f t="shared" si="8"/>
        <v>32</v>
      </c>
      <c r="AV31" s="236">
        <f t="shared" si="8"/>
        <v>32</v>
      </c>
      <c r="AW31" s="236">
        <f t="shared" si="8"/>
        <v>32</v>
      </c>
      <c r="AX31" s="236">
        <f t="shared" si="8"/>
        <v>32</v>
      </c>
      <c r="AY31" s="236">
        <f t="shared" si="8"/>
        <v>32</v>
      </c>
      <c r="AZ31" s="236">
        <f t="shared" si="8"/>
        <v>32</v>
      </c>
      <c r="BA31" s="236">
        <f t="shared" si="8"/>
        <v>32</v>
      </c>
      <c r="BB31" s="236">
        <f t="shared" si="8"/>
        <v>32</v>
      </c>
      <c r="BC31" s="236">
        <f t="shared" si="8"/>
        <v>32</v>
      </c>
      <c r="BD31" s="236">
        <f t="shared" si="8"/>
        <v>32</v>
      </c>
      <c r="BE31" s="236">
        <f t="shared" si="8"/>
        <v>32</v>
      </c>
      <c r="BF31" s="236">
        <f t="shared" si="8"/>
        <v>32</v>
      </c>
      <c r="BG31" s="236">
        <f t="shared" si="8"/>
        <v>32</v>
      </c>
      <c r="BH31" s="236">
        <f t="shared" si="8"/>
        <v>32</v>
      </c>
      <c r="BI31" s="236">
        <f t="shared" si="8"/>
        <v>32</v>
      </c>
      <c r="BJ31" s="236">
        <f t="shared" si="8"/>
        <v>32</v>
      </c>
      <c r="BK31" s="236">
        <f t="shared" si="8"/>
        <v>32</v>
      </c>
      <c r="BL31" s="236">
        <f t="shared" si="8"/>
        <v>32</v>
      </c>
      <c r="BM31" s="236">
        <f t="shared" si="8"/>
        <v>32</v>
      </c>
      <c r="BN31" s="236">
        <f t="shared" si="8"/>
        <v>32</v>
      </c>
      <c r="BO31" s="236">
        <f t="shared" si="8"/>
        <v>32</v>
      </c>
      <c r="BP31" s="236">
        <f t="shared" ref="BP31:BX31" si="9">BO31</f>
        <v>32</v>
      </c>
      <c r="BQ31" s="236">
        <f t="shared" si="9"/>
        <v>32</v>
      </c>
      <c r="BR31" s="236">
        <f t="shared" si="9"/>
        <v>32</v>
      </c>
      <c r="BS31" s="236">
        <f t="shared" si="9"/>
        <v>32</v>
      </c>
      <c r="BT31" s="236">
        <f t="shared" si="9"/>
        <v>32</v>
      </c>
      <c r="BU31" s="236">
        <f t="shared" si="9"/>
        <v>32</v>
      </c>
      <c r="BV31" s="236">
        <f t="shared" si="9"/>
        <v>32</v>
      </c>
      <c r="BW31" s="236">
        <f t="shared" si="9"/>
        <v>32</v>
      </c>
      <c r="BX31" s="236">
        <f t="shared" si="9"/>
        <v>32</v>
      </c>
    </row>
    <row r="32" spans="1:79" ht="15.75" customHeight="1" thickBot="1">
      <c r="A32" s="414" t="s">
        <v>74</v>
      </c>
      <c r="B32" s="415"/>
      <c r="C32" s="255">
        <f>VLOOKUP(B4,Фактически_присутствующих,3,FALSE)</f>
        <v>32</v>
      </c>
      <c r="D32" s="236"/>
      <c r="E32" s="236"/>
      <c r="F32" s="236"/>
      <c r="G32" s="236"/>
      <c r="H32" s="236"/>
      <c r="I32" s="236"/>
      <c r="J32" s="236"/>
      <c r="K32" s="236"/>
      <c r="L32" s="236"/>
      <c r="M32" s="236"/>
      <c r="N32" s="236"/>
      <c r="O32" s="236"/>
      <c r="P32" s="236"/>
      <c r="Q32" s="236"/>
      <c r="R32" s="236"/>
      <c r="S32" s="236"/>
      <c r="T32" s="236"/>
      <c r="U32" s="236"/>
      <c r="V32" s="236"/>
      <c r="W32" s="236"/>
      <c r="X32" s="236"/>
      <c r="Y32" s="236"/>
      <c r="Z32" s="236"/>
      <c r="AA32" s="236"/>
      <c r="AB32" s="236"/>
      <c r="AC32" s="236"/>
      <c r="AD32" s="236"/>
      <c r="AE32" s="236"/>
      <c r="AF32" s="236"/>
      <c r="AG32" s="236"/>
      <c r="AH32" s="236"/>
      <c r="AI32" s="236"/>
      <c r="AJ32" s="236"/>
      <c r="AK32" s="236"/>
      <c r="AL32" s="236"/>
      <c r="AM32" s="236"/>
      <c r="AN32" s="236"/>
      <c r="AO32" s="236"/>
      <c r="AP32" s="236"/>
      <c r="AQ32" s="236"/>
      <c r="AR32" s="236"/>
      <c r="AS32" s="236"/>
      <c r="AT32" s="236"/>
      <c r="AU32" s="236"/>
      <c r="AV32" s="236"/>
      <c r="AW32" s="236"/>
      <c r="AX32" s="236"/>
      <c r="AY32" s="236"/>
      <c r="AZ32" s="236"/>
      <c r="BA32" s="236"/>
      <c r="BB32" s="236"/>
      <c r="BC32" s="236"/>
      <c r="BD32" s="236"/>
      <c r="BE32" s="236"/>
      <c r="BF32" s="236"/>
      <c r="BG32" s="236"/>
      <c r="BH32" s="236"/>
      <c r="BI32" s="236"/>
      <c r="BJ32" s="236"/>
      <c r="BK32" s="236"/>
      <c r="BL32" s="236"/>
      <c r="BM32" s="236"/>
      <c r="BN32" s="236"/>
      <c r="BO32" s="236"/>
      <c r="BP32" s="236"/>
      <c r="BQ32" s="236"/>
      <c r="BR32" s="236"/>
      <c r="BS32" s="236"/>
      <c r="BT32" s="236"/>
      <c r="BU32" s="236"/>
      <c r="BV32" s="236"/>
      <c r="BW32" s="236"/>
      <c r="BX32" s="236"/>
    </row>
    <row r="33" spans="1:76" ht="15.75" customHeight="1" thickTop="1">
      <c r="A33" s="414" t="s">
        <v>75</v>
      </c>
      <c r="B33" s="415"/>
      <c r="C33" s="237"/>
      <c r="D33" s="238">
        <f>D30*D31/1000</f>
        <v>0</v>
      </c>
      <c r="E33" s="238">
        <f>E30*E31</f>
        <v>0</v>
      </c>
      <c r="F33" s="239">
        <f>F30*F31</f>
        <v>0</v>
      </c>
      <c r="G33" s="240">
        <f>G30*G31</f>
        <v>0</v>
      </c>
      <c r="H33" s="240">
        <f>H30*H31/1000</f>
        <v>0</v>
      </c>
      <c r="I33" s="240">
        <f>I30*I31/1000</f>
        <v>0</v>
      </c>
      <c r="J33" s="240">
        <f>J30*J31/1000</f>
        <v>0.25600000000000001</v>
      </c>
      <c r="K33" s="240">
        <f>K30*K31</f>
        <v>0</v>
      </c>
      <c r="L33" s="240">
        <f t="shared" ref="L33:BW33" si="10">L30*L31/1000</f>
        <v>9.9199999999999997E-2</v>
      </c>
      <c r="M33" s="240">
        <f t="shared" si="10"/>
        <v>0</v>
      </c>
      <c r="N33" s="240">
        <f t="shared" si="10"/>
        <v>0.14080000000000001</v>
      </c>
      <c r="O33" s="240">
        <f t="shared" si="10"/>
        <v>0</v>
      </c>
      <c r="P33" s="240">
        <f t="shared" si="10"/>
        <v>0</v>
      </c>
      <c r="Q33" s="240">
        <f>Q30*Q31</f>
        <v>32</v>
      </c>
      <c r="R33" s="240">
        <f t="shared" si="10"/>
        <v>0</v>
      </c>
      <c r="S33" s="240">
        <f t="shared" si="10"/>
        <v>0</v>
      </c>
      <c r="T33" s="240">
        <f t="shared" si="10"/>
        <v>0</v>
      </c>
      <c r="U33" s="240">
        <f t="shared" si="10"/>
        <v>0</v>
      </c>
      <c r="V33" s="240">
        <f t="shared" si="10"/>
        <v>0</v>
      </c>
      <c r="W33" s="240">
        <f t="shared" si="10"/>
        <v>0.86399999999999999</v>
      </c>
      <c r="X33" s="240">
        <f t="shared" si="10"/>
        <v>0</v>
      </c>
      <c r="Y33" s="240">
        <f t="shared" si="10"/>
        <v>0</v>
      </c>
      <c r="Z33" s="240">
        <f t="shared" si="10"/>
        <v>0</v>
      </c>
      <c r="AA33" s="240">
        <f t="shared" si="10"/>
        <v>5.76</v>
      </c>
      <c r="AB33" s="240">
        <f t="shared" si="10"/>
        <v>0</v>
      </c>
      <c r="AC33" s="240">
        <f t="shared" si="10"/>
        <v>0</v>
      </c>
      <c r="AD33" s="240">
        <f t="shared" si="10"/>
        <v>0</v>
      </c>
      <c r="AE33" s="240">
        <f t="shared" si="10"/>
        <v>0</v>
      </c>
      <c r="AF33" s="240">
        <f t="shared" si="10"/>
        <v>0</v>
      </c>
      <c r="AG33" s="240">
        <f t="shared" si="10"/>
        <v>0</v>
      </c>
      <c r="AH33" s="240">
        <f t="shared" si="10"/>
        <v>0</v>
      </c>
      <c r="AI33" s="240">
        <f t="shared" si="10"/>
        <v>0</v>
      </c>
      <c r="AJ33" s="240">
        <f t="shared" si="10"/>
        <v>0</v>
      </c>
      <c r="AK33" s="240">
        <f t="shared" si="10"/>
        <v>0</v>
      </c>
      <c r="AL33" s="240">
        <f t="shared" si="10"/>
        <v>0.96</v>
      </c>
      <c r="AM33" s="240">
        <f t="shared" si="10"/>
        <v>0</v>
      </c>
      <c r="AN33" s="240">
        <f t="shared" si="10"/>
        <v>0</v>
      </c>
      <c r="AO33" s="240">
        <f t="shared" si="10"/>
        <v>0</v>
      </c>
      <c r="AP33" s="240">
        <f t="shared" si="10"/>
        <v>0</v>
      </c>
      <c r="AQ33" s="240">
        <f t="shared" si="10"/>
        <v>0</v>
      </c>
      <c r="AR33" s="240">
        <f t="shared" si="10"/>
        <v>0</v>
      </c>
      <c r="AS33" s="240">
        <f t="shared" si="10"/>
        <v>0</v>
      </c>
      <c r="AT33" s="240">
        <f t="shared" si="10"/>
        <v>0.16</v>
      </c>
      <c r="AU33" s="240">
        <f t="shared" si="10"/>
        <v>0</v>
      </c>
      <c r="AV33" s="240">
        <f t="shared" si="10"/>
        <v>0</v>
      </c>
      <c r="AW33" s="240">
        <f t="shared" si="10"/>
        <v>0</v>
      </c>
      <c r="AX33" s="240">
        <f t="shared" si="10"/>
        <v>0</v>
      </c>
      <c r="AY33" s="240">
        <f t="shared" si="10"/>
        <v>0</v>
      </c>
      <c r="AZ33" s="240">
        <f t="shared" si="10"/>
        <v>0</v>
      </c>
      <c r="BA33" s="240">
        <f t="shared" si="10"/>
        <v>1.0880000000000001</v>
      </c>
      <c r="BB33" s="240">
        <f t="shared" si="10"/>
        <v>0</v>
      </c>
      <c r="BC33" s="240">
        <f t="shared" si="10"/>
        <v>0</v>
      </c>
      <c r="BD33" s="240">
        <f t="shared" si="10"/>
        <v>0</v>
      </c>
      <c r="BE33" s="240">
        <f t="shared" si="10"/>
        <v>0</v>
      </c>
      <c r="BF33" s="240">
        <f t="shared" si="10"/>
        <v>0</v>
      </c>
      <c r="BG33" s="240">
        <f t="shared" si="10"/>
        <v>3.2000000000000001E-2</v>
      </c>
      <c r="BH33" s="240">
        <f>BH30*BH31</f>
        <v>32</v>
      </c>
      <c r="BI33" s="240">
        <f t="shared" si="10"/>
        <v>0</v>
      </c>
      <c r="BJ33" s="240">
        <f t="shared" si="10"/>
        <v>1.92</v>
      </c>
      <c r="BK33" s="240">
        <f t="shared" si="10"/>
        <v>0.28799999999999998</v>
      </c>
      <c r="BL33" s="240">
        <f t="shared" si="10"/>
        <v>0.224</v>
      </c>
      <c r="BM33" s="240">
        <f t="shared" si="10"/>
        <v>0</v>
      </c>
      <c r="BN33" s="240">
        <f t="shared" si="10"/>
        <v>0</v>
      </c>
      <c r="BO33" s="240">
        <f t="shared" si="10"/>
        <v>0</v>
      </c>
      <c r="BP33" s="240">
        <f t="shared" si="10"/>
        <v>0</v>
      </c>
      <c r="BQ33" s="240">
        <f t="shared" si="10"/>
        <v>0</v>
      </c>
      <c r="BR33" s="240">
        <f t="shared" si="10"/>
        <v>0</v>
      </c>
      <c r="BS33" s="240">
        <f t="shared" si="10"/>
        <v>0</v>
      </c>
      <c r="BT33" s="240">
        <f t="shared" si="10"/>
        <v>0</v>
      </c>
      <c r="BU33" s="240">
        <f t="shared" si="10"/>
        <v>0</v>
      </c>
      <c r="BV33" s="240">
        <f t="shared" si="10"/>
        <v>0</v>
      </c>
      <c r="BW33" s="240">
        <f t="shared" si="10"/>
        <v>0</v>
      </c>
      <c r="BX33" s="240">
        <f t="shared" ref="BX33" si="11">BX30*BX31/1000</f>
        <v>1.92</v>
      </c>
    </row>
    <row r="34" spans="1:76" ht="15.75" customHeight="1">
      <c r="A34" s="414" t="s">
        <v>64</v>
      </c>
      <c r="B34" s="415"/>
      <c r="C34" s="237"/>
      <c r="D34" s="241">
        <f>ССЫЛКИ!B3</f>
        <v>85</v>
      </c>
      <c r="E34" s="241">
        <f>ССЫЛКИ!C3</f>
        <v>21</v>
      </c>
      <c r="F34" s="241">
        <f>ССЫЛКИ!D3</f>
        <v>21</v>
      </c>
      <c r="G34" s="241">
        <f>ССЫЛКИ!E3</f>
        <v>6</v>
      </c>
      <c r="H34" s="241">
        <f>ССЫЛКИ!F3</f>
        <v>400</v>
      </c>
      <c r="I34" s="241">
        <f>ССЫЛКИ!G3</f>
        <v>140</v>
      </c>
      <c r="J34" s="241">
        <f>ССЫЛКИ!H3</f>
        <v>85</v>
      </c>
      <c r="K34" s="241">
        <f>ССЫЛКИ!I3</f>
        <v>21</v>
      </c>
      <c r="L34" s="241">
        <f>ССЫЛКИ!J3</f>
        <v>140</v>
      </c>
      <c r="M34" s="241">
        <f>ССЫЛКИ!K3</f>
        <v>56</v>
      </c>
      <c r="N34" s="241">
        <f>ССЫЛКИ!L3</f>
        <v>10</v>
      </c>
      <c r="O34" s="241">
        <f>ССЫЛКИ!M3</f>
        <v>240</v>
      </c>
      <c r="P34" s="241">
        <f>ССЫЛКИ!N3</f>
        <v>700</v>
      </c>
      <c r="Q34" s="241">
        <f>ССЫЛКИ!O3</f>
        <v>8</v>
      </c>
      <c r="R34" s="241">
        <f>ССЫЛКИ!P3</f>
        <v>160</v>
      </c>
      <c r="S34" s="241">
        <f>ССЫЛКИ!Q3</f>
        <v>10</v>
      </c>
      <c r="T34" s="241">
        <f>ССЫЛКИ!R3</f>
        <v>150</v>
      </c>
      <c r="U34" s="241">
        <f>ССЫЛКИ!S3</f>
        <v>110</v>
      </c>
      <c r="V34" s="241">
        <f>ССЫЛКИ!T3</f>
        <v>130</v>
      </c>
      <c r="W34" s="241">
        <f>ССЫЛКИ!U3</f>
        <v>150</v>
      </c>
      <c r="X34" s="241">
        <f>ССЫЛКИ!V3</f>
        <v>150</v>
      </c>
      <c r="Y34" s="241">
        <f>ССЫЛКИ!W3</f>
        <v>40</v>
      </c>
      <c r="Z34" s="241">
        <f>ССЫЛКИ!X3</f>
        <v>150</v>
      </c>
      <c r="AA34" s="241">
        <f>ССЫЛКИ!Y3</f>
        <v>60</v>
      </c>
      <c r="AB34" s="241">
        <f>ССЫЛКИ!Z3</f>
        <v>70</v>
      </c>
      <c r="AC34" s="241">
        <f>ССЫЛКИ!AA3</f>
        <v>165</v>
      </c>
      <c r="AD34" s="241">
        <f>ССЫЛКИ!AB3</f>
        <v>21</v>
      </c>
      <c r="AE34" s="241">
        <f>ССЫЛКИ!AC3</f>
        <v>10.5</v>
      </c>
      <c r="AF34" s="241">
        <f>ССЫЛКИ!AD3</f>
        <v>55</v>
      </c>
      <c r="AG34" s="241">
        <f>ССЫЛКИ!AE3</f>
        <v>90</v>
      </c>
      <c r="AH34" s="241">
        <f>ССЫЛКИ!AF3</f>
        <v>45</v>
      </c>
      <c r="AI34" s="241">
        <f>ССЫЛКИ!AG3</f>
        <v>45</v>
      </c>
      <c r="AJ34" s="241">
        <f>ССЫЛКИ!AH3</f>
        <v>52</v>
      </c>
      <c r="AK34" s="241">
        <f>ССЫЛКИ!AI3</f>
        <v>50</v>
      </c>
      <c r="AL34" s="241">
        <f>ССЫЛКИ!AJ3</f>
        <v>55</v>
      </c>
      <c r="AM34" s="241">
        <f>ССЫЛКИ!AK3</f>
        <v>60</v>
      </c>
      <c r="AN34" s="241">
        <f>ССЫЛКИ!AL3</f>
        <v>60</v>
      </c>
      <c r="AO34" s="241">
        <f>ССЫЛКИ!AM3</f>
        <v>50</v>
      </c>
      <c r="AP34" s="241">
        <f>ССЫЛКИ!AN3</f>
        <v>110</v>
      </c>
      <c r="AQ34" s="241">
        <f>ССЫЛКИ!AO3</f>
        <v>270</v>
      </c>
      <c r="AR34" s="241">
        <f>ССЫЛКИ!AP3</f>
        <v>200</v>
      </c>
      <c r="AS34" s="241">
        <f>ССЫЛКИ!AQ3</f>
        <v>80</v>
      </c>
      <c r="AT34" s="241">
        <f>ССЫЛКИ!AR3</f>
        <v>600</v>
      </c>
      <c r="AU34" s="241">
        <f>ССЫЛКИ!AS3</f>
        <v>60</v>
      </c>
      <c r="AV34" s="241">
        <f>ССЫЛКИ!AT3</f>
        <v>75</v>
      </c>
      <c r="AW34" s="241">
        <f>ССЫЛКИ!AU3</f>
        <v>250</v>
      </c>
      <c r="AX34" s="241">
        <f>ССЫЛКИ!AV3</f>
        <v>274</v>
      </c>
      <c r="AY34" s="241">
        <f>ССЫЛКИ!AW3</f>
        <v>450</v>
      </c>
      <c r="AZ34" s="241">
        <f>ССЫЛКИ!AX3</f>
        <v>325</v>
      </c>
      <c r="BA34" s="241">
        <f>ССЫЛКИ!AY3</f>
        <v>180</v>
      </c>
      <c r="BB34" s="241">
        <f>ССЫЛКИ!AZ3</f>
        <v>320</v>
      </c>
      <c r="BC34" s="241">
        <f>ССЫЛКИ!BA3</f>
        <v>350</v>
      </c>
      <c r="BD34" s="241">
        <f>ССЫЛКИ!BB3</f>
        <v>300</v>
      </c>
      <c r="BE34" s="241">
        <f>ССЫЛКИ!BC3</f>
        <v>120</v>
      </c>
      <c r="BF34" s="241">
        <f>ССЫЛКИ!BD3</f>
        <v>220</v>
      </c>
      <c r="BG34" s="241">
        <f>ССЫЛКИ!BE3</f>
        <v>300</v>
      </c>
      <c r="BH34" s="241">
        <f>ССЫЛКИ!BF3</f>
        <v>21</v>
      </c>
      <c r="BI34" s="241">
        <f>ССЫЛКИ!BG3</f>
        <v>21</v>
      </c>
      <c r="BJ34" s="241">
        <f>ССЫЛКИ!BH3</f>
        <v>35</v>
      </c>
      <c r="BK34" s="241">
        <f>ССЫЛКИ!BI3</f>
        <v>22</v>
      </c>
      <c r="BL34" s="241">
        <f>ССЫЛКИ!BJ3</f>
        <v>32</v>
      </c>
      <c r="BM34" s="241">
        <f>ССЫЛКИ!BK3</f>
        <v>140</v>
      </c>
      <c r="BN34" s="241">
        <f>ССЫЛКИ!BL3</f>
        <v>140</v>
      </c>
      <c r="BO34" s="241">
        <f>ССЫЛКИ!BM3</f>
        <v>30</v>
      </c>
      <c r="BP34" s="241">
        <f>ССЫЛКИ!BN3</f>
        <v>4.2</v>
      </c>
      <c r="BQ34" s="241">
        <f>ССЫЛКИ!BO3</f>
        <v>160</v>
      </c>
      <c r="BR34" s="241">
        <f>ССЫЛКИ!BP3</f>
        <v>100</v>
      </c>
      <c r="BS34" s="241">
        <f>ССЫЛКИ!BQ3</f>
        <v>150</v>
      </c>
      <c r="BT34" s="241">
        <f>ССЫЛКИ!BR3</f>
        <v>160</v>
      </c>
      <c r="BU34" s="241">
        <f>ССЫЛКИ!BS3</f>
        <v>100</v>
      </c>
      <c r="BV34" s="241">
        <f>ССЫЛКИ!BT3</f>
        <v>90</v>
      </c>
      <c r="BW34" s="241">
        <f>ССЫЛКИ!BU3</f>
        <v>21</v>
      </c>
      <c r="BX34" s="241">
        <f>ССЫЛКИ!BV3</f>
        <v>40</v>
      </c>
    </row>
    <row r="35" spans="1:76" ht="15.75" customHeight="1">
      <c r="A35" s="414" t="s">
        <v>76</v>
      </c>
      <c r="B35" s="415"/>
      <c r="C35" s="242">
        <f>SUM(D35:BZ35)</f>
        <v>1951.9999999999995</v>
      </c>
      <c r="D35" s="243">
        <f t="shared" ref="D35:BX35" si="12">D33*D34</f>
        <v>0</v>
      </c>
      <c r="E35" s="243">
        <f t="shared" si="12"/>
        <v>0</v>
      </c>
      <c r="F35" s="239">
        <f t="shared" si="12"/>
        <v>0</v>
      </c>
      <c r="G35" s="240">
        <f t="shared" si="12"/>
        <v>0</v>
      </c>
      <c r="H35" s="240">
        <f t="shared" si="12"/>
        <v>0</v>
      </c>
      <c r="I35" s="240">
        <f t="shared" si="12"/>
        <v>0</v>
      </c>
      <c r="J35" s="240">
        <f t="shared" si="12"/>
        <v>21.76</v>
      </c>
      <c r="K35" s="240">
        <f t="shared" si="12"/>
        <v>0</v>
      </c>
      <c r="L35" s="240">
        <f t="shared" si="12"/>
        <v>13.888</v>
      </c>
      <c r="M35" s="240">
        <f t="shared" si="12"/>
        <v>0</v>
      </c>
      <c r="N35" s="240">
        <f t="shared" si="12"/>
        <v>1.4080000000000001</v>
      </c>
      <c r="O35" s="240">
        <f t="shared" si="12"/>
        <v>0</v>
      </c>
      <c r="P35" s="240">
        <f t="shared" si="12"/>
        <v>0</v>
      </c>
      <c r="Q35" s="240">
        <f t="shared" si="12"/>
        <v>256</v>
      </c>
      <c r="R35" s="240">
        <f t="shared" si="12"/>
        <v>0</v>
      </c>
      <c r="S35" s="240">
        <f t="shared" si="12"/>
        <v>0</v>
      </c>
      <c r="T35" s="240">
        <f t="shared" si="12"/>
        <v>0</v>
      </c>
      <c r="U35" s="240">
        <f t="shared" si="12"/>
        <v>0</v>
      </c>
      <c r="V35" s="240">
        <f t="shared" si="12"/>
        <v>0</v>
      </c>
      <c r="W35" s="240">
        <f t="shared" si="12"/>
        <v>129.6</v>
      </c>
      <c r="X35" s="240">
        <f t="shared" si="12"/>
        <v>0</v>
      </c>
      <c r="Y35" s="240">
        <f t="shared" si="12"/>
        <v>0</v>
      </c>
      <c r="Z35" s="240">
        <f t="shared" si="12"/>
        <v>0</v>
      </c>
      <c r="AA35" s="240">
        <f t="shared" si="12"/>
        <v>345.59999999999997</v>
      </c>
      <c r="AB35" s="240">
        <f t="shared" si="12"/>
        <v>0</v>
      </c>
      <c r="AC35" s="240">
        <f t="shared" si="12"/>
        <v>0</v>
      </c>
      <c r="AD35" s="240">
        <f t="shared" si="12"/>
        <v>0</v>
      </c>
      <c r="AE35" s="240">
        <f t="shared" si="12"/>
        <v>0</v>
      </c>
      <c r="AF35" s="240">
        <f t="shared" si="12"/>
        <v>0</v>
      </c>
      <c r="AG35" s="240">
        <f t="shared" si="12"/>
        <v>0</v>
      </c>
      <c r="AH35" s="240">
        <f t="shared" si="12"/>
        <v>0</v>
      </c>
      <c r="AI35" s="240">
        <f t="shared" si="12"/>
        <v>0</v>
      </c>
      <c r="AJ35" s="240">
        <f t="shared" si="12"/>
        <v>0</v>
      </c>
      <c r="AK35" s="240">
        <f t="shared" si="12"/>
        <v>0</v>
      </c>
      <c r="AL35" s="240">
        <f t="shared" si="12"/>
        <v>52.8</v>
      </c>
      <c r="AM35" s="240">
        <f t="shared" si="12"/>
        <v>0</v>
      </c>
      <c r="AN35" s="240">
        <f t="shared" si="12"/>
        <v>0</v>
      </c>
      <c r="AO35" s="240">
        <f t="shared" si="12"/>
        <v>0</v>
      </c>
      <c r="AP35" s="240">
        <f t="shared" si="12"/>
        <v>0</v>
      </c>
      <c r="AQ35" s="240">
        <f t="shared" si="12"/>
        <v>0</v>
      </c>
      <c r="AR35" s="240">
        <f t="shared" si="12"/>
        <v>0</v>
      </c>
      <c r="AS35" s="240">
        <f t="shared" si="12"/>
        <v>0</v>
      </c>
      <c r="AT35" s="240">
        <f t="shared" si="12"/>
        <v>96</v>
      </c>
      <c r="AU35" s="240">
        <f t="shared" si="12"/>
        <v>0</v>
      </c>
      <c r="AV35" s="240">
        <f t="shared" si="12"/>
        <v>0</v>
      </c>
      <c r="AW35" s="240">
        <f t="shared" si="12"/>
        <v>0</v>
      </c>
      <c r="AX35" s="240">
        <f t="shared" si="12"/>
        <v>0</v>
      </c>
      <c r="AY35" s="240">
        <f t="shared" si="12"/>
        <v>0</v>
      </c>
      <c r="AZ35" s="240">
        <f t="shared" si="12"/>
        <v>0</v>
      </c>
      <c r="BA35" s="240">
        <f t="shared" si="12"/>
        <v>195.84</v>
      </c>
      <c r="BB35" s="240">
        <f t="shared" si="12"/>
        <v>0</v>
      </c>
      <c r="BC35" s="240">
        <f t="shared" si="12"/>
        <v>0</v>
      </c>
      <c r="BD35" s="240">
        <f t="shared" si="12"/>
        <v>0</v>
      </c>
      <c r="BE35" s="240">
        <f t="shared" si="12"/>
        <v>0</v>
      </c>
      <c r="BF35" s="240">
        <f t="shared" si="12"/>
        <v>0</v>
      </c>
      <c r="BG35" s="240">
        <f t="shared" si="12"/>
        <v>9.6</v>
      </c>
      <c r="BH35" s="240">
        <f t="shared" si="12"/>
        <v>672</v>
      </c>
      <c r="BI35" s="240">
        <f t="shared" si="12"/>
        <v>0</v>
      </c>
      <c r="BJ35" s="240">
        <f t="shared" si="12"/>
        <v>67.2</v>
      </c>
      <c r="BK35" s="240">
        <f t="shared" si="12"/>
        <v>6.3359999999999994</v>
      </c>
      <c r="BL35" s="240">
        <f t="shared" si="12"/>
        <v>7.1680000000000001</v>
      </c>
      <c r="BM35" s="240">
        <f t="shared" si="12"/>
        <v>0</v>
      </c>
      <c r="BN35" s="240">
        <f t="shared" si="12"/>
        <v>0</v>
      </c>
      <c r="BO35" s="240">
        <f t="shared" si="12"/>
        <v>0</v>
      </c>
      <c r="BP35" s="240">
        <f t="shared" si="12"/>
        <v>0</v>
      </c>
      <c r="BQ35" s="240">
        <f t="shared" si="12"/>
        <v>0</v>
      </c>
      <c r="BR35" s="240">
        <f t="shared" si="12"/>
        <v>0</v>
      </c>
      <c r="BS35" s="240">
        <f t="shared" si="12"/>
        <v>0</v>
      </c>
      <c r="BT35" s="240">
        <f t="shared" si="12"/>
        <v>0</v>
      </c>
      <c r="BU35" s="240">
        <f t="shared" si="12"/>
        <v>0</v>
      </c>
      <c r="BV35" s="240">
        <f t="shared" si="12"/>
        <v>0</v>
      </c>
      <c r="BW35" s="240">
        <f t="shared" si="12"/>
        <v>0</v>
      </c>
      <c r="BX35" s="240">
        <f t="shared" si="12"/>
        <v>76.8</v>
      </c>
    </row>
    <row r="36" spans="1:76" ht="15.75" customHeight="1">
      <c r="A36" s="414" t="s">
        <v>77</v>
      </c>
      <c r="B36" s="415"/>
      <c r="C36" s="244">
        <f>C35/C32</f>
        <v>60.999999999999986</v>
      </c>
      <c r="D36" s="230"/>
      <c r="E36" s="230"/>
      <c r="F36" s="230"/>
      <c r="G36" s="230"/>
      <c r="H36" s="230"/>
      <c r="I36" s="230"/>
      <c r="J36" s="230"/>
      <c r="K36" s="230"/>
      <c r="L36" s="230"/>
      <c r="M36" s="230"/>
      <c r="N36" s="230"/>
      <c r="O36" s="230"/>
      <c r="P36" s="230"/>
      <c r="Q36" s="230"/>
      <c r="R36" s="230"/>
      <c r="S36" s="230"/>
      <c r="T36" s="230"/>
      <c r="U36" s="230"/>
      <c r="V36" s="230"/>
      <c r="W36" s="230"/>
      <c r="X36" s="230"/>
      <c r="Y36" s="230"/>
      <c r="Z36" s="230"/>
      <c r="AA36" s="230"/>
      <c r="AB36" s="230"/>
      <c r="AC36" s="230"/>
      <c r="AD36" s="230"/>
      <c r="AE36" s="230"/>
      <c r="AF36" s="230"/>
      <c r="AG36" s="230"/>
      <c r="AH36" s="230"/>
      <c r="AI36" s="230"/>
      <c r="AJ36" s="230"/>
      <c r="AK36" s="230"/>
      <c r="AL36" s="230"/>
      <c r="AM36" s="230"/>
      <c r="AN36" s="230"/>
      <c r="AO36" s="230"/>
      <c r="AP36" s="230"/>
      <c r="AQ36" s="230"/>
      <c r="AR36" s="230"/>
      <c r="AS36" s="230"/>
      <c r="AT36" s="230"/>
      <c r="AU36" s="230"/>
      <c r="AV36" s="230"/>
      <c r="AW36" s="230"/>
      <c r="AX36" s="230"/>
      <c r="AY36" s="230"/>
      <c r="AZ36" s="230"/>
      <c r="BA36" s="230"/>
      <c r="BB36" s="230"/>
      <c r="BC36" s="230"/>
      <c r="BD36" s="230"/>
      <c r="BE36" s="230"/>
      <c r="BF36" s="230"/>
      <c r="BG36" s="230"/>
      <c r="BH36" s="230"/>
      <c r="BI36" s="230"/>
      <c r="BJ36" s="230"/>
      <c r="BK36" s="230"/>
      <c r="BL36" s="230"/>
      <c r="BM36" s="230"/>
      <c r="BN36" s="230"/>
      <c r="BO36" s="230"/>
      <c r="BP36" s="230"/>
      <c r="BQ36" s="230"/>
      <c r="BR36" s="230"/>
      <c r="BS36" s="230"/>
      <c r="BT36" s="230"/>
      <c r="BU36" s="230"/>
      <c r="BV36" s="230"/>
      <c r="BW36" s="230"/>
      <c r="BX36" s="230"/>
    </row>
    <row r="37" spans="1:76" ht="13.9" hidden="1" customHeight="1">
      <c r="A37" s="1"/>
      <c r="B37" s="233" t="s">
        <v>399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</row>
    <row r="38" spans="1:76" ht="13.9" hidden="1" customHeight="1">
      <c r="A38" s="408"/>
      <c r="B38" s="407"/>
      <c r="C38" s="236"/>
      <c r="D38" s="236">
        <f t="shared" ref="D38:K38" si="13">SUM(D22:D28)</f>
        <v>0</v>
      </c>
      <c r="E38" s="236">
        <f t="shared" si="13"/>
        <v>0</v>
      </c>
      <c r="F38" s="236">
        <f t="shared" si="13"/>
        <v>0</v>
      </c>
      <c r="G38" s="236">
        <f t="shared" si="13"/>
        <v>0</v>
      </c>
      <c r="H38" s="236">
        <f t="shared" si="13"/>
        <v>0</v>
      </c>
      <c r="I38" s="236">
        <f t="shared" si="13"/>
        <v>0</v>
      </c>
      <c r="J38" s="236">
        <f t="shared" si="13"/>
        <v>8</v>
      </c>
      <c r="K38" s="236">
        <f t="shared" si="13"/>
        <v>0</v>
      </c>
      <c r="L38" s="236">
        <f>SUM(L22:L28)</f>
        <v>3.1</v>
      </c>
      <c r="M38" s="236">
        <f t="shared" ref="M38:BX38" si="14">SUM(M22:M28)</f>
        <v>0</v>
      </c>
      <c r="N38" s="236">
        <f t="shared" si="14"/>
        <v>4.4000000000000004</v>
      </c>
      <c r="O38" s="236">
        <f t="shared" si="14"/>
        <v>0</v>
      </c>
      <c r="P38" s="236">
        <f t="shared" si="14"/>
        <v>0</v>
      </c>
      <c r="Q38" s="236">
        <f t="shared" si="14"/>
        <v>1</v>
      </c>
      <c r="R38" s="236">
        <f t="shared" si="14"/>
        <v>0</v>
      </c>
      <c r="S38" s="236">
        <f t="shared" si="14"/>
        <v>0</v>
      </c>
      <c r="T38" s="236">
        <f t="shared" si="14"/>
        <v>0</v>
      </c>
      <c r="U38" s="236">
        <f t="shared" si="14"/>
        <v>0</v>
      </c>
      <c r="V38" s="236">
        <f t="shared" si="14"/>
        <v>0</v>
      </c>
      <c r="W38" s="236">
        <f t="shared" si="14"/>
        <v>27</v>
      </c>
      <c r="X38" s="236">
        <f t="shared" si="14"/>
        <v>0</v>
      </c>
      <c r="Y38" s="236">
        <f t="shared" si="14"/>
        <v>0</v>
      </c>
      <c r="Z38" s="236">
        <f t="shared" si="14"/>
        <v>0</v>
      </c>
      <c r="AA38" s="236">
        <f t="shared" si="14"/>
        <v>180</v>
      </c>
      <c r="AB38" s="236">
        <f t="shared" si="14"/>
        <v>0</v>
      </c>
      <c r="AC38" s="236">
        <f t="shared" si="14"/>
        <v>0</v>
      </c>
      <c r="AD38" s="236">
        <f t="shared" si="14"/>
        <v>0</v>
      </c>
      <c r="AE38" s="236">
        <f t="shared" si="14"/>
        <v>0</v>
      </c>
      <c r="AF38" s="236">
        <f t="shared" si="14"/>
        <v>0</v>
      </c>
      <c r="AG38" s="236">
        <f t="shared" si="14"/>
        <v>0</v>
      </c>
      <c r="AH38" s="236">
        <f t="shared" si="14"/>
        <v>0</v>
      </c>
      <c r="AI38" s="236">
        <f t="shared" si="14"/>
        <v>0</v>
      </c>
      <c r="AJ38" s="236">
        <f t="shared" si="14"/>
        <v>0</v>
      </c>
      <c r="AK38" s="236">
        <f t="shared" si="14"/>
        <v>0</v>
      </c>
      <c r="AL38" s="236">
        <f t="shared" si="14"/>
        <v>30</v>
      </c>
      <c r="AM38" s="236">
        <f t="shared" si="14"/>
        <v>0</v>
      </c>
      <c r="AN38" s="236">
        <f t="shared" si="14"/>
        <v>0</v>
      </c>
      <c r="AO38" s="236">
        <f t="shared" si="14"/>
        <v>0</v>
      </c>
      <c r="AP38" s="236">
        <f t="shared" si="14"/>
        <v>0</v>
      </c>
      <c r="AQ38" s="236">
        <f t="shared" si="14"/>
        <v>0</v>
      </c>
      <c r="AR38" s="236">
        <f t="shared" si="14"/>
        <v>0</v>
      </c>
      <c r="AS38" s="236">
        <f t="shared" si="14"/>
        <v>0</v>
      </c>
      <c r="AT38" s="236">
        <f t="shared" si="14"/>
        <v>5</v>
      </c>
      <c r="AU38" s="236">
        <f t="shared" si="14"/>
        <v>0</v>
      </c>
      <c r="AV38" s="236">
        <f t="shared" si="14"/>
        <v>0</v>
      </c>
      <c r="AW38" s="236">
        <f t="shared" si="14"/>
        <v>0</v>
      </c>
      <c r="AX38" s="236">
        <f t="shared" si="14"/>
        <v>0</v>
      </c>
      <c r="AY38" s="236">
        <f t="shared" si="14"/>
        <v>0</v>
      </c>
      <c r="AZ38" s="236">
        <f t="shared" si="14"/>
        <v>0</v>
      </c>
      <c r="BA38" s="236">
        <f t="shared" si="14"/>
        <v>34</v>
      </c>
      <c r="BB38" s="236">
        <f t="shared" si="14"/>
        <v>0</v>
      </c>
      <c r="BC38" s="236">
        <f t="shared" si="14"/>
        <v>0</v>
      </c>
      <c r="BD38" s="236">
        <f t="shared" si="14"/>
        <v>0</v>
      </c>
      <c r="BE38" s="236">
        <f t="shared" si="14"/>
        <v>0</v>
      </c>
      <c r="BF38" s="236">
        <f t="shared" si="14"/>
        <v>0</v>
      </c>
      <c r="BG38" s="236">
        <f t="shared" si="14"/>
        <v>1</v>
      </c>
      <c r="BH38" s="236">
        <f t="shared" si="14"/>
        <v>1</v>
      </c>
      <c r="BI38" s="236">
        <f t="shared" si="14"/>
        <v>0</v>
      </c>
      <c r="BJ38" s="236">
        <f t="shared" si="14"/>
        <v>60</v>
      </c>
      <c r="BK38" s="236">
        <f t="shared" si="14"/>
        <v>9</v>
      </c>
      <c r="BL38" s="236">
        <f t="shared" si="14"/>
        <v>7</v>
      </c>
      <c r="BM38" s="236">
        <f t="shared" si="14"/>
        <v>0</v>
      </c>
      <c r="BN38" s="236">
        <f t="shared" si="14"/>
        <v>0</v>
      </c>
      <c r="BO38" s="236">
        <f t="shared" si="14"/>
        <v>0</v>
      </c>
      <c r="BP38" s="236">
        <f t="shared" si="14"/>
        <v>0</v>
      </c>
      <c r="BQ38" s="236">
        <f t="shared" si="14"/>
        <v>0</v>
      </c>
      <c r="BR38" s="236">
        <f t="shared" si="14"/>
        <v>0</v>
      </c>
      <c r="BS38" s="236">
        <f t="shared" si="14"/>
        <v>0</v>
      </c>
      <c r="BT38" s="236">
        <f t="shared" si="14"/>
        <v>0</v>
      </c>
      <c r="BU38" s="236">
        <f t="shared" si="14"/>
        <v>0</v>
      </c>
      <c r="BV38" s="236">
        <f t="shared" si="14"/>
        <v>0</v>
      </c>
      <c r="BW38" s="236">
        <f t="shared" si="14"/>
        <v>0</v>
      </c>
      <c r="BX38" s="236">
        <f t="shared" si="14"/>
        <v>60</v>
      </c>
    </row>
    <row r="39" spans="1:76" ht="13.9" hidden="1" customHeight="1">
      <c r="A39" s="412" t="s">
        <v>74</v>
      </c>
      <c r="B39" s="413"/>
      <c r="C39" s="236">
        <f>C40</f>
        <v>32</v>
      </c>
      <c r="D39" s="246">
        <f>C39</f>
        <v>32</v>
      </c>
      <c r="E39" s="246">
        <f t="shared" ref="E39:BP39" si="15">D39</f>
        <v>32</v>
      </c>
      <c r="F39" s="246">
        <f t="shared" si="15"/>
        <v>32</v>
      </c>
      <c r="G39" s="246">
        <f t="shared" si="15"/>
        <v>32</v>
      </c>
      <c r="H39" s="246">
        <f t="shared" si="15"/>
        <v>32</v>
      </c>
      <c r="I39" s="246">
        <f t="shared" si="15"/>
        <v>32</v>
      </c>
      <c r="J39" s="246">
        <f t="shared" si="15"/>
        <v>32</v>
      </c>
      <c r="K39" s="246">
        <f t="shared" si="15"/>
        <v>32</v>
      </c>
      <c r="L39" s="246">
        <f t="shared" si="15"/>
        <v>32</v>
      </c>
      <c r="M39" s="246">
        <f t="shared" si="15"/>
        <v>32</v>
      </c>
      <c r="N39" s="246">
        <f t="shared" si="15"/>
        <v>32</v>
      </c>
      <c r="O39" s="246">
        <f t="shared" si="15"/>
        <v>32</v>
      </c>
      <c r="P39" s="246">
        <f t="shared" si="15"/>
        <v>32</v>
      </c>
      <c r="Q39" s="246">
        <f t="shared" si="15"/>
        <v>32</v>
      </c>
      <c r="R39" s="246">
        <f t="shared" si="15"/>
        <v>32</v>
      </c>
      <c r="S39" s="246">
        <f t="shared" si="15"/>
        <v>32</v>
      </c>
      <c r="T39" s="246">
        <f t="shared" si="15"/>
        <v>32</v>
      </c>
      <c r="U39" s="246">
        <f t="shared" si="15"/>
        <v>32</v>
      </c>
      <c r="V39" s="246">
        <f t="shared" si="15"/>
        <v>32</v>
      </c>
      <c r="W39" s="246">
        <f t="shared" si="15"/>
        <v>32</v>
      </c>
      <c r="X39" s="246">
        <f t="shared" si="15"/>
        <v>32</v>
      </c>
      <c r="Y39" s="246">
        <f t="shared" si="15"/>
        <v>32</v>
      </c>
      <c r="Z39" s="246">
        <f t="shared" si="15"/>
        <v>32</v>
      </c>
      <c r="AA39" s="246">
        <f t="shared" si="15"/>
        <v>32</v>
      </c>
      <c r="AB39" s="246">
        <f t="shared" si="15"/>
        <v>32</v>
      </c>
      <c r="AC39" s="246">
        <f t="shared" si="15"/>
        <v>32</v>
      </c>
      <c r="AD39" s="246">
        <f t="shared" si="15"/>
        <v>32</v>
      </c>
      <c r="AE39" s="246">
        <f t="shared" si="15"/>
        <v>32</v>
      </c>
      <c r="AF39" s="246">
        <f t="shared" si="15"/>
        <v>32</v>
      </c>
      <c r="AG39" s="246">
        <f t="shared" si="15"/>
        <v>32</v>
      </c>
      <c r="AH39" s="246">
        <f t="shared" si="15"/>
        <v>32</v>
      </c>
      <c r="AI39" s="246">
        <f t="shared" si="15"/>
        <v>32</v>
      </c>
      <c r="AJ39" s="246">
        <f t="shared" si="15"/>
        <v>32</v>
      </c>
      <c r="AK39" s="246">
        <f t="shared" si="15"/>
        <v>32</v>
      </c>
      <c r="AL39" s="246">
        <f t="shared" si="15"/>
        <v>32</v>
      </c>
      <c r="AM39" s="246">
        <f t="shared" si="15"/>
        <v>32</v>
      </c>
      <c r="AN39" s="246">
        <f t="shared" si="15"/>
        <v>32</v>
      </c>
      <c r="AO39" s="246">
        <f t="shared" si="15"/>
        <v>32</v>
      </c>
      <c r="AP39" s="246">
        <f t="shared" si="15"/>
        <v>32</v>
      </c>
      <c r="AQ39" s="246">
        <f t="shared" si="15"/>
        <v>32</v>
      </c>
      <c r="AR39" s="246">
        <f t="shared" si="15"/>
        <v>32</v>
      </c>
      <c r="AS39" s="246">
        <f t="shared" si="15"/>
        <v>32</v>
      </c>
      <c r="AT39" s="246">
        <f t="shared" si="15"/>
        <v>32</v>
      </c>
      <c r="AU39" s="246">
        <f t="shared" si="15"/>
        <v>32</v>
      </c>
      <c r="AV39" s="246">
        <f t="shared" si="15"/>
        <v>32</v>
      </c>
      <c r="AW39" s="246">
        <f t="shared" si="15"/>
        <v>32</v>
      </c>
      <c r="AX39" s="246">
        <f t="shared" si="15"/>
        <v>32</v>
      </c>
      <c r="AY39" s="246">
        <f t="shared" si="15"/>
        <v>32</v>
      </c>
      <c r="AZ39" s="246">
        <f t="shared" si="15"/>
        <v>32</v>
      </c>
      <c r="BA39" s="246">
        <f t="shared" si="15"/>
        <v>32</v>
      </c>
      <c r="BB39" s="246">
        <f t="shared" si="15"/>
        <v>32</v>
      </c>
      <c r="BC39" s="246">
        <f t="shared" si="15"/>
        <v>32</v>
      </c>
      <c r="BD39" s="246">
        <f t="shared" si="15"/>
        <v>32</v>
      </c>
      <c r="BE39" s="246">
        <f t="shared" si="15"/>
        <v>32</v>
      </c>
      <c r="BF39" s="246">
        <f t="shared" si="15"/>
        <v>32</v>
      </c>
      <c r="BG39" s="246">
        <f t="shared" si="15"/>
        <v>32</v>
      </c>
      <c r="BH39" s="246">
        <f t="shared" si="15"/>
        <v>32</v>
      </c>
      <c r="BI39" s="246">
        <f t="shared" si="15"/>
        <v>32</v>
      </c>
      <c r="BJ39" s="246">
        <f t="shared" si="15"/>
        <v>32</v>
      </c>
      <c r="BK39" s="246">
        <f t="shared" si="15"/>
        <v>32</v>
      </c>
      <c r="BL39" s="246">
        <f t="shared" si="15"/>
        <v>32</v>
      </c>
      <c r="BM39" s="246">
        <f t="shared" si="15"/>
        <v>32</v>
      </c>
      <c r="BN39" s="246">
        <f t="shared" si="15"/>
        <v>32</v>
      </c>
      <c r="BO39" s="246">
        <f t="shared" si="15"/>
        <v>32</v>
      </c>
      <c r="BP39" s="246">
        <f t="shared" si="15"/>
        <v>32</v>
      </c>
      <c r="BQ39" s="246">
        <f t="shared" ref="BQ39:BX39" si="16">BP39</f>
        <v>32</v>
      </c>
      <c r="BR39" s="246">
        <f t="shared" si="16"/>
        <v>32</v>
      </c>
      <c r="BS39" s="246">
        <f t="shared" si="16"/>
        <v>32</v>
      </c>
      <c r="BT39" s="246">
        <f t="shared" si="16"/>
        <v>32</v>
      </c>
      <c r="BU39" s="246">
        <f t="shared" si="16"/>
        <v>32</v>
      </c>
      <c r="BV39" s="246">
        <f t="shared" si="16"/>
        <v>32</v>
      </c>
      <c r="BW39" s="246">
        <f t="shared" si="16"/>
        <v>32</v>
      </c>
      <c r="BX39" s="246">
        <f t="shared" si="16"/>
        <v>32</v>
      </c>
    </row>
    <row r="40" spans="1:76" ht="21" hidden="1" customHeight="1" thickBot="1">
      <c r="A40" s="410" t="s">
        <v>138</v>
      </c>
      <c r="B40" s="411"/>
      <c r="C40" s="99">
        <f>VLOOKUP(B4,Общее_количество_учащихся,3,FALSE)</f>
        <v>32</v>
      </c>
      <c r="D40" s="247"/>
      <c r="E40" s="247"/>
      <c r="F40" s="247"/>
      <c r="G40" s="247"/>
      <c r="H40" s="247"/>
      <c r="I40" s="247"/>
      <c r="J40" s="247"/>
      <c r="K40" s="247"/>
      <c r="L40" s="247"/>
      <c r="M40" s="247"/>
      <c r="N40" s="247"/>
      <c r="O40" s="247"/>
      <c r="P40" s="247"/>
      <c r="Q40" s="247"/>
      <c r="R40" s="247"/>
      <c r="S40" s="247"/>
      <c r="T40" s="247"/>
      <c r="U40" s="247"/>
      <c r="V40" s="247"/>
      <c r="W40" s="247"/>
      <c r="X40" s="247"/>
      <c r="Y40" s="247"/>
      <c r="Z40" s="247"/>
      <c r="AA40" s="247"/>
      <c r="AB40" s="247"/>
      <c r="AC40" s="247"/>
      <c r="AD40" s="247"/>
      <c r="AE40" s="247"/>
      <c r="AF40" s="247"/>
      <c r="AG40" s="247"/>
      <c r="AH40" s="247"/>
      <c r="AI40" s="247"/>
      <c r="AJ40" s="247"/>
      <c r="AK40" s="247"/>
      <c r="AL40" s="247"/>
      <c r="AM40" s="247"/>
      <c r="AN40" s="247"/>
      <c r="AO40" s="247"/>
      <c r="AP40" s="247"/>
      <c r="AQ40" s="247"/>
      <c r="AR40" s="247"/>
      <c r="AS40" s="247"/>
      <c r="AT40" s="247"/>
      <c r="AU40" s="247"/>
      <c r="AV40" s="247"/>
      <c r="AW40" s="247"/>
      <c r="AX40" s="247"/>
      <c r="AY40" s="247"/>
      <c r="AZ40" s="247"/>
      <c r="BA40" s="247"/>
      <c r="BB40" s="247"/>
      <c r="BC40" s="247"/>
      <c r="BD40" s="247"/>
      <c r="BE40" s="247"/>
      <c r="BF40" s="247"/>
      <c r="BG40" s="247"/>
      <c r="BH40" s="247"/>
      <c r="BI40" s="247"/>
      <c r="BJ40" s="247"/>
      <c r="BK40" s="247"/>
      <c r="BL40" s="247"/>
      <c r="BM40" s="247"/>
      <c r="BN40" s="247"/>
      <c r="BO40" s="247"/>
      <c r="BP40" s="247"/>
      <c r="BQ40" s="247"/>
      <c r="BR40" s="247"/>
      <c r="BS40" s="247"/>
      <c r="BT40" s="247"/>
      <c r="BU40" s="247"/>
      <c r="BV40" s="247"/>
      <c r="BW40" s="247"/>
      <c r="BX40" s="247"/>
    </row>
    <row r="41" spans="1:76" ht="14.45" hidden="1" customHeight="1" thickTop="1">
      <c r="A41" s="414" t="s">
        <v>75</v>
      </c>
      <c r="B41" s="415"/>
      <c r="C41" s="237"/>
      <c r="D41" s="248">
        <f>D38*D39/1000</f>
        <v>0</v>
      </c>
      <c r="E41" s="248">
        <f>E38*E39</f>
        <v>0</v>
      </c>
      <c r="F41" s="248">
        <f>F38*F39</f>
        <v>0</v>
      </c>
      <c r="G41" s="248">
        <f>G38*G39</f>
        <v>0</v>
      </c>
      <c r="H41" s="248">
        <f t="shared" ref="H41:BS41" si="17">H38*H39/1000</f>
        <v>0</v>
      </c>
      <c r="I41" s="248">
        <f t="shared" si="17"/>
        <v>0</v>
      </c>
      <c r="J41" s="249">
        <f t="shared" si="17"/>
        <v>0.25600000000000001</v>
      </c>
      <c r="K41" s="249">
        <f>K38*K39</f>
        <v>0</v>
      </c>
      <c r="L41" s="249">
        <f>L38*L39/1000</f>
        <v>9.9199999999999997E-2</v>
      </c>
      <c r="M41" s="249">
        <f t="shared" si="17"/>
        <v>0</v>
      </c>
      <c r="N41" s="249">
        <f t="shared" si="17"/>
        <v>0.14080000000000001</v>
      </c>
      <c r="O41" s="249">
        <f t="shared" si="17"/>
        <v>0</v>
      </c>
      <c r="P41" s="249">
        <f t="shared" si="17"/>
        <v>0</v>
      </c>
      <c r="Q41" s="249">
        <f>Q38*Q39</f>
        <v>32</v>
      </c>
      <c r="R41" s="249">
        <f t="shared" si="17"/>
        <v>0</v>
      </c>
      <c r="S41" s="249">
        <f>S38*S39</f>
        <v>0</v>
      </c>
      <c r="T41" s="249">
        <f t="shared" si="17"/>
        <v>0</v>
      </c>
      <c r="U41" s="249">
        <f t="shared" si="17"/>
        <v>0</v>
      </c>
      <c r="V41" s="249">
        <f t="shared" si="17"/>
        <v>0</v>
      </c>
      <c r="W41" s="249">
        <f t="shared" si="17"/>
        <v>0.86399999999999999</v>
      </c>
      <c r="X41" s="249">
        <f t="shared" si="17"/>
        <v>0</v>
      </c>
      <c r="Y41" s="249">
        <f t="shared" si="17"/>
        <v>0</v>
      </c>
      <c r="Z41" s="249">
        <f t="shared" si="17"/>
        <v>0</v>
      </c>
      <c r="AA41" s="249">
        <f t="shared" si="17"/>
        <v>5.76</v>
      </c>
      <c r="AB41" s="249">
        <f t="shared" si="17"/>
        <v>0</v>
      </c>
      <c r="AC41" s="249">
        <f t="shared" si="17"/>
        <v>0</v>
      </c>
      <c r="AD41" s="249">
        <f t="shared" si="17"/>
        <v>0</v>
      </c>
      <c r="AE41" s="249">
        <f t="shared" si="17"/>
        <v>0</v>
      </c>
      <c r="AF41" s="249">
        <f t="shared" si="17"/>
        <v>0</v>
      </c>
      <c r="AG41" s="249">
        <f t="shared" si="17"/>
        <v>0</v>
      </c>
      <c r="AH41" s="249">
        <f t="shared" si="17"/>
        <v>0</v>
      </c>
      <c r="AI41" s="249">
        <f t="shared" si="17"/>
        <v>0</v>
      </c>
      <c r="AJ41" s="249">
        <f t="shared" si="17"/>
        <v>0</v>
      </c>
      <c r="AK41" s="249">
        <f t="shared" si="17"/>
        <v>0</v>
      </c>
      <c r="AL41" s="249">
        <f t="shared" si="17"/>
        <v>0.96</v>
      </c>
      <c r="AM41" s="249">
        <f t="shared" si="17"/>
        <v>0</v>
      </c>
      <c r="AN41" s="249">
        <f t="shared" si="17"/>
        <v>0</v>
      </c>
      <c r="AO41" s="249">
        <f t="shared" si="17"/>
        <v>0</v>
      </c>
      <c r="AP41" s="249">
        <f t="shared" si="17"/>
        <v>0</v>
      </c>
      <c r="AQ41" s="249">
        <f t="shared" si="17"/>
        <v>0</v>
      </c>
      <c r="AR41" s="249">
        <f t="shared" si="17"/>
        <v>0</v>
      </c>
      <c r="AS41" s="249">
        <f t="shared" si="17"/>
        <v>0</v>
      </c>
      <c r="AT41" s="249">
        <f t="shared" si="17"/>
        <v>0.16</v>
      </c>
      <c r="AU41" s="249">
        <f t="shared" si="17"/>
        <v>0</v>
      </c>
      <c r="AV41" s="249">
        <f t="shared" si="17"/>
        <v>0</v>
      </c>
      <c r="AW41" s="249">
        <f t="shared" si="17"/>
        <v>0</v>
      </c>
      <c r="AX41" s="249">
        <f t="shared" si="17"/>
        <v>0</v>
      </c>
      <c r="AY41" s="249">
        <f t="shared" si="17"/>
        <v>0</v>
      </c>
      <c r="AZ41" s="249">
        <f t="shared" si="17"/>
        <v>0</v>
      </c>
      <c r="BA41" s="249">
        <f t="shared" si="17"/>
        <v>1.0880000000000001</v>
      </c>
      <c r="BB41" s="249">
        <f t="shared" si="17"/>
        <v>0</v>
      </c>
      <c r="BC41" s="249">
        <f t="shared" si="17"/>
        <v>0</v>
      </c>
      <c r="BD41" s="249">
        <f t="shared" si="17"/>
        <v>0</v>
      </c>
      <c r="BE41" s="249">
        <f t="shared" si="17"/>
        <v>0</v>
      </c>
      <c r="BF41" s="249">
        <f t="shared" si="17"/>
        <v>0</v>
      </c>
      <c r="BG41" s="249">
        <f t="shared" si="17"/>
        <v>3.2000000000000001E-2</v>
      </c>
      <c r="BH41" s="249">
        <f>BH38*BH39</f>
        <v>32</v>
      </c>
      <c r="BI41" s="249">
        <f t="shared" si="17"/>
        <v>0</v>
      </c>
      <c r="BJ41" s="249">
        <f t="shared" si="17"/>
        <v>1.92</v>
      </c>
      <c r="BK41" s="249">
        <f t="shared" si="17"/>
        <v>0.28799999999999998</v>
      </c>
      <c r="BL41" s="249">
        <f t="shared" si="17"/>
        <v>0.224</v>
      </c>
      <c r="BM41" s="249">
        <f t="shared" si="17"/>
        <v>0</v>
      </c>
      <c r="BN41" s="249">
        <f t="shared" si="17"/>
        <v>0</v>
      </c>
      <c r="BO41" s="249">
        <f t="shared" si="17"/>
        <v>0</v>
      </c>
      <c r="BP41" s="249">
        <f t="shared" si="17"/>
        <v>0</v>
      </c>
      <c r="BQ41" s="249">
        <f t="shared" si="17"/>
        <v>0</v>
      </c>
      <c r="BR41" s="249">
        <f t="shared" si="17"/>
        <v>0</v>
      </c>
      <c r="BS41" s="249">
        <f t="shared" si="17"/>
        <v>0</v>
      </c>
      <c r="BT41" s="249">
        <f t="shared" ref="BT41:BX41" si="18">BT38*BT39/1000</f>
        <v>0</v>
      </c>
      <c r="BU41" s="249">
        <f t="shared" si="18"/>
        <v>0</v>
      </c>
      <c r="BV41" s="249">
        <f t="shared" si="18"/>
        <v>0</v>
      </c>
      <c r="BW41" s="249">
        <f t="shared" si="18"/>
        <v>0</v>
      </c>
      <c r="BX41" s="249">
        <f t="shared" si="18"/>
        <v>1.92</v>
      </c>
    </row>
    <row r="42" spans="1:76" ht="13.9" hidden="1" customHeight="1">
      <c r="A42" s="414" t="s">
        <v>64</v>
      </c>
      <c r="B42" s="415"/>
      <c r="C42" s="237"/>
      <c r="D42" s="241">
        <f>ССЫЛКИ!B3</f>
        <v>85</v>
      </c>
      <c r="E42" s="241">
        <f>ССЫЛКИ!C3</f>
        <v>21</v>
      </c>
      <c r="F42" s="241">
        <f>ССЫЛКИ!D3</f>
        <v>21</v>
      </c>
      <c r="G42" s="241">
        <f>ССЫЛКИ!E3</f>
        <v>6</v>
      </c>
      <c r="H42" s="241">
        <f>ССЫЛКИ!F3</f>
        <v>400</v>
      </c>
      <c r="I42" s="241">
        <f>ССЫЛКИ!G3</f>
        <v>140</v>
      </c>
      <c r="J42" s="241">
        <f>ССЫЛКИ!H3</f>
        <v>85</v>
      </c>
      <c r="K42" s="241">
        <f>ССЫЛКИ!I3</f>
        <v>21</v>
      </c>
      <c r="L42" s="241">
        <f>ССЫЛКИ!J3</f>
        <v>140</v>
      </c>
      <c r="M42" s="241">
        <f>ССЫЛКИ!K3</f>
        <v>56</v>
      </c>
      <c r="N42" s="241">
        <f>ССЫЛКИ!L3</f>
        <v>10</v>
      </c>
      <c r="O42" s="241">
        <f>ССЫЛКИ!M3</f>
        <v>240</v>
      </c>
      <c r="P42" s="241">
        <f>ССЫЛКИ!N3</f>
        <v>700</v>
      </c>
      <c r="Q42" s="241">
        <f>ССЫЛКИ!O3</f>
        <v>8</v>
      </c>
      <c r="R42" s="241">
        <f>ССЫЛКИ!P3</f>
        <v>160</v>
      </c>
      <c r="S42" s="241">
        <f>ССЫЛКИ!Q3</f>
        <v>10</v>
      </c>
      <c r="T42" s="241">
        <f>ССЫЛКИ!R3</f>
        <v>150</v>
      </c>
      <c r="U42" s="241">
        <f>ССЫЛКИ!S3</f>
        <v>110</v>
      </c>
      <c r="V42" s="241">
        <f>ССЫЛКИ!T3</f>
        <v>130</v>
      </c>
      <c r="W42" s="241">
        <f>ССЫЛКИ!U3</f>
        <v>150</v>
      </c>
      <c r="X42" s="241">
        <f>ССЫЛКИ!V3</f>
        <v>150</v>
      </c>
      <c r="Y42" s="241">
        <f>ССЫЛКИ!W3</f>
        <v>40</v>
      </c>
      <c r="Z42" s="241">
        <f>ССЫЛКИ!X3</f>
        <v>150</v>
      </c>
      <c r="AA42" s="241">
        <f>ССЫЛКИ!Y3</f>
        <v>60</v>
      </c>
      <c r="AB42" s="241">
        <f>ССЫЛКИ!Z3</f>
        <v>70</v>
      </c>
      <c r="AC42" s="241">
        <f>ССЫЛКИ!AA3</f>
        <v>165</v>
      </c>
      <c r="AD42" s="241">
        <f>ССЫЛКИ!AB3</f>
        <v>21</v>
      </c>
      <c r="AE42" s="241">
        <f>ССЫЛКИ!AC3</f>
        <v>10.5</v>
      </c>
      <c r="AF42" s="241">
        <f>ССЫЛКИ!AD3</f>
        <v>55</v>
      </c>
      <c r="AG42" s="241">
        <f>ССЫЛКИ!AE3</f>
        <v>90</v>
      </c>
      <c r="AH42" s="241">
        <f>ССЫЛКИ!AF3</f>
        <v>45</v>
      </c>
      <c r="AI42" s="241">
        <f>ССЫЛКИ!AG3</f>
        <v>45</v>
      </c>
      <c r="AJ42" s="241">
        <f>ССЫЛКИ!AH3</f>
        <v>52</v>
      </c>
      <c r="AK42" s="241">
        <f>ССЫЛКИ!AI3</f>
        <v>50</v>
      </c>
      <c r="AL42" s="241">
        <f>ССЫЛКИ!AJ3</f>
        <v>55</v>
      </c>
      <c r="AM42" s="241">
        <f>ССЫЛКИ!AK3</f>
        <v>60</v>
      </c>
      <c r="AN42" s="241">
        <f>ССЫЛКИ!AL3</f>
        <v>60</v>
      </c>
      <c r="AO42" s="241">
        <f>ССЫЛКИ!AM3</f>
        <v>50</v>
      </c>
      <c r="AP42" s="241">
        <f>ССЫЛКИ!AN3</f>
        <v>110</v>
      </c>
      <c r="AQ42" s="241">
        <f>ССЫЛКИ!AO3</f>
        <v>270</v>
      </c>
      <c r="AR42" s="241">
        <f>ССЫЛКИ!AP3</f>
        <v>200</v>
      </c>
      <c r="AS42" s="241">
        <f>ССЫЛКИ!AQ3</f>
        <v>80</v>
      </c>
      <c r="AT42" s="241">
        <f>ССЫЛКИ!AR3</f>
        <v>600</v>
      </c>
      <c r="AU42" s="241">
        <f>ССЫЛКИ!AS3</f>
        <v>60</v>
      </c>
      <c r="AV42" s="241">
        <f>ССЫЛКИ!AT3</f>
        <v>75</v>
      </c>
      <c r="AW42" s="241">
        <f>ССЫЛКИ!AU3</f>
        <v>250</v>
      </c>
      <c r="AX42" s="241">
        <f>ССЫЛКИ!AV3</f>
        <v>274</v>
      </c>
      <c r="AY42" s="241">
        <f>ССЫЛКИ!AW3</f>
        <v>450</v>
      </c>
      <c r="AZ42" s="241">
        <f>ССЫЛКИ!AX3</f>
        <v>325</v>
      </c>
      <c r="BA42" s="241">
        <f>ССЫЛКИ!AY3</f>
        <v>180</v>
      </c>
      <c r="BB42" s="241">
        <f>ССЫЛКИ!AZ3</f>
        <v>320</v>
      </c>
      <c r="BC42" s="241">
        <f>ССЫЛКИ!BA3</f>
        <v>350</v>
      </c>
      <c r="BD42" s="241">
        <f>ССЫЛКИ!BB3</f>
        <v>300</v>
      </c>
      <c r="BE42" s="241">
        <f>ССЫЛКИ!BC3</f>
        <v>120</v>
      </c>
      <c r="BF42" s="241">
        <f>ССЫЛКИ!BD3</f>
        <v>220</v>
      </c>
      <c r="BG42" s="241">
        <f>ССЫЛКИ!BE3</f>
        <v>300</v>
      </c>
      <c r="BH42" s="241">
        <f>ССЫЛКИ!BF3</f>
        <v>21</v>
      </c>
      <c r="BI42" s="241">
        <f>ССЫЛКИ!BG3</f>
        <v>21</v>
      </c>
      <c r="BJ42" s="241">
        <f>ССЫЛКИ!BH3</f>
        <v>35</v>
      </c>
      <c r="BK42" s="241">
        <f>ССЫЛКИ!BI3</f>
        <v>22</v>
      </c>
      <c r="BL42" s="241">
        <f>ССЫЛКИ!BJ3</f>
        <v>32</v>
      </c>
      <c r="BM42" s="241">
        <f>ССЫЛКИ!BK3</f>
        <v>140</v>
      </c>
      <c r="BN42" s="241">
        <f>ССЫЛКИ!BL3</f>
        <v>140</v>
      </c>
      <c r="BO42" s="241">
        <f>ССЫЛКИ!BM3</f>
        <v>30</v>
      </c>
      <c r="BP42" s="241">
        <f>ССЫЛКИ!BN3</f>
        <v>4.2</v>
      </c>
      <c r="BQ42" s="241">
        <f>ССЫЛКИ!BO3</f>
        <v>160</v>
      </c>
      <c r="BR42" s="241">
        <f>ССЫЛКИ!BP3</f>
        <v>100</v>
      </c>
      <c r="BS42" s="241">
        <f>ССЫЛКИ!BQ3</f>
        <v>150</v>
      </c>
      <c r="BT42" s="241">
        <f>ССЫЛКИ!BR3</f>
        <v>160</v>
      </c>
      <c r="BU42" s="241">
        <f>ССЫЛКИ!BS3</f>
        <v>100</v>
      </c>
      <c r="BV42" s="241">
        <f>ССЫЛКИ!BT3</f>
        <v>90</v>
      </c>
      <c r="BW42" s="241">
        <f>ССЫЛКИ!BU3</f>
        <v>21</v>
      </c>
      <c r="BX42" s="241">
        <f>ССЫЛКИ!BV3</f>
        <v>40</v>
      </c>
    </row>
    <row r="43" spans="1:76" ht="13.9" hidden="1" customHeight="1">
      <c r="A43" s="414" t="s">
        <v>76</v>
      </c>
      <c r="B43" s="415"/>
      <c r="C43" s="250">
        <f>SUM(D43:BZ43)</f>
        <v>1951.9999999999995</v>
      </c>
      <c r="D43" s="243">
        <f>D41*D42</f>
        <v>0</v>
      </c>
      <c r="E43" s="243">
        <f t="shared" ref="E43:BP43" si="19">E41*E42</f>
        <v>0</v>
      </c>
      <c r="F43" s="239">
        <f>F41*F42</f>
        <v>0</v>
      </c>
      <c r="G43" s="239">
        <f t="shared" si="19"/>
        <v>0</v>
      </c>
      <c r="H43" s="239">
        <f t="shared" si="19"/>
        <v>0</v>
      </c>
      <c r="I43" s="239">
        <f t="shared" si="19"/>
        <v>0</v>
      </c>
      <c r="J43" s="239">
        <f t="shared" si="19"/>
        <v>21.76</v>
      </c>
      <c r="K43" s="252">
        <f t="shared" si="19"/>
        <v>0</v>
      </c>
      <c r="L43" s="252">
        <f t="shared" si="19"/>
        <v>13.888</v>
      </c>
      <c r="M43" s="252">
        <f t="shared" si="19"/>
        <v>0</v>
      </c>
      <c r="N43" s="252">
        <f t="shared" si="19"/>
        <v>1.4080000000000001</v>
      </c>
      <c r="O43" s="252">
        <f t="shared" si="19"/>
        <v>0</v>
      </c>
      <c r="P43" s="252">
        <f t="shared" si="19"/>
        <v>0</v>
      </c>
      <c r="Q43" s="252">
        <f t="shared" si="19"/>
        <v>256</v>
      </c>
      <c r="R43" s="252">
        <f t="shared" si="19"/>
        <v>0</v>
      </c>
      <c r="S43" s="252">
        <f t="shared" si="19"/>
        <v>0</v>
      </c>
      <c r="T43" s="252">
        <f t="shared" si="19"/>
        <v>0</v>
      </c>
      <c r="U43" s="252">
        <f t="shared" si="19"/>
        <v>0</v>
      </c>
      <c r="V43" s="252">
        <f t="shared" si="19"/>
        <v>0</v>
      </c>
      <c r="W43" s="252">
        <f t="shared" si="19"/>
        <v>129.6</v>
      </c>
      <c r="X43" s="252">
        <f t="shared" si="19"/>
        <v>0</v>
      </c>
      <c r="Y43" s="252">
        <f t="shared" si="19"/>
        <v>0</v>
      </c>
      <c r="Z43" s="252">
        <f t="shared" si="19"/>
        <v>0</v>
      </c>
      <c r="AA43" s="252">
        <f t="shared" si="19"/>
        <v>345.59999999999997</v>
      </c>
      <c r="AB43" s="252">
        <f t="shared" si="19"/>
        <v>0</v>
      </c>
      <c r="AC43" s="252">
        <f t="shared" si="19"/>
        <v>0</v>
      </c>
      <c r="AD43" s="252">
        <f t="shared" si="19"/>
        <v>0</v>
      </c>
      <c r="AE43" s="252">
        <f t="shared" si="19"/>
        <v>0</v>
      </c>
      <c r="AF43" s="252">
        <f t="shared" si="19"/>
        <v>0</v>
      </c>
      <c r="AG43" s="252">
        <f t="shared" si="19"/>
        <v>0</v>
      </c>
      <c r="AH43" s="252">
        <f t="shared" si="19"/>
        <v>0</v>
      </c>
      <c r="AI43" s="252">
        <f t="shared" si="19"/>
        <v>0</v>
      </c>
      <c r="AJ43" s="252">
        <f t="shared" si="19"/>
        <v>0</v>
      </c>
      <c r="AK43" s="252">
        <f t="shared" si="19"/>
        <v>0</v>
      </c>
      <c r="AL43" s="252">
        <f t="shared" si="19"/>
        <v>52.8</v>
      </c>
      <c r="AM43" s="252">
        <f t="shared" si="19"/>
        <v>0</v>
      </c>
      <c r="AN43" s="252">
        <f t="shared" si="19"/>
        <v>0</v>
      </c>
      <c r="AO43" s="252">
        <f t="shared" si="19"/>
        <v>0</v>
      </c>
      <c r="AP43" s="252">
        <f t="shared" si="19"/>
        <v>0</v>
      </c>
      <c r="AQ43" s="252">
        <f t="shared" si="19"/>
        <v>0</v>
      </c>
      <c r="AR43" s="252">
        <f t="shared" si="19"/>
        <v>0</v>
      </c>
      <c r="AS43" s="252">
        <f t="shared" si="19"/>
        <v>0</v>
      </c>
      <c r="AT43" s="252">
        <f t="shared" si="19"/>
        <v>96</v>
      </c>
      <c r="AU43" s="252">
        <f t="shared" si="19"/>
        <v>0</v>
      </c>
      <c r="AV43" s="252">
        <f t="shared" si="19"/>
        <v>0</v>
      </c>
      <c r="AW43" s="252">
        <f t="shared" si="19"/>
        <v>0</v>
      </c>
      <c r="AX43" s="252">
        <f t="shared" si="19"/>
        <v>0</v>
      </c>
      <c r="AY43" s="252">
        <f t="shared" si="19"/>
        <v>0</v>
      </c>
      <c r="AZ43" s="252">
        <f t="shared" si="19"/>
        <v>0</v>
      </c>
      <c r="BA43" s="252">
        <f t="shared" si="19"/>
        <v>195.84</v>
      </c>
      <c r="BB43" s="252">
        <f t="shared" si="19"/>
        <v>0</v>
      </c>
      <c r="BC43" s="252">
        <f t="shared" si="19"/>
        <v>0</v>
      </c>
      <c r="BD43" s="252">
        <f t="shared" si="19"/>
        <v>0</v>
      </c>
      <c r="BE43" s="252">
        <f t="shared" si="19"/>
        <v>0</v>
      </c>
      <c r="BF43" s="252">
        <f t="shared" si="19"/>
        <v>0</v>
      </c>
      <c r="BG43" s="252">
        <f t="shared" si="19"/>
        <v>9.6</v>
      </c>
      <c r="BH43" s="252">
        <f t="shared" si="19"/>
        <v>672</v>
      </c>
      <c r="BI43" s="252">
        <f t="shared" si="19"/>
        <v>0</v>
      </c>
      <c r="BJ43" s="252">
        <f t="shared" si="19"/>
        <v>67.2</v>
      </c>
      <c r="BK43" s="252">
        <f t="shared" si="19"/>
        <v>6.3359999999999994</v>
      </c>
      <c r="BL43" s="252">
        <f t="shared" si="19"/>
        <v>7.1680000000000001</v>
      </c>
      <c r="BM43" s="252">
        <f t="shared" si="19"/>
        <v>0</v>
      </c>
      <c r="BN43" s="252">
        <f t="shared" si="19"/>
        <v>0</v>
      </c>
      <c r="BO43" s="252">
        <f t="shared" si="19"/>
        <v>0</v>
      </c>
      <c r="BP43" s="252">
        <f t="shared" si="19"/>
        <v>0</v>
      </c>
      <c r="BQ43" s="252">
        <f t="shared" ref="BQ43:BW43" si="20">BQ41*BQ42</f>
        <v>0</v>
      </c>
      <c r="BR43" s="252">
        <f t="shared" si="20"/>
        <v>0</v>
      </c>
      <c r="BS43" s="252">
        <f t="shared" si="20"/>
        <v>0</v>
      </c>
      <c r="BT43" s="252">
        <f t="shared" si="20"/>
        <v>0</v>
      </c>
      <c r="BU43" s="252">
        <f t="shared" si="20"/>
        <v>0</v>
      </c>
      <c r="BV43" s="252">
        <f>BV41*BV42</f>
        <v>0</v>
      </c>
      <c r="BW43" s="252">
        <f t="shared" si="20"/>
        <v>0</v>
      </c>
      <c r="BX43" s="252">
        <f>BX41*BX42</f>
        <v>76.8</v>
      </c>
    </row>
    <row r="44" spans="1:76" ht="13.9" hidden="1" customHeight="1">
      <c r="A44" s="414" t="s">
        <v>77</v>
      </c>
      <c r="B44" s="416"/>
      <c r="C44" s="251">
        <f>C43/C40</f>
        <v>60.999999999999986</v>
      </c>
      <c r="D44" s="230"/>
      <c r="E44" s="230"/>
      <c r="F44" s="230"/>
      <c r="G44" s="230"/>
      <c r="H44" s="230"/>
      <c r="I44" s="230"/>
      <c r="J44" s="230"/>
      <c r="K44" s="230"/>
      <c r="L44" s="230"/>
      <c r="M44" s="230"/>
      <c r="N44" s="230"/>
      <c r="O44" s="230"/>
      <c r="P44" s="230"/>
      <c r="Q44" s="230"/>
      <c r="R44" s="230"/>
      <c r="S44" s="230"/>
      <c r="T44" s="230"/>
      <c r="U44" s="230"/>
      <c r="V44" s="230"/>
      <c r="W44" s="230"/>
      <c r="X44" s="230"/>
      <c r="Y44" s="230"/>
      <c r="Z44" s="230"/>
      <c r="AA44" s="230"/>
      <c r="AB44" s="230"/>
      <c r="AC44" s="230"/>
      <c r="AD44" s="230"/>
      <c r="AE44" s="230"/>
      <c r="AF44" s="230"/>
      <c r="AG44" s="230"/>
      <c r="AH44" s="230"/>
      <c r="AI44" s="230"/>
      <c r="AJ44" s="230"/>
      <c r="AK44" s="230"/>
      <c r="AL44" s="230"/>
      <c r="AM44" s="230"/>
      <c r="AN44" s="230"/>
      <c r="AO44" s="230"/>
      <c r="AP44" s="230"/>
      <c r="AQ44" s="230"/>
      <c r="AR44" s="230"/>
      <c r="AS44" s="230"/>
      <c r="AT44" s="230"/>
      <c r="AU44" s="230"/>
      <c r="AV44" s="230"/>
      <c r="AW44" s="230"/>
      <c r="AX44" s="230"/>
      <c r="AY44" s="230"/>
      <c r="AZ44" s="230"/>
      <c r="BA44" s="230"/>
      <c r="BB44" s="230"/>
      <c r="BC44" s="230"/>
      <c r="BD44" s="230"/>
      <c r="BE44" s="230"/>
      <c r="BF44" s="230"/>
      <c r="BG44" s="230"/>
      <c r="BH44" s="230"/>
      <c r="BI44" s="230"/>
      <c r="BJ44" s="230"/>
      <c r="BK44" s="230"/>
      <c r="BL44" s="230"/>
      <c r="BM44" s="230"/>
      <c r="BN44" s="230"/>
      <c r="BO44" s="230"/>
      <c r="BP44" s="230"/>
      <c r="BQ44" s="230"/>
      <c r="BR44" s="230"/>
      <c r="BS44" s="230"/>
      <c r="BT44" s="230"/>
      <c r="BU44" s="230"/>
      <c r="BV44" s="230"/>
      <c r="BW44" s="230"/>
      <c r="BX44" s="230"/>
    </row>
    <row r="45" spans="1:7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</row>
    <row r="46" spans="1:76" ht="15.75" customHeight="1">
      <c r="A46" s="1"/>
      <c r="B46" s="29" t="s">
        <v>78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</row>
    <row r="47" spans="1:7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</row>
    <row r="48" spans="1:76" ht="15.75" customHeight="1">
      <c r="A48" s="1"/>
      <c r="B48" s="29" t="s">
        <v>79</v>
      </c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</row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</sheetData>
  <mergeCells count="29">
    <mergeCell ref="A16:B16"/>
    <mergeCell ref="A17:B17"/>
    <mergeCell ref="A11:B11"/>
    <mergeCell ref="A12:B12"/>
    <mergeCell ref="A13:B13"/>
    <mergeCell ref="A14:B14"/>
    <mergeCell ref="A15:B15"/>
    <mergeCell ref="A1:BK1"/>
    <mergeCell ref="A2:BK2"/>
    <mergeCell ref="B3:BK3"/>
    <mergeCell ref="C4:BX4"/>
    <mergeCell ref="L5:AB5"/>
    <mergeCell ref="A20:B21"/>
    <mergeCell ref="D20:BX20"/>
    <mergeCell ref="A28:B28"/>
    <mergeCell ref="A30:B30"/>
    <mergeCell ref="A31:B31"/>
    <mergeCell ref="A32:B32"/>
    <mergeCell ref="A33:B33"/>
    <mergeCell ref="A34:B34"/>
    <mergeCell ref="A41:B41"/>
    <mergeCell ref="A42:B42"/>
    <mergeCell ref="A43:B43"/>
    <mergeCell ref="A44:B44"/>
    <mergeCell ref="A35:B35"/>
    <mergeCell ref="A36:B36"/>
    <mergeCell ref="A38:B38"/>
    <mergeCell ref="A39:B39"/>
    <mergeCell ref="A40:B40"/>
  </mergeCells>
  <pageMargins left="0.70866141732283472" right="0.70866141732283472" top="0.74803149606299213" bottom="0.74803149606299213" header="0" footer="0"/>
  <pageSetup paperSize="9" scale="51" orientation="landscape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pageSetUpPr fitToPage="1"/>
  </sheetPr>
  <dimension ref="A1:CA984"/>
  <sheetViews>
    <sheetView topLeftCell="A5" zoomScale="80" zoomScaleNormal="80" workbookViewId="0">
      <selection activeCell="C6" sqref="A6:XFD22"/>
    </sheetView>
  </sheetViews>
  <sheetFormatPr defaultColWidth="12.625" defaultRowHeight="15" customHeight="1"/>
  <cols>
    <col min="1" max="1" width="3.25" style="285" customWidth="1"/>
    <col min="2" max="2" width="22.375" style="285" customWidth="1"/>
    <col min="3" max="4" width="7.375" style="285" bestFit="1" customWidth="1"/>
    <col min="5" max="6" width="7.375" style="285" hidden="1" customWidth="1"/>
    <col min="7" max="7" width="7.75" style="285" bestFit="1" customWidth="1"/>
    <col min="8" max="9" width="8.375" style="285" hidden="1" customWidth="1"/>
    <col min="10" max="11" width="7.375" style="285" hidden="1" customWidth="1"/>
    <col min="12" max="12" width="8.375" style="285" bestFit="1" customWidth="1"/>
    <col min="13" max="13" width="7.375" style="285" bestFit="1" customWidth="1"/>
    <col min="14" max="14" width="7.375" style="285" customWidth="1"/>
    <col min="15" max="16" width="8.375" style="285" hidden="1" customWidth="1"/>
    <col min="17" max="17" width="6.375" style="285" hidden="1" customWidth="1"/>
    <col min="18" max="18" width="8.375" style="285" hidden="1" customWidth="1"/>
    <col min="19" max="19" width="7.75" style="285" bestFit="1" customWidth="1"/>
    <col min="20" max="24" width="8.375" style="285" hidden="1" customWidth="1"/>
    <col min="25" max="25" width="7.375" style="285" hidden="1" customWidth="1"/>
    <col min="26" max="26" width="8.375" style="285" hidden="1" customWidth="1"/>
    <col min="27" max="28" width="7.375" style="285" hidden="1" customWidth="1"/>
    <col min="29" max="29" width="8.375" style="285" hidden="1" customWidth="1"/>
    <col min="30" max="39" width="7.375" style="285" hidden="1" customWidth="1"/>
    <col min="40" max="40" width="7.75" style="285" bestFit="1" customWidth="1"/>
    <col min="41" max="41" width="7.375" style="285" hidden="1" customWidth="1"/>
    <col min="42" max="44" width="8.375" style="285" hidden="1" customWidth="1"/>
    <col min="45" max="45" width="7.75" style="285" bestFit="1" customWidth="1"/>
    <col min="46" max="46" width="8.375" style="285" bestFit="1" customWidth="1"/>
    <col min="47" max="47" width="7.375" style="285" hidden="1" customWidth="1"/>
    <col min="48" max="48" width="7.75" style="285" bestFit="1" customWidth="1"/>
    <col min="49" max="49" width="8.375" style="285" hidden="1" customWidth="1"/>
    <col min="50" max="50" width="8.375" style="285" bestFit="1" customWidth="1"/>
    <col min="51" max="52" width="8.375" style="285" hidden="1" customWidth="1"/>
    <col min="53" max="53" width="8.375" style="285" bestFit="1" customWidth="1"/>
    <col min="54" max="59" width="8.375" style="285" hidden="1" customWidth="1"/>
    <col min="60" max="62" width="7.375" style="285" hidden="1" customWidth="1"/>
    <col min="63" max="64" width="7.375" style="285" bestFit="1" customWidth="1"/>
    <col min="65" max="66" width="8.375" style="285" hidden="1" customWidth="1"/>
    <col min="67" max="67" width="7.375" style="285" bestFit="1" customWidth="1"/>
    <col min="68" max="68" width="6.375" style="285" hidden="1" customWidth="1"/>
    <col min="69" max="70" width="8.375" style="285" hidden="1" customWidth="1"/>
    <col min="71" max="71" width="8.375" style="285" bestFit="1" customWidth="1"/>
    <col min="72" max="72" width="8.375" style="285" hidden="1" customWidth="1"/>
    <col min="73" max="73" width="8.375" style="285" bestFit="1" customWidth="1"/>
    <col min="74" max="74" width="7.375" style="285" hidden="1" customWidth="1"/>
    <col min="75" max="75" width="8.625" style="285" bestFit="1" customWidth="1"/>
    <col min="76" max="76" width="7.75" style="285" bestFit="1" customWidth="1"/>
    <col min="77" max="77" width="8.375" style="285" hidden="1" customWidth="1"/>
    <col min="78" max="78" width="7.75" style="285" bestFit="1" customWidth="1"/>
    <col min="79" max="79" width="7.625" style="285" customWidth="1"/>
    <col min="80" max="16384" width="12.625" style="285"/>
  </cols>
  <sheetData>
    <row r="1" spans="1:79" ht="18.75">
      <c r="A1" s="423" t="str">
        <f>'Автомат. ввод'!N10</f>
        <v>МКОУ " Новокрестьяновская  СОШ"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  <c r="R1" s="418"/>
      <c r="S1" s="418"/>
      <c r="T1" s="418"/>
      <c r="U1" s="418"/>
      <c r="V1" s="418"/>
      <c r="W1" s="418"/>
      <c r="X1" s="418"/>
      <c r="Y1" s="418"/>
      <c r="Z1" s="418"/>
      <c r="AA1" s="418"/>
      <c r="AB1" s="418"/>
      <c r="AC1" s="418"/>
      <c r="AD1" s="418"/>
      <c r="AE1" s="418"/>
      <c r="AF1" s="418"/>
      <c r="AG1" s="418"/>
      <c r="AH1" s="418"/>
      <c r="AI1" s="418"/>
      <c r="AJ1" s="418"/>
      <c r="AK1" s="418"/>
      <c r="AL1" s="418"/>
      <c r="AM1" s="418"/>
      <c r="AN1" s="418"/>
      <c r="AO1" s="418"/>
      <c r="AP1" s="418"/>
      <c r="AQ1" s="418"/>
      <c r="AR1" s="418"/>
      <c r="AS1" s="418"/>
      <c r="AT1" s="418"/>
      <c r="AU1" s="418"/>
      <c r="AV1" s="418"/>
      <c r="AW1" s="418"/>
      <c r="AX1" s="418"/>
      <c r="AY1" s="418"/>
      <c r="AZ1" s="418"/>
      <c r="BA1" s="418"/>
      <c r="BB1" s="418"/>
      <c r="BC1" s="418"/>
      <c r="BD1" s="418"/>
      <c r="BE1" s="418"/>
      <c r="BF1" s="418"/>
      <c r="BG1" s="418"/>
      <c r="BH1" s="418"/>
      <c r="BI1" s="418"/>
      <c r="BJ1" s="418"/>
      <c r="BK1" s="418"/>
    </row>
    <row r="2" spans="1:79" ht="15.75">
      <c r="A2" s="424" t="s">
        <v>65</v>
      </c>
      <c r="B2" s="418"/>
      <c r="C2" s="418"/>
      <c r="D2" s="418"/>
      <c r="E2" s="418"/>
      <c r="F2" s="418"/>
      <c r="G2" s="418"/>
      <c r="H2" s="418"/>
      <c r="I2" s="418"/>
      <c r="J2" s="418"/>
      <c r="K2" s="418"/>
      <c r="L2" s="418"/>
      <c r="M2" s="418"/>
      <c r="N2" s="418"/>
      <c r="O2" s="418"/>
      <c r="P2" s="418"/>
      <c r="Q2" s="418"/>
      <c r="R2" s="418"/>
      <c r="S2" s="418"/>
      <c r="T2" s="418"/>
      <c r="U2" s="418"/>
      <c r="V2" s="418"/>
      <c r="W2" s="418"/>
      <c r="X2" s="418"/>
      <c r="Y2" s="418"/>
      <c r="Z2" s="418"/>
      <c r="AA2" s="418"/>
      <c r="AB2" s="418"/>
      <c r="AC2" s="418"/>
      <c r="AD2" s="418"/>
      <c r="AE2" s="418"/>
      <c r="AF2" s="418"/>
      <c r="AG2" s="418"/>
      <c r="AH2" s="418"/>
      <c r="AI2" s="418"/>
      <c r="AJ2" s="418"/>
      <c r="AK2" s="418"/>
      <c r="AL2" s="418"/>
      <c r="AM2" s="418"/>
      <c r="AN2" s="418"/>
      <c r="AO2" s="418"/>
      <c r="AP2" s="418"/>
      <c r="AQ2" s="418"/>
      <c r="AR2" s="418"/>
      <c r="AS2" s="418"/>
      <c r="AT2" s="418"/>
      <c r="AU2" s="418"/>
      <c r="AV2" s="418"/>
      <c r="AW2" s="418"/>
      <c r="AX2" s="418"/>
      <c r="AY2" s="418"/>
      <c r="AZ2" s="418"/>
      <c r="BA2" s="418"/>
      <c r="BB2" s="418"/>
      <c r="BC2" s="418"/>
      <c r="BD2" s="418"/>
      <c r="BE2" s="418"/>
      <c r="BF2" s="418"/>
      <c r="BG2" s="418"/>
      <c r="BH2" s="418"/>
      <c r="BI2" s="418"/>
      <c r="BJ2" s="418"/>
      <c r="BK2" s="418"/>
      <c r="BQ2" s="36"/>
      <c r="BR2" s="36"/>
      <c r="BS2" s="36"/>
      <c r="BT2" s="36"/>
      <c r="BU2" s="36"/>
      <c r="BV2" s="36"/>
      <c r="BW2" s="36"/>
    </row>
    <row r="3" spans="1:79" ht="15.75">
      <c r="B3" s="424" t="s">
        <v>66</v>
      </c>
      <c r="C3" s="418"/>
      <c r="D3" s="418"/>
      <c r="E3" s="418"/>
      <c r="F3" s="418"/>
      <c r="G3" s="418"/>
      <c r="H3" s="418"/>
      <c r="I3" s="418"/>
      <c r="J3" s="418"/>
      <c r="K3" s="418"/>
      <c r="L3" s="418"/>
      <c r="M3" s="418"/>
      <c r="N3" s="418"/>
      <c r="O3" s="418"/>
      <c r="P3" s="418"/>
      <c r="Q3" s="418"/>
      <c r="R3" s="418"/>
      <c r="S3" s="418"/>
      <c r="T3" s="418"/>
      <c r="U3" s="418"/>
      <c r="V3" s="418"/>
      <c r="W3" s="418"/>
      <c r="X3" s="418"/>
      <c r="Y3" s="418"/>
      <c r="Z3" s="418"/>
      <c r="AA3" s="418"/>
      <c r="AB3" s="418"/>
      <c r="AC3" s="418"/>
      <c r="AD3" s="418"/>
      <c r="AE3" s="418"/>
      <c r="AF3" s="418"/>
      <c r="AG3" s="418"/>
      <c r="AH3" s="418"/>
      <c r="AI3" s="418"/>
      <c r="AJ3" s="418"/>
      <c r="AK3" s="418"/>
      <c r="AL3" s="418"/>
      <c r="AM3" s="418"/>
      <c r="AN3" s="418"/>
      <c r="AO3" s="418"/>
      <c r="AP3" s="418"/>
      <c r="AQ3" s="418"/>
      <c r="AR3" s="418"/>
      <c r="AS3" s="418"/>
      <c r="AT3" s="418"/>
      <c r="AU3" s="418"/>
      <c r="AV3" s="418"/>
      <c r="AW3" s="418"/>
      <c r="AX3" s="418"/>
      <c r="AY3" s="418"/>
      <c r="AZ3" s="418"/>
      <c r="BA3" s="418"/>
      <c r="BB3" s="418"/>
      <c r="BC3" s="418"/>
      <c r="BD3" s="418"/>
      <c r="BE3" s="418"/>
      <c r="BF3" s="418"/>
      <c r="BG3" s="418"/>
      <c r="BH3" s="418"/>
      <c r="BI3" s="418"/>
      <c r="BJ3" s="418"/>
      <c r="BK3" s="418"/>
      <c r="BQ3" s="36"/>
      <c r="BR3" s="36"/>
      <c r="BS3" s="36"/>
      <c r="BT3" s="36"/>
      <c r="BU3" s="36"/>
      <c r="BV3" s="36"/>
      <c r="BW3" s="36"/>
    </row>
    <row r="4" spans="1:79" ht="15.75">
      <c r="B4" s="37">
        <v>20</v>
      </c>
      <c r="C4" s="425" t="str">
        <f>ССЫЛКИ!A5</f>
        <v>Март 2021 г.</v>
      </c>
      <c r="D4" s="418"/>
      <c r="E4" s="418"/>
      <c r="F4" s="418"/>
      <c r="G4" s="418"/>
      <c r="H4" s="418"/>
      <c r="I4" s="418"/>
      <c r="J4" s="418"/>
      <c r="K4" s="418"/>
      <c r="L4" s="418"/>
      <c r="M4" s="418"/>
      <c r="N4" s="418"/>
      <c r="O4" s="418"/>
      <c r="P4" s="418"/>
      <c r="Q4" s="418"/>
      <c r="R4" s="418"/>
      <c r="S4" s="418"/>
      <c r="T4" s="418"/>
      <c r="U4" s="418"/>
      <c r="V4" s="418"/>
      <c r="W4" s="418"/>
      <c r="X4" s="418"/>
      <c r="Y4" s="418"/>
      <c r="Z4" s="418"/>
      <c r="AA4" s="418"/>
      <c r="AB4" s="418"/>
      <c r="AC4" s="418"/>
      <c r="AD4" s="418"/>
      <c r="AE4" s="418"/>
      <c r="AF4" s="418"/>
      <c r="AG4" s="418"/>
      <c r="AH4" s="418"/>
      <c r="AI4" s="418"/>
      <c r="AJ4" s="418"/>
      <c r="AK4" s="418"/>
      <c r="AL4" s="418"/>
      <c r="AM4" s="418"/>
      <c r="AN4" s="418"/>
      <c r="AO4" s="418"/>
      <c r="AP4" s="418"/>
      <c r="AQ4" s="418"/>
      <c r="AR4" s="418"/>
      <c r="AS4" s="418"/>
      <c r="AT4" s="418"/>
      <c r="AU4" s="418"/>
      <c r="AV4" s="418"/>
      <c r="AW4" s="418"/>
      <c r="AX4" s="418"/>
      <c r="AY4" s="418"/>
      <c r="AZ4" s="418"/>
      <c r="BA4" s="418"/>
      <c r="BB4" s="418"/>
      <c r="BC4" s="418"/>
      <c r="BD4" s="418"/>
      <c r="BE4" s="418"/>
      <c r="BF4" s="418"/>
      <c r="BG4" s="418"/>
      <c r="BH4" s="418"/>
      <c r="BI4" s="418"/>
      <c r="BJ4" s="418"/>
      <c r="BK4" s="418"/>
      <c r="BL4" s="418"/>
      <c r="BM4" s="418"/>
      <c r="BN4" s="418"/>
      <c r="BO4" s="418"/>
      <c r="BP4" s="418"/>
      <c r="BQ4" s="418"/>
      <c r="BR4" s="418"/>
      <c r="BS4" s="418"/>
      <c r="BT4" s="418"/>
      <c r="BU4" s="418"/>
      <c r="BV4" s="418"/>
      <c r="BW4" s="418"/>
      <c r="BX4" s="418"/>
    </row>
    <row r="5" spans="1:79" ht="23.25">
      <c r="B5" s="271"/>
      <c r="C5" s="36"/>
      <c r="D5" s="36"/>
      <c r="E5" s="36"/>
      <c r="F5" s="36"/>
      <c r="G5" s="55"/>
      <c r="H5" s="36"/>
      <c r="I5" s="36"/>
      <c r="J5" s="36"/>
      <c r="K5" s="38"/>
      <c r="L5" s="433" t="str">
        <f>VLOOKUP(B4,Общее_количество_учащихся,2,FALSE)</f>
        <v>Суббота</v>
      </c>
      <c r="M5" s="418"/>
      <c r="N5" s="418"/>
      <c r="O5" s="418"/>
      <c r="P5" s="418"/>
      <c r="Q5" s="418"/>
      <c r="R5" s="418"/>
      <c r="S5" s="418"/>
      <c r="T5" s="418"/>
      <c r="U5" s="418"/>
      <c r="V5" s="418"/>
      <c r="W5" s="418"/>
      <c r="X5" s="418"/>
      <c r="Y5" s="418"/>
      <c r="Z5" s="418"/>
      <c r="AA5" s="418"/>
      <c r="AB5" s="418"/>
      <c r="AD5" s="287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15.75" customHeight="1"/>
    <row r="7" spans="1:79" ht="15.6" hidden="1" customHeight="1">
      <c r="B7" s="29"/>
    </row>
    <row r="8" spans="1:79" ht="13.9" hidden="1" customHeight="1"/>
    <row r="9" spans="1:79" ht="15.6" hidden="1" customHeight="1"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</row>
    <row r="10" spans="1:79" ht="14.25" hidden="1"/>
    <row r="11" spans="1:79" hidden="1">
      <c r="A11" s="386"/>
      <c r="B11" s="430"/>
      <c r="C11" s="15"/>
      <c r="D11" s="15" t="e">
        <f>SUM(#REF!)</f>
        <v>#REF!</v>
      </c>
      <c r="E11" s="15" t="e">
        <f>SUM(#REF!)</f>
        <v>#REF!</v>
      </c>
      <c r="F11" s="15" t="e">
        <f>SUM(#REF!)</f>
        <v>#REF!</v>
      </c>
      <c r="G11" s="15" t="e">
        <f>SUM(#REF!)</f>
        <v>#REF!</v>
      </c>
      <c r="H11" s="15" t="e">
        <f>SUM(#REF!)</f>
        <v>#REF!</v>
      </c>
      <c r="I11" s="15" t="e">
        <f>SUM(#REF!)</f>
        <v>#REF!</v>
      </c>
      <c r="J11" s="15" t="e">
        <f>SUM(#REF!)</f>
        <v>#REF!</v>
      </c>
      <c r="K11" s="15" t="e">
        <f>SUM(#REF!)</f>
        <v>#REF!</v>
      </c>
      <c r="L11" s="15" t="e">
        <f>SUM(#REF!)</f>
        <v>#REF!</v>
      </c>
      <c r="M11" s="15" t="e">
        <f>SUM(#REF!)</f>
        <v>#REF!</v>
      </c>
      <c r="N11" s="15" t="e">
        <f>SUM(#REF!)</f>
        <v>#REF!</v>
      </c>
      <c r="O11" s="15" t="e">
        <f>SUM(#REF!)</f>
        <v>#REF!</v>
      </c>
      <c r="P11" s="15" t="e">
        <f>SUM(#REF!)</f>
        <v>#REF!</v>
      </c>
      <c r="Q11" s="15" t="e">
        <f>SUM(#REF!)</f>
        <v>#REF!</v>
      </c>
      <c r="R11" s="15" t="e">
        <f>SUM(#REF!)</f>
        <v>#REF!</v>
      </c>
      <c r="S11" s="15" t="e">
        <f>SUM(#REF!)</f>
        <v>#REF!</v>
      </c>
      <c r="T11" s="15" t="e">
        <f>SUM(#REF!)</f>
        <v>#REF!</v>
      </c>
      <c r="U11" s="15" t="e">
        <f>SUM(#REF!)</f>
        <v>#REF!</v>
      </c>
      <c r="V11" s="15" t="e">
        <f>SUM(#REF!)</f>
        <v>#REF!</v>
      </c>
      <c r="W11" s="15" t="e">
        <f>SUM(#REF!)</f>
        <v>#REF!</v>
      </c>
      <c r="X11" s="15" t="e">
        <f>SUM(#REF!)</f>
        <v>#REF!</v>
      </c>
      <c r="Y11" s="15" t="e">
        <f>SUM(#REF!)</f>
        <v>#REF!</v>
      </c>
      <c r="Z11" s="15" t="e">
        <f>SUM(#REF!)</f>
        <v>#REF!</v>
      </c>
      <c r="AA11" s="15" t="e">
        <f>SUM(#REF!)</f>
        <v>#REF!</v>
      </c>
      <c r="AB11" s="15" t="e">
        <f>SUM(#REF!)</f>
        <v>#REF!</v>
      </c>
      <c r="AC11" s="15" t="e">
        <f>SUM(#REF!)</f>
        <v>#REF!</v>
      </c>
      <c r="AD11" s="15" t="e">
        <f>SUM(#REF!)</f>
        <v>#REF!</v>
      </c>
      <c r="AE11" s="15" t="e">
        <f>SUM(#REF!)</f>
        <v>#REF!</v>
      </c>
      <c r="AF11" s="15" t="e">
        <f>SUM(#REF!)</f>
        <v>#REF!</v>
      </c>
      <c r="AG11" s="15" t="e">
        <f>SUM(#REF!)</f>
        <v>#REF!</v>
      </c>
      <c r="AH11" s="15" t="e">
        <f>SUM(#REF!)</f>
        <v>#REF!</v>
      </c>
      <c r="AI11" s="15" t="e">
        <f>SUM(#REF!)</f>
        <v>#REF!</v>
      </c>
      <c r="AJ11" s="15" t="e">
        <f>SUM(#REF!)</f>
        <v>#REF!</v>
      </c>
      <c r="AK11" s="15" t="e">
        <f>SUM(#REF!)</f>
        <v>#REF!</v>
      </c>
      <c r="AL11" s="15" t="e">
        <f>SUM(#REF!)</f>
        <v>#REF!</v>
      </c>
      <c r="AM11" s="15" t="e">
        <f>SUM(#REF!)</f>
        <v>#REF!</v>
      </c>
      <c r="AN11" s="15" t="e">
        <f>SUM(#REF!)</f>
        <v>#REF!</v>
      </c>
      <c r="AO11" s="15" t="e">
        <f>SUM(#REF!)</f>
        <v>#REF!</v>
      </c>
      <c r="AP11" s="15" t="e">
        <f>SUM(#REF!)</f>
        <v>#REF!</v>
      </c>
      <c r="AQ11" s="15" t="e">
        <f>SUM(#REF!)</f>
        <v>#REF!</v>
      </c>
      <c r="AR11" s="15" t="e">
        <f>SUM(#REF!)</f>
        <v>#REF!</v>
      </c>
      <c r="AS11" s="15" t="e">
        <f>SUM(#REF!)</f>
        <v>#REF!</v>
      </c>
      <c r="AT11" s="15" t="e">
        <f>SUM(#REF!)</f>
        <v>#REF!</v>
      </c>
      <c r="AU11" s="15" t="e">
        <f>SUM(#REF!)</f>
        <v>#REF!</v>
      </c>
      <c r="AV11" s="15" t="e">
        <f>SUM(#REF!)</f>
        <v>#REF!</v>
      </c>
      <c r="AW11" s="15" t="e">
        <f>SUM(#REF!)</f>
        <v>#REF!</v>
      </c>
      <c r="AX11" s="15" t="e">
        <f>SUM(#REF!)</f>
        <v>#REF!</v>
      </c>
      <c r="AY11" s="15" t="e">
        <f>SUM(#REF!)</f>
        <v>#REF!</v>
      </c>
      <c r="AZ11" s="15" t="e">
        <f>SUM(#REF!)</f>
        <v>#REF!</v>
      </c>
      <c r="BA11" s="15" t="e">
        <f>SUM(#REF!)</f>
        <v>#REF!</v>
      </c>
      <c r="BB11" s="15" t="e">
        <f>SUM(#REF!)</f>
        <v>#REF!</v>
      </c>
      <c r="BC11" s="15" t="e">
        <f>SUM(#REF!)</f>
        <v>#REF!</v>
      </c>
      <c r="BD11" s="15" t="e">
        <f>SUM(#REF!)</f>
        <v>#REF!</v>
      </c>
      <c r="BE11" s="15" t="e">
        <f>SUM(#REF!)</f>
        <v>#REF!</v>
      </c>
      <c r="BF11" s="15" t="e">
        <f>SUM(#REF!)</f>
        <v>#REF!</v>
      </c>
      <c r="BG11" s="15" t="e">
        <f>SUM(#REF!)</f>
        <v>#REF!</v>
      </c>
      <c r="BH11" s="15" t="e">
        <f>SUM(#REF!)</f>
        <v>#REF!</v>
      </c>
      <c r="BI11" s="15" t="e">
        <f>SUM(#REF!)</f>
        <v>#REF!</v>
      </c>
      <c r="BJ11" s="15" t="e">
        <f>SUM(#REF!)</f>
        <v>#REF!</v>
      </c>
      <c r="BK11" s="15" t="e">
        <f>SUM(#REF!)</f>
        <v>#REF!</v>
      </c>
      <c r="BL11" s="15" t="e">
        <f>SUM(#REF!)</f>
        <v>#REF!</v>
      </c>
      <c r="BM11" s="15" t="e">
        <f>SUM(#REF!)</f>
        <v>#REF!</v>
      </c>
      <c r="BN11" s="15" t="e">
        <f>SUM(#REF!)</f>
        <v>#REF!</v>
      </c>
      <c r="BO11" s="15" t="e">
        <f>SUM(#REF!)</f>
        <v>#REF!</v>
      </c>
      <c r="BP11" s="15" t="e">
        <f>SUM(#REF!)</f>
        <v>#REF!</v>
      </c>
      <c r="BQ11" s="15" t="e">
        <f>SUM(#REF!)</f>
        <v>#REF!</v>
      </c>
      <c r="BR11" s="15" t="e">
        <f>SUM(#REF!)</f>
        <v>#REF!</v>
      </c>
      <c r="BS11" s="15" t="e">
        <f>SUM(#REF!)</f>
        <v>#REF!</v>
      </c>
      <c r="BT11" s="15" t="e">
        <f>SUM(#REF!)</f>
        <v>#REF!</v>
      </c>
      <c r="BU11" s="15" t="e">
        <f>SUM(#REF!)</f>
        <v>#REF!</v>
      </c>
      <c r="BV11" s="15" t="e">
        <f>SUM(#REF!)</f>
        <v>#REF!</v>
      </c>
      <c r="BW11" s="15" t="e">
        <f>SUM(#REF!)</f>
        <v>#REF!</v>
      </c>
      <c r="BX11" s="15" t="e">
        <f>SUM(#REF!)</f>
        <v>#REF!</v>
      </c>
      <c r="BY11" s="16" t="e">
        <f>SUM(#REF!)</f>
        <v>#REF!</v>
      </c>
      <c r="BZ11" s="16" t="e">
        <f>SUM(#REF!)</f>
        <v>#REF!</v>
      </c>
      <c r="CA11" s="1"/>
    </row>
    <row r="12" spans="1:79" hidden="1">
      <c r="A12" s="388" t="s">
        <v>74</v>
      </c>
      <c r="B12" s="430"/>
      <c r="C12" s="15">
        <f>C13</f>
        <v>0</v>
      </c>
      <c r="D12" s="97">
        <f>C12</f>
        <v>0</v>
      </c>
      <c r="E12" s="97">
        <f t="shared" ref="E12:BP12" si="0">D12</f>
        <v>0</v>
      </c>
      <c r="F12" s="97">
        <f t="shared" si="0"/>
        <v>0</v>
      </c>
      <c r="G12" s="97">
        <f t="shared" si="0"/>
        <v>0</v>
      </c>
      <c r="H12" s="97">
        <f t="shared" si="0"/>
        <v>0</v>
      </c>
      <c r="I12" s="97">
        <f t="shared" si="0"/>
        <v>0</v>
      </c>
      <c r="J12" s="97">
        <f t="shared" si="0"/>
        <v>0</v>
      </c>
      <c r="K12" s="97">
        <f t="shared" si="0"/>
        <v>0</v>
      </c>
      <c r="L12" s="97">
        <f t="shared" si="0"/>
        <v>0</v>
      </c>
      <c r="M12" s="97">
        <f t="shared" si="0"/>
        <v>0</v>
      </c>
      <c r="N12" s="97">
        <f t="shared" si="0"/>
        <v>0</v>
      </c>
      <c r="O12" s="97">
        <f t="shared" si="0"/>
        <v>0</v>
      </c>
      <c r="P12" s="97">
        <f t="shared" si="0"/>
        <v>0</v>
      </c>
      <c r="Q12" s="97">
        <f t="shared" si="0"/>
        <v>0</v>
      </c>
      <c r="R12" s="97">
        <f t="shared" si="0"/>
        <v>0</v>
      </c>
      <c r="S12" s="97">
        <f t="shared" si="0"/>
        <v>0</v>
      </c>
      <c r="T12" s="97">
        <f t="shared" si="0"/>
        <v>0</v>
      </c>
      <c r="U12" s="97">
        <f t="shared" si="0"/>
        <v>0</v>
      </c>
      <c r="V12" s="97">
        <f t="shared" si="0"/>
        <v>0</v>
      </c>
      <c r="W12" s="97">
        <f t="shared" si="0"/>
        <v>0</v>
      </c>
      <c r="X12" s="97">
        <f t="shared" si="0"/>
        <v>0</v>
      </c>
      <c r="Y12" s="97">
        <f t="shared" si="0"/>
        <v>0</v>
      </c>
      <c r="Z12" s="97">
        <f t="shared" si="0"/>
        <v>0</v>
      </c>
      <c r="AA12" s="97">
        <f t="shared" si="0"/>
        <v>0</v>
      </c>
      <c r="AB12" s="97">
        <f t="shared" si="0"/>
        <v>0</v>
      </c>
      <c r="AC12" s="97">
        <f t="shared" si="0"/>
        <v>0</v>
      </c>
      <c r="AD12" s="97">
        <f t="shared" si="0"/>
        <v>0</v>
      </c>
      <c r="AE12" s="97">
        <f t="shared" si="0"/>
        <v>0</v>
      </c>
      <c r="AF12" s="97">
        <f t="shared" si="0"/>
        <v>0</v>
      </c>
      <c r="AG12" s="97">
        <f t="shared" si="0"/>
        <v>0</v>
      </c>
      <c r="AH12" s="97">
        <f t="shared" si="0"/>
        <v>0</v>
      </c>
      <c r="AI12" s="97">
        <f t="shared" si="0"/>
        <v>0</v>
      </c>
      <c r="AJ12" s="97">
        <f t="shared" si="0"/>
        <v>0</v>
      </c>
      <c r="AK12" s="97">
        <f t="shared" si="0"/>
        <v>0</v>
      </c>
      <c r="AL12" s="97">
        <f t="shared" si="0"/>
        <v>0</v>
      </c>
      <c r="AM12" s="97">
        <f t="shared" si="0"/>
        <v>0</v>
      </c>
      <c r="AN12" s="97">
        <f t="shared" si="0"/>
        <v>0</v>
      </c>
      <c r="AO12" s="97">
        <f t="shared" si="0"/>
        <v>0</v>
      </c>
      <c r="AP12" s="97">
        <f t="shared" si="0"/>
        <v>0</v>
      </c>
      <c r="AQ12" s="97">
        <f t="shared" si="0"/>
        <v>0</v>
      </c>
      <c r="AR12" s="97">
        <f t="shared" si="0"/>
        <v>0</v>
      </c>
      <c r="AS12" s="97">
        <f t="shared" si="0"/>
        <v>0</v>
      </c>
      <c r="AT12" s="97">
        <f t="shared" si="0"/>
        <v>0</v>
      </c>
      <c r="AU12" s="97">
        <f t="shared" si="0"/>
        <v>0</v>
      </c>
      <c r="AV12" s="97">
        <f t="shared" si="0"/>
        <v>0</v>
      </c>
      <c r="AW12" s="97">
        <f t="shared" si="0"/>
        <v>0</v>
      </c>
      <c r="AX12" s="97">
        <f t="shared" si="0"/>
        <v>0</v>
      </c>
      <c r="AY12" s="97">
        <f t="shared" si="0"/>
        <v>0</v>
      </c>
      <c r="AZ12" s="97">
        <f t="shared" si="0"/>
        <v>0</v>
      </c>
      <c r="BA12" s="97">
        <f t="shared" si="0"/>
        <v>0</v>
      </c>
      <c r="BB12" s="97">
        <f t="shared" si="0"/>
        <v>0</v>
      </c>
      <c r="BC12" s="97">
        <f t="shared" si="0"/>
        <v>0</v>
      </c>
      <c r="BD12" s="97">
        <f t="shared" si="0"/>
        <v>0</v>
      </c>
      <c r="BE12" s="97">
        <f t="shared" si="0"/>
        <v>0</v>
      </c>
      <c r="BF12" s="97">
        <f t="shared" si="0"/>
        <v>0</v>
      </c>
      <c r="BG12" s="97">
        <f t="shared" si="0"/>
        <v>0</v>
      </c>
      <c r="BH12" s="97">
        <f t="shared" si="0"/>
        <v>0</v>
      </c>
      <c r="BI12" s="97">
        <f t="shared" si="0"/>
        <v>0</v>
      </c>
      <c r="BJ12" s="97">
        <f t="shared" si="0"/>
        <v>0</v>
      </c>
      <c r="BK12" s="97">
        <f t="shared" si="0"/>
        <v>0</v>
      </c>
      <c r="BL12" s="97">
        <f t="shared" si="0"/>
        <v>0</v>
      </c>
      <c r="BM12" s="97">
        <f t="shared" si="0"/>
        <v>0</v>
      </c>
      <c r="BN12" s="97">
        <f t="shared" si="0"/>
        <v>0</v>
      </c>
      <c r="BO12" s="97">
        <f t="shared" si="0"/>
        <v>0</v>
      </c>
      <c r="BP12" s="97">
        <f t="shared" si="0"/>
        <v>0</v>
      </c>
      <c r="BQ12" s="97">
        <f t="shared" ref="BQ12:BZ12" si="1">BP12</f>
        <v>0</v>
      </c>
      <c r="BR12" s="97">
        <f t="shared" si="1"/>
        <v>0</v>
      </c>
      <c r="BS12" s="97">
        <f t="shared" si="1"/>
        <v>0</v>
      </c>
      <c r="BT12" s="97">
        <f t="shared" si="1"/>
        <v>0</v>
      </c>
      <c r="BU12" s="97">
        <f t="shared" si="1"/>
        <v>0</v>
      </c>
      <c r="BV12" s="97">
        <f t="shared" si="1"/>
        <v>0</v>
      </c>
      <c r="BW12" s="97">
        <f t="shared" si="1"/>
        <v>0</v>
      </c>
      <c r="BX12" s="97">
        <f t="shared" si="1"/>
        <v>0</v>
      </c>
      <c r="BY12" s="18">
        <f t="shared" si="1"/>
        <v>0</v>
      </c>
      <c r="BZ12" s="18">
        <f t="shared" si="1"/>
        <v>0</v>
      </c>
      <c r="CA12" s="1"/>
    </row>
    <row r="13" spans="1:79" ht="21" hidden="1" thickBot="1">
      <c r="A13" s="410" t="s">
        <v>138</v>
      </c>
      <c r="B13" s="432"/>
      <c r="C13" s="99">
        <f>VLOOKUP(B4,завтрак_общ,3,FALSE)</f>
        <v>0</v>
      </c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  <c r="AT13" s="114"/>
      <c r="AU13" s="114"/>
      <c r="AV13" s="114"/>
      <c r="AW13" s="114"/>
      <c r="AX13" s="114"/>
      <c r="AY13" s="114"/>
      <c r="AZ13" s="114"/>
      <c r="BA13" s="114"/>
      <c r="BB13" s="114"/>
      <c r="BC13" s="114"/>
      <c r="BD13" s="114"/>
      <c r="BE13" s="114"/>
      <c r="BF13" s="114"/>
      <c r="BG13" s="114"/>
      <c r="BH13" s="114"/>
      <c r="BI13" s="114"/>
      <c r="BJ13" s="114"/>
      <c r="BK13" s="114"/>
      <c r="BL13" s="114"/>
      <c r="BM13" s="114"/>
      <c r="BN13" s="114"/>
      <c r="BO13" s="114"/>
      <c r="BP13" s="114"/>
      <c r="BQ13" s="114"/>
      <c r="BR13" s="114"/>
      <c r="BS13" s="114"/>
      <c r="BT13" s="114"/>
      <c r="BU13" s="114"/>
      <c r="BV13" s="114"/>
      <c r="BW13" s="114"/>
      <c r="BX13" s="114"/>
      <c r="BY13" s="113"/>
      <c r="BZ13" s="16"/>
      <c r="CA13" s="1"/>
    </row>
    <row r="14" spans="1:79" hidden="1">
      <c r="A14" s="384" t="s">
        <v>75</v>
      </c>
      <c r="B14" s="430"/>
      <c r="C14" s="20"/>
      <c r="D14" s="98" t="e">
        <f>D11*D12/1000</f>
        <v>#REF!</v>
      </c>
      <c r="E14" s="98" t="e">
        <f t="shared" ref="E14:BP14" si="2">E11*E12/1000</f>
        <v>#REF!</v>
      </c>
      <c r="F14" s="98" t="e">
        <f t="shared" si="2"/>
        <v>#REF!</v>
      </c>
      <c r="G14" s="98" t="e">
        <f>G11*G12</f>
        <v>#REF!</v>
      </c>
      <c r="H14" s="98" t="e">
        <f t="shared" si="2"/>
        <v>#REF!</v>
      </c>
      <c r="I14" s="98" t="e">
        <f t="shared" si="2"/>
        <v>#REF!</v>
      </c>
      <c r="J14" s="98" t="e">
        <f t="shared" si="2"/>
        <v>#REF!</v>
      </c>
      <c r="K14" s="111" t="e">
        <f>K11*K12</f>
        <v>#REF!</v>
      </c>
      <c r="L14" s="111" t="e">
        <f t="shared" si="2"/>
        <v>#REF!</v>
      </c>
      <c r="M14" s="111" t="e">
        <f t="shared" si="2"/>
        <v>#REF!</v>
      </c>
      <c r="N14" s="111" t="e">
        <f t="shared" si="2"/>
        <v>#REF!</v>
      </c>
      <c r="O14" s="111" t="e">
        <f t="shared" si="2"/>
        <v>#REF!</v>
      </c>
      <c r="P14" s="111" t="e">
        <f t="shared" si="2"/>
        <v>#REF!</v>
      </c>
      <c r="Q14" s="111" t="e">
        <f>Q11*Q12</f>
        <v>#REF!</v>
      </c>
      <c r="R14" s="111" t="e">
        <f t="shared" si="2"/>
        <v>#REF!</v>
      </c>
      <c r="S14" s="111" t="e">
        <f>S11*S12</f>
        <v>#REF!</v>
      </c>
      <c r="T14" s="111" t="e">
        <f t="shared" si="2"/>
        <v>#REF!</v>
      </c>
      <c r="U14" s="111" t="e">
        <f t="shared" si="2"/>
        <v>#REF!</v>
      </c>
      <c r="V14" s="111" t="e">
        <f t="shared" si="2"/>
        <v>#REF!</v>
      </c>
      <c r="W14" s="111" t="e">
        <f t="shared" si="2"/>
        <v>#REF!</v>
      </c>
      <c r="X14" s="111" t="e">
        <f t="shared" si="2"/>
        <v>#REF!</v>
      </c>
      <c r="Y14" s="111" t="e">
        <f t="shared" si="2"/>
        <v>#REF!</v>
      </c>
      <c r="Z14" s="111" t="e">
        <f t="shared" si="2"/>
        <v>#REF!</v>
      </c>
      <c r="AA14" s="111" t="e">
        <f t="shared" si="2"/>
        <v>#REF!</v>
      </c>
      <c r="AB14" s="111" t="e">
        <f t="shared" si="2"/>
        <v>#REF!</v>
      </c>
      <c r="AC14" s="111" t="e">
        <f t="shared" si="2"/>
        <v>#REF!</v>
      </c>
      <c r="AD14" s="111" t="e">
        <f t="shared" si="2"/>
        <v>#REF!</v>
      </c>
      <c r="AE14" s="111" t="e">
        <f t="shared" si="2"/>
        <v>#REF!</v>
      </c>
      <c r="AF14" s="111" t="e">
        <f t="shared" si="2"/>
        <v>#REF!</v>
      </c>
      <c r="AG14" s="111" t="e">
        <f t="shared" si="2"/>
        <v>#REF!</v>
      </c>
      <c r="AH14" s="111" t="e">
        <f t="shared" si="2"/>
        <v>#REF!</v>
      </c>
      <c r="AI14" s="111" t="e">
        <f t="shared" si="2"/>
        <v>#REF!</v>
      </c>
      <c r="AJ14" s="111" t="e">
        <f t="shared" si="2"/>
        <v>#REF!</v>
      </c>
      <c r="AK14" s="111" t="e">
        <f t="shared" si="2"/>
        <v>#REF!</v>
      </c>
      <c r="AL14" s="111" t="e">
        <f t="shared" si="2"/>
        <v>#REF!</v>
      </c>
      <c r="AM14" s="111" t="e">
        <f t="shared" si="2"/>
        <v>#REF!</v>
      </c>
      <c r="AN14" s="111" t="e">
        <f t="shared" si="2"/>
        <v>#REF!</v>
      </c>
      <c r="AO14" s="111" t="e">
        <f t="shared" si="2"/>
        <v>#REF!</v>
      </c>
      <c r="AP14" s="111" t="e">
        <f t="shared" si="2"/>
        <v>#REF!</v>
      </c>
      <c r="AQ14" s="111" t="e">
        <f t="shared" si="2"/>
        <v>#REF!</v>
      </c>
      <c r="AR14" s="111" t="e">
        <f t="shared" si="2"/>
        <v>#REF!</v>
      </c>
      <c r="AS14" s="111" t="e">
        <f t="shared" si="2"/>
        <v>#REF!</v>
      </c>
      <c r="AT14" s="111" t="e">
        <f t="shared" si="2"/>
        <v>#REF!</v>
      </c>
      <c r="AU14" s="111" t="e">
        <f t="shared" si="2"/>
        <v>#REF!</v>
      </c>
      <c r="AV14" s="111" t="e">
        <f t="shared" si="2"/>
        <v>#REF!</v>
      </c>
      <c r="AW14" s="111" t="e">
        <f t="shared" si="2"/>
        <v>#REF!</v>
      </c>
      <c r="AX14" s="111" t="e">
        <f t="shared" si="2"/>
        <v>#REF!</v>
      </c>
      <c r="AY14" s="111" t="e">
        <f t="shared" si="2"/>
        <v>#REF!</v>
      </c>
      <c r="AZ14" s="111" t="e">
        <f t="shared" si="2"/>
        <v>#REF!</v>
      </c>
      <c r="BA14" s="111" t="e">
        <f t="shared" si="2"/>
        <v>#REF!</v>
      </c>
      <c r="BB14" s="111" t="e">
        <f t="shared" si="2"/>
        <v>#REF!</v>
      </c>
      <c r="BC14" s="111" t="e">
        <f t="shared" si="2"/>
        <v>#REF!</v>
      </c>
      <c r="BD14" s="111" t="e">
        <f t="shared" si="2"/>
        <v>#REF!</v>
      </c>
      <c r="BE14" s="111" t="e">
        <f t="shared" si="2"/>
        <v>#REF!</v>
      </c>
      <c r="BF14" s="111" t="e">
        <f t="shared" si="2"/>
        <v>#REF!</v>
      </c>
      <c r="BG14" s="111" t="e">
        <f t="shared" si="2"/>
        <v>#REF!</v>
      </c>
      <c r="BH14" s="111" t="e">
        <f>BH11*BH12</f>
        <v>#REF!</v>
      </c>
      <c r="BI14" s="111" t="e">
        <f t="shared" si="2"/>
        <v>#REF!</v>
      </c>
      <c r="BJ14" s="111" t="e">
        <f t="shared" si="2"/>
        <v>#REF!</v>
      </c>
      <c r="BK14" s="111" t="e">
        <f t="shared" si="2"/>
        <v>#REF!</v>
      </c>
      <c r="BL14" s="111" t="e">
        <f t="shared" si="2"/>
        <v>#REF!</v>
      </c>
      <c r="BM14" s="111" t="e">
        <f t="shared" si="2"/>
        <v>#REF!</v>
      </c>
      <c r="BN14" s="111" t="e">
        <f t="shared" si="2"/>
        <v>#REF!</v>
      </c>
      <c r="BO14" s="111" t="e">
        <f t="shared" si="2"/>
        <v>#REF!</v>
      </c>
      <c r="BP14" s="111" t="e">
        <f t="shared" si="2"/>
        <v>#REF!</v>
      </c>
      <c r="BQ14" s="111" t="e">
        <f t="shared" ref="BQ14:BY14" si="3">BQ11*BQ12/1000</f>
        <v>#REF!</v>
      </c>
      <c r="BR14" s="111" t="e">
        <f t="shared" si="3"/>
        <v>#REF!</v>
      </c>
      <c r="BS14" s="111" t="e">
        <f t="shared" si="3"/>
        <v>#REF!</v>
      </c>
      <c r="BT14" s="111" t="e">
        <f t="shared" si="3"/>
        <v>#REF!</v>
      </c>
      <c r="BU14" s="111" t="e">
        <f t="shared" si="3"/>
        <v>#REF!</v>
      </c>
      <c r="BV14" s="111" t="e">
        <f t="shared" si="3"/>
        <v>#REF!</v>
      </c>
      <c r="BW14" s="111" t="e">
        <f t="shared" si="3"/>
        <v>#REF!</v>
      </c>
      <c r="BX14" s="111" t="e">
        <f t="shared" si="3"/>
        <v>#REF!</v>
      </c>
      <c r="BY14" s="111" t="e">
        <f t="shared" si="3"/>
        <v>#REF!</v>
      </c>
      <c r="BZ14" s="111" t="e">
        <f>BZ11*BZ12</f>
        <v>#REF!</v>
      </c>
      <c r="CA14" s="1"/>
    </row>
    <row r="15" spans="1:79" hidden="1">
      <c r="A15" s="384" t="s">
        <v>64</v>
      </c>
      <c r="B15" s="430"/>
      <c r="C15" s="20"/>
      <c r="D15" s="24">
        <f>ССЫЛКИ!B3</f>
        <v>85</v>
      </c>
      <c r="E15" s="24">
        <f>ССЫЛКИ!C3</f>
        <v>21</v>
      </c>
      <c r="F15" s="24">
        <f>ССЫЛКИ!D3</f>
        <v>21</v>
      </c>
      <c r="G15" s="24">
        <f>ССЫЛКИ!E3</f>
        <v>6</v>
      </c>
      <c r="H15" s="24">
        <f>ССЫЛКИ!F3</f>
        <v>400</v>
      </c>
      <c r="I15" s="24">
        <f>ССЫЛКИ!G3</f>
        <v>140</v>
      </c>
      <c r="J15" s="24">
        <f>ССЫЛКИ!H3</f>
        <v>85</v>
      </c>
      <c r="K15" s="24">
        <f>ССЫЛКИ!I3</f>
        <v>21</v>
      </c>
      <c r="L15" s="24">
        <f>ССЫЛКИ!J3</f>
        <v>140</v>
      </c>
      <c r="M15" s="24">
        <f>ССЫЛКИ!K3</f>
        <v>56</v>
      </c>
      <c r="N15" s="24">
        <f>ССЫЛКИ!L3</f>
        <v>10</v>
      </c>
      <c r="O15" s="24">
        <f>ССЫЛКИ!M3</f>
        <v>240</v>
      </c>
      <c r="P15" s="24">
        <f>ССЫЛКИ!N3</f>
        <v>700</v>
      </c>
      <c r="Q15" s="24">
        <f>ССЫЛКИ!O3</f>
        <v>8</v>
      </c>
      <c r="R15" s="24">
        <f>ССЫЛКИ!P3</f>
        <v>160</v>
      </c>
      <c r="S15" s="24">
        <f>ССЫЛКИ!Q3</f>
        <v>10</v>
      </c>
      <c r="T15" s="24">
        <f>ССЫЛКИ!R3</f>
        <v>150</v>
      </c>
      <c r="U15" s="24">
        <f>ССЫЛКИ!S3</f>
        <v>110</v>
      </c>
      <c r="V15" s="24">
        <f>ССЫЛКИ!T3</f>
        <v>130</v>
      </c>
      <c r="W15" s="24">
        <f>ССЫЛКИ!U3</f>
        <v>150</v>
      </c>
      <c r="X15" s="24">
        <f>ССЫЛКИ!V3</f>
        <v>150</v>
      </c>
      <c r="Y15" s="24">
        <f>ССЫЛКИ!W3</f>
        <v>40</v>
      </c>
      <c r="Z15" s="24">
        <f>ССЫЛКИ!X3</f>
        <v>150</v>
      </c>
      <c r="AA15" s="24">
        <f>ССЫЛКИ!Y3</f>
        <v>60</v>
      </c>
      <c r="AB15" s="24">
        <f>ССЫЛКИ!Z3</f>
        <v>70</v>
      </c>
      <c r="AC15" s="24">
        <f>ССЫЛКИ!AA3</f>
        <v>165</v>
      </c>
      <c r="AD15" s="24">
        <f>ССЫЛКИ!AB3</f>
        <v>21</v>
      </c>
      <c r="AE15" s="24">
        <f>ССЫЛКИ!AC3</f>
        <v>10.5</v>
      </c>
      <c r="AF15" s="24">
        <f>ССЫЛКИ!AD3</f>
        <v>55</v>
      </c>
      <c r="AG15" s="24">
        <f>ССЫЛКИ!AE3</f>
        <v>90</v>
      </c>
      <c r="AH15" s="24">
        <f>ССЫЛКИ!AF3</f>
        <v>45</v>
      </c>
      <c r="AI15" s="24">
        <f>ССЫЛКИ!AG3</f>
        <v>45</v>
      </c>
      <c r="AJ15" s="24">
        <f>ССЫЛКИ!AH3</f>
        <v>52</v>
      </c>
      <c r="AK15" s="24">
        <f>ССЫЛКИ!AI3</f>
        <v>50</v>
      </c>
      <c r="AL15" s="24">
        <f>ССЫЛКИ!AJ3</f>
        <v>55</v>
      </c>
      <c r="AM15" s="24">
        <f>ССЫЛКИ!AK3</f>
        <v>60</v>
      </c>
      <c r="AN15" s="24">
        <f>ССЫЛКИ!AL3</f>
        <v>60</v>
      </c>
      <c r="AO15" s="24">
        <f>ССЫЛКИ!AM3</f>
        <v>50</v>
      </c>
      <c r="AP15" s="24">
        <f>ССЫЛКИ!AN3</f>
        <v>110</v>
      </c>
      <c r="AQ15" s="24">
        <f>ССЫЛКИ!AO3</f>
        <v>270</v>
      </c>
      <c r="AR15" s="24">
        <f>ССЫЛКИ!AP3</f>
        <v>200</v>
      </c>
      <c r="AS15" s="24">
        <f>ССЫЛКИ!AQ3</f>
        <v>80</v>
      </c>
      <c r="AT15" s="24">
        <f>ССЫЛКИ!AR3</f>
        <v>600</v>
      </c>
      <c r="AU15" s="24">
        <f>ССЫЛКИ!AS3</f>
        <v>60</v>
      </c>
      <c r="AV15" s="24">
        <f>ССЫЛКИ!AT3</f>
        <v>75</v>
      </c>
      <c r="AW15" s="24">
        <f>ССЫЛКИ!AU3</f>
        <v>250</v>
      </c>
      <c r="AX15" s="24">
        <f>ССЫЛКИ!AV3</f>
        <v>274</v>
      </c>
      <c r="AY15" s="24">
        <f>ССЫЛКИ!AW3</f>
        <v>450</v>
      </c>
      <c r="AZ15" s="24">
        <f>ССЫЛКИ!AX3</f>
        <v>325</v>
      </c>
      <c r="BA15" s="24">
        <f>ССЫЛКИ!AY3</f>
        <v>180</v>
      </c>
      <c r="BB15" s="24">
        <f>ССЫЛКИ!AZ3</f>
        <v>320</v>
      </c>
      <c r="BC15" s="24">
        <f>ССЫЛКИ!BA3</f>
        <v>350</v>
      </c>
      <c r="BD15" s="24">
        <f>ССЫЛКИ!BB3</f>
        <v>300</v>
      </c>
      <c r="BE15" s="24">
        <f>ССЫЛКИ!BC3</f>
        <v>120</v>
      </c>
      <c r="BF15" s="24">
        <f>ССЫЛКИ!BD3</f>
        <v>220</v>
      </c>
      <c r="BG15" s="24">
        <f>ССЫЛКИ!BE3</f>
        <v>300</v>
      </c>
      <c r="BH15" s="24">
        <f>ССЫЛКИ!BF3</f>
        <v>21</v>
      </c>
      <c r="BI15" s="24">
        <f>ССЫЛКИ!BG3</f>
        <v>21</v>
      </c>
      <c r="BJ15" s="24">
        <f>ССЫЛКИ!BH3</f>
        <v>35</v>
      </c>
      <c r="BK15" s="24">
        <f>ССЫЛКИ!BI3</f>
        <v>22</v>
      </c>
      <c r="BL15" s="24">
        <f>ССЫЛКИ!BJ3</f>
        <v>32</v>
      </c>
      <c r="BM15" s="24">
        <f>ССЫЛКИ!BK3</f>
        <v>140</v>
      </c>
      <c r="BN15" s="24">
        <f>ССЫЛКИ!BL3</f>
        <v>140</v>
      </c>
      <c r="BO15" s="24">
        <f>ССЫЛКИ!BM3</f>
        <v>30</v>
      </c>
      <c r="BP15" s="24">
        <f>ССЫЛКИ!BN3</f>
        <v>4.2</v>
      </c>
      <c r="BQ15" s="24">
        <f>ССЫЛКИ!BO3</f>
        <v>160</v>
      </c>
      <c r="BR15" s="24">
        <f>ССЫЛКИ!BP3</f>
        <v>100</v>
      </c>
      <c r="BS15" s="24">
        <f>ССЫЛКИ!BQ3</f>
        <v>150</v>
      </c>
      <c r="BT15" s="24">
        <f>ССЫЛКИ!BR3</f>
        <v>160</v>
      </c>
      <c r="BU15" s="24">
        <f>ССЫЛКИ!BS3</f>
        <v>100</v>
      </c>
      <c r="BV15" s="24">
        <f>ССЫЛКИ!BT3</f>
        <v>90</v>
      </c>
      <c r="BW15" s="24">
        <f>ССЫЛКИ!BU3</f>
        <v>21</v>
      </c>
      <c r="BX15" s="24">
        <f>ССЫЛКИ!BV3</f>
        <v>40</v>
      </c>
      <c r="BY15" s="24">
        <f>ССЫЛКИ!BW3</f>
        <v>210</v>
      </c>
      <c r="BZ15" s="24">
        <f>ССЫЛКИ!BX3</f>
        <v>8</v>
      </c>
      <c r="CA15" s="1"/>
    </row>
    <row r="16" spans="1:79" hidden="1">
      <c r="A16" s="384" t="s">
        <v>76</v>
      </c>
      <c r="B16" s="430"/>
      <c r="C16" s="95" t="e">
        <f>SUM(D16:BZ16)</f>
        <v>#REF!</v>
      </c>
      <c r="D16" s="26" t="e">
        <f>D14*D15</f>
        <v>#REF!</v>
      </c>
      <c r="E16" s="26" t="e">
        <f t="shared" ref="E16:BP16" si="4">E14*E15</f>
        <v>#REF!</v>
      </c>
      <c r="F16" s="26" t="e">
        <f t="shared" si="4"/>
        <v>#REF!</v>
      </c>
      <c r="G16" s="34" t="e">
        <f t="shared" si="4"/>
        <v>#REF!</v>
      </c>
      <c r="H16" s="34" t="e">
        <f t="shared" si="4"/>
        <v>#REF!</v>
      </c>
      <c r="I16" s="34" t="e">
        <f t="shared" si="4"/>
        <v>#REF!</v>
      </c>
      <c r="J16" s="34" t="e">
        <f t="shared" si="4"/>
        <v>#REF!</v>
      </c>
      <c r="K16" s="112" t="e">
        <f t="shared" si="4"/>
        <v>#REF!</v>
      </c>
      <c r="L16" s="112" t="e">
        <f t="shared" si="4"/>
        <v>#REF!</v>
      </c>
      <c r="M16" s="112" t="e">
        <f t="shared" si="4"/>
        <v>#REF!</v>
      </c>
      <c r="N16" s="112" t="e">
        <f t="shared" si="4"/>
        <v>#REF!</v>
      </c>
      <c r="O16" s="112" t="e">
        <f t="shared" si="4"/>
        <v>#REF!</v>
      </c>
      <c r="P16" s="112" t="e">
        <f t="shared" si="4"/>
        <v>#REF!</v>
      </c>
      <c r="Q16" s="112" t="e">
        <f t="shared" si="4"/>
        <v>#REF!</v>
      </c>
      <c r="R16" s="112" t="e">
        <f t="shared" si="4"/>
        <v>#REF!</v>
      </c>
      <c r="S16" s="112" t="e">
        <f t="shared" si="4"/>
        <v>#REF!</v>
      </c>
      <c r="T16" s="112" t="e">
        <f t="shared" si="4"/>
        <v>#REF!</v>
      </c>
      <c r="U16" s="112" t="e">
        <f t="shared" si="4"/>
        <v>#REF!</v>
      </c>
      <c r="V16" s="112" t="e">
        <f t="shared" si="4"/>
        <v>#REF!</v>
      </c>
      <c r="W16" s="112" t="e">
        <f t="shared" si="4"/>
        <v>#REF!</v>
      </c>
      <c r="X16" s="112" t="e">
        <f t="shared" si="4"/>
        <v>#REF!</v>
      </c>
      <c r="Y16" s="112" t="e">
        <f t="shared" si="4"/>
        <v>#REF!</v>
      </c>
      <c r="Z16" s="112" t="e">
        <f t="shared" si="4"/>
        <v>#REF!</v>
      </c>
      <c r="AA16" s="112" t="e">
        <f t="shared" si="4"/>
        <v>#REF!</v>
      </c>
      <c r="AB16" s="112" t="e">
        <f t="shared" si="4"/>
        <v>#REF!</v>
      </c>
      <c r="AC16" s="112" t="e">
        <f t="shared" si="4"/>
        <v>#REF!</v>
      </c>
      <c r="AD16" s="112" t="e">
        <f t="shared" si="4"/>
        <v>#REF!</v>
      </c>
      <c r="AE16" s="112" t="e">
        <f t="shared" si="4"/>
        <v>#REF!</v>
      </c>
      <c r="AF16" s="112" t="e">
        <f t="shared" si="4"/>
        <v>#REF!</v>
      </c>
      <c r="AG16" s="112" t="e">
        <f t="shared" si="4"/>
        <v>#REF!</v>
      </c>
      <c r="AH16" s="112" t="e">
        <f t="shared" si="4"/>
        <v>#REF!</v>
      </c>
      <c r="AI16" s="112" t="e">
        <f t="shared" si="4"/>
        <v>#REF!</v>
      </c>
      <c r="AJ16" s="112" t="e">
        <f t="shared" si="4"/>
        <v>#REF!</v>
      </c>
      <c r="AK16" s="112" t="e">
        <f t="shared" si="4"/>
        <v>#REF!</v>
      </c>
      <c r="AL16" s="112" t="e">
        <f t="shared" si="4"/>
        <v>#REF!</v>
      </c>
      <c r="AM16" s="112" t="e">
        <f t="shared" si="4"/>
        <v>#REF!</v>
      </c>
      <c r="AN16" s="112" t="e">
        <f t="shared" si="4"/>
        <v>#REF!</v>
      </c>
      <c r="AO16" s="112" t="e">
        <f t="shared" si="4"/>
        <v>#REF!</v>
      </c>
      <c r="AP16" s="112" t="e">
        <f t="shared" si="4"/>
        <v>#REF!</v>
      </c>
      <c r="AQ16" s="112" t="e">
        <f t="shared" si="4"/>
        <v>#REF!</v>
      </c>
      <c r="AR16" s="112" t="e">
        <f t="shared" si="4"/>
        <v>#REF!</v>
      </c>
      <c r="AS16" s="112" t="e">
        <f t="shared" si="4"/>
        <v>#REF!</v>
      </c>
      <c r="AT16" s="112" t="e">
        <f t="shared" si="4"/>
        <v>#REF!</v>
      </c>
      <c r="AU16" s="112" t="e">
        <f t="shared" si="4"/>
        <v>#REF!</v>
      </c>
      <c r="AV16" s="112" t="e">
        <f t="shared" si="4"/>
        <v>#REF!</v>
      </c>
      <c r="AW16" s="112" t="e">
        <f t="shared" si="4"/>
        <v>#REF!</v>
      </c>
      <c r="AX16" s="112" t="e">
        <f t="shared" si="4"/>
        <v>#REF!</v>
      </c>
      <c r="AY16" s="112" t="e">
        <f t="shared" si="4"/>
        <v>#REF!</v>
      </c>
      <c r="AZ16" s="112" t="e">
        <f t="shared" si="4"/>
        <v>#REF!</v>
      </c>
      <c r="BA16" s="112" t="e">
        <f t="shared" si="4"/>
        <v>#REF!</v>
      </c>
      <c r="BB16" s="112" t="e">
        <f t="shared" si="4"/>
        <v>#REF!</v>
      </c>
      <c r="BC16" s="112" t="e">
        <f t="shared" si="4"/>
        <v>#REF!</v>
      </c>
      <c r="BD16" s="112" t="e">
        <f t="shared" si="4"/>
        <v>#REF!</v>
      </c>
      <c r="BE16" s="112" t="e">
        <f t="shared" si="4"/>
        <v>#REF!</v>
      </c>
      <c r="BF16" s="112" t="e">
        <f t="shared" si="4"/>
        <v>#REF!</v>
      </c>
      <c r="BG16" s="112" t="e">
        <f t="shared" si="4"/>
        <v>#REF!</v>
      </c>
      <c r="BH16" s="112" t="e">
        <f t="shared" si="4"/>
        <v>#REF!</v>
      </c>
      <c r="BI16" s="112" t="e">
        <f t="shared" si="4"/>
        <v>#REF!</v>
      </c>
      <c r="BJ16" s="112" t="e">
        <f t="shared" si="4"/>
        <v>#REF!</v>
      </c>
      <c r="BK16" s="112" t="e">
        <f t="shared" si="4"/>
        <v>#REF!</v>
      </c>
      <c r="BL16" s="112" t="e">
        <f t="shared" si="4"/>
        <v>#REF!</v>
      </c>
      <c r="BM16" s="112" t="e">
        <f t="shared" si="4"/>
        <v>#REF!</v>
      </c>
      <c r="BN16" s="112" t="e">
        <f t="shared" si="4"/>
        <v>#REF!</v>
      </c>
      <c r="BO16" s="112" t="e">
        <f t="shared" si="4"/>
        <v>#REF!</v>
      </c>
      <c r="BP16" s="112" t="e">
        <f t="shared" si="4"/>
        <v>#REF!</v>
      </c>
      <c r="BQ16" s="112" t="e">
        <f t="shared" ref="BQ16:BW16" si="5">BQ14*BQ15</f>
        <v>#REF!</v>
      </c>
      <c r="BR16" s="112" t="e">
        <f t="shared" si="5"/>
        <v>#REF!</v>
      </c>
      <c r="BS16" s="112" t="e">
        <f t="shared" si="5"/>
        <v>#REF!</v>
      </c>
      <c r="BT16" s="112" t="e">
        <f t="shared" si="5"/>
        <v>#REF!</v>
      </c>
      <c r="BU16" s="112" t="e">
        <f t="shared" si="5"/>
        <v>#REF!</v>
      </c>
      <c r="BV16" s="112" t="e">
        <f>BV14*BV15</f>
        <v>#REF!</v>
      </c>
      <c r="BW16" s="112" t="e">
        <f t="shared" si="5"/>
        <v>#REF!</v>
      </c>
      <c r="BX16" s="112" t="e">
        <f>BX14*BX15</f>
        <v>#REF!</v>
      </c>
      <c r="BY16" s="112" t="e">
        <f>BY14*BY15</f>
        <v>#REF!</v>
      </c>
      <c r="BZ16" s="112" t="e">
        <f>BZ14*BZ15</f>
        <v>#REF!</v>
      </c>
      <c r="CA16" s="1"/>
    </row>
    <row r="17" spans="1:79" hidden="1">
      <c r="A17" s="384" t="s">
        <v>77</v>
      </c>
      <c r="B17" s="431"/>
      <c r="C17" s="96" t="e">
        <f>C16/C13</f>
        <v>#REF!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</row>
    <row r="18" spans="1:79" ht="14.25" hidden="1"/>
    <row r="19" spans="1:79" ht="22.5">
      <c r="A19" s="230"/>
      <c r="B19" s="273" t="s">
        <v>399</v>
      </c>
      <c r="C19" s="231"/>
      <c r="D19" s="231"/>
      <c r="E19" s="231"/>
      <c r="F19" s="231"/>
      <c r="G19" s="231"/>
      <c r="H19" s="231"/>
      <c r="I19" s="231"/>
      <c r="J19" s="231"/>
      <c r="K19" s="231"/>
      <c r="L19" s="231"/>
      <c r="M19" s="231"/>
      <c r="N19" s="231"/>
      <c r="O19" s="231"/>
      <c r="P19" s="231"/>
      <c r="Q19" s="231"/>
      <c r="R19" s="231"/>
      <c r="S19" s="231"/>
      <c r="T19" s="231"/>
      <c r="U19" s="231"/>
      <c r="V19" s="231"/>
      <c r="W19" s="231"/>
      <c r="X19" s="231"/>
      <c r="Y19" s="231"/>
      <c r="Z19" s="231"/>
      <c r="AA19" s="231"/>
      <c r="AB19" s="231"/>
      <c r="AC19" s="231"/>
      <c r="AD19" s="231"/>
      <c r="AE19" s="231"/>
      <c r="AF19" s="231"/>
      <c r="AG19" s="231"/>
      <c r="AH19" s="231"/>
      <c r="AI19" s="231"/>
      <c r="AJ19" s="231"/>
      <c r="AK19" s="231"/>
      <c r="AL19" s="231"/>
      <c r="AM19" s="231"/>
      <c r="AN19" s="231"/>
      <c r="AO19" s="231"/>
      <c r="AP19" s="231"/>
      <c r="AQ19" s="231"/>
      <c r="AR19" s="231"/>
      <c r="AS19" s="231"/>
      <c r="AT19" s="231"/>
      <c r="AU19" s="231"/>
      <c r="AV19" s="231"/>
      <c r="AW19" s="231"/>
      <c r="AX19" s="231"/>
      <c r="AY19" s="231"/>
      <c r="AZ19" s="231"/>
      <c r="BA19" s="231"/>
      <c r="BB19" s="231"/>
      <c r="BC19" s="231"/>
      <c r="BD19" s="231"/>
      <c r="BE19" s="231"/>
      <c r="BF19" s="231"/>
      <c r="BG19" s="231"/>
      <c r="BH19" s="231"/>
      <c r="BI19" s="231"/>
      <c r="BJ19" s="231"/>
      <c r="BK19" s="231"/>
      <c r="BL19" s="231"/>
      <c r="BM19" s="231"/>
      <c r="BN19" s="231"/>
      <c r="BO19" s="231"/>
      <c r="BP19" s="231"/>
      <c r="BQ19" s="231"/>
      <c r="BR19" s="231"/>
      <c r="BS19" s="231"/>
      <c r="BT19" s="231"/>
      <c r="BU19" s="231"/>
      <c r="BV19" s="231"/>
      <c r="BW19" s="231"/>
      <c r="BX19" s="231"/>
      <c r="BY19" s="231"/>
      <c r="BZ19" s="231"/>
    </row>
    <row r="20" spans="1:79" ht="15.75" customHeight="1">
      <c r="A20" s="401" t="s">
        <v>68</v>
      </c>
      <c r="B20" s="402"/>
      <c r="C20" s="234"/>
      <c r="D20" s="405" t="s">
        <v>69</v>
      </c>
      <c r="E20" s="406"/>
      <c r="F20" s="406"/>
      <c r="G20" s="406"/>
      <c r="H20" s="406"/>
      <c r="I20" s="406"/>
      <c r="J20" s="406"/>
      <c r="K20" s="406"/>
      <c r="L20" s="406"/>
      <c r="M20" s="406"/>
      <c r="N20" s="406"/>
      <c r="O20" s="406"/>
      <c r="P20" s="406"/>
      <c r="Q20" s="406"/>
      <c r="R20" s="406"/>
      <c r="S20" s="406"/>
      <c r="T20" s="406"/>
      <c r="U20" s="406"/>
      <c r="V20" s="406"/>
      <c r="W20" s="406"/>
      <c r="X20" s="406"/>
      <c r="Y20" s="406"/>
      <c r="Z20" s="406"/>
      <c r="AA20" s="406"/>
      <c r="AB20" s="406"/>
      <c r="AC20" s="406"/>
      <c r="AD20" s="406"/>
      <c r="AE20" s="406"/>
      <c r="AF20" s="406"/>
      <c r="AG20" s="406"/>
      <c r="AH20" s="406"/>
      <c r="AI20" s="406"/>
      <c r="AJ20" s="406"/>
      <c r="AK20" s="406"/>
      <c r="AL20" s="406"/>
      <c r="AM20" s="406"/>
      <c r="AN20" s="406"/>
      <c r="AO20" s="406"/>
      <c r="AP20" s="406"/>
      <c r="AQ20" s="406"/>
      <c r="AR20" s="406"/>
      <c r="AS20" s="406"/>
      <c r="AT20" s="406"/>
      <c r="AU20" s="406"/>
      <c r="AV20" s="406"/>
      <c r="AW20" s="406"/>
      <c r="AX20" s="406"/>
      <c r="AY20" s="406"/>
      <c r="AZ20" s="406"/>
      <c r="BA20" s="406"/>
      <c r="BB20" s="406"/>
      <c r="BC20" s="406"/>
      <c r="BD20" s="406"/>
      <c r="BE20" s="406"/>
      <c r="BF20" s="406"/>
      <c r="BG20" s="406"/>
      <c r="BH20" s="406"/>
      <c r="BI20" s="406"/>
      <c r="BJ20" s="406"/>
      <c r="BK20" s="406"/>
      <c r="BL20" s="406"/>
      <c r="BM20" s="406"/>
      <c r="BN20" s="406"/>
      <c r="BO20" s="406"/>
      <c r="BP20" s="406"/>
      <c r="BQ20" s="406"/>
      <c r="BR20" s="406"/>
      <c r="BS20" s="406"/>
      <c r="BT20" s="406"/>
      <c r="BU20" s="406"/>
      <c r="BV20" s="406"/>
      <c r="BW20" s="406"/>
      <c r="BX20" s="406"/>
    </row>
    <row r="21" spans="1:79" ht="154.9" customHeight="1">
      <c r="A21" s="403"/>
      <c r="B21" s="404"/>
      <c r="C21" s="234"/>
      <c r="D21" s="235" t="str">
        <f>ССЫЛКИ!B2</f>
        <v>Вермишель</v>
      </c>
      <c r="E21" s="235" t="str">
        <f>ССЫЛКИ!C2</f>
        <v>Люля полуфаб-т (шт)</v>
      </c>
      <c r="F21" s="235" t="str">
        <f>ССЫЛКИ!D2</f>
        <v>Котлета говяжья полуф-т (шт)</v>
      </c>
      <c r="G21" s="235" t="str">
        <f>ССЫЛКИ!E2</f>
        <v>Какао (Фунтик) (шт)</v>
      </c>
      <c r="H21" s="235" t="str">
        <f>ССЫЛКИ!F2</f>
        <v>Какао порошок</v>
      </c>
      <c r="I21" s="235" t="str">
        <f>ССЫЛКИ!G2</f>
        <v>Кисель фруктовый</v>
      </c>
      <c r="J21" s="235" t="str">
        <f>ССЫЛКИ!H2</f>
        <v>Макароны</v>
      </c>
      <c r="K21" s="235" t="str">
        <f>ССЫЛКИ!I2</f>
        <v>Тефтели полуф-т (шт)</v>
      </c>
      <c r="L21" s="235" t="str">
        <f>ССЫЛКИ!J2</f>
        <v>Масло растительное</v>
      </c>
      <c r="M21" s="235" t="str">
        <f>ССЫЛКИ!K2</f>
        <v>Сахар</v>
      </c>
      <c r="N21" s="235" t="str">
        <f>ССЫЛКИ!L2</f>
        <v>Соль иодир.</v>
      </c>
      <c r="O21" s="235" t="str">
        <f>ССЫЛКИ!M2</f>
        <v>Сухофрукты</v>
      </c>
      <c r="P21" s="235" t="str">
        <f>ССЫЛКИ!N2</f>
        <v>Чай</v>
      </c>
      <c r="Q21" s="235" t="str">
        <f>ССЫЛКИ!O2</f>
        <v>Яйцо куриное (штук)</v>
      </c>
      <c r="R21" s="235" t="str">
        <f>ССЫЛКИ!P2</f>
        <v>Вафли</v>
      </c>
      <c r="S21" s="235" t="str">
        <f>ССЫЛКИ!Q2</f>
        <v>Кексы бездрожжевые (шт)</v>
      </c>
      <c r="T21" s="235" t="str">
        <f>ССЫЛКИ!R2</f>
        <v>Печенье</v>
      </c>
      <c r="U21" s="235" t="str">
        <f>ССЫЛКИ!S2</f>
        <v>Пряники</v>
      </c>
      <c r="V21" s="235" t="str">
        <f>ССЫЛКИ!T2</f>
        <v>Горошек зеленый 0,7 кг.</v>
      </c>
      <c r="W21" s="235" t="str">
        <f>ССЫЛКИ!U2</f>
        <v>Кукуруза консервы</v>
      </c>
      <c r="X21" s="235" t="str">
        <f>ССЫЛКИ!V2</f>
        <v>Огурцы маринованые</v>
      </c>
      <c r="Y21" s="235" t="str">
        <f>ССЫЛКИ!W2</f>
        <v>Мука высшего сорт</v>
      </c>
      <c r="Z21" s="235" t="str">
        <f>ССЫЛКИ!X2</f>
        <v>Повидло</v>
      </c>
      <c r="AA21" s="235" t="str">
        <f>ССЫЛКИ!Y2</f>
        <v>Сок фруктовый светлый</v>
      </c>
      <c r="AB21" s="235" t="str">
        <f>ССЫЛКИ!Z2</f>
        <v>Сок фруктовый с мякотью</v>
      </c>
      <c r="AC21" s="235" t="str">
        <f>ССЫЛКИ!AA2</f>
        <v>Томатная паста</v>
      </c>
      <c r="AD21" s="235" t="str">
        <f>ССЫЛКИ!AB2</f>
        <v>Котлета рыбная полуф-т (шт)</v>
      </c>
      <c r="AE21" s="235" t="str">
        <f>ССЫЛКИ!AC2</f>
        <v>Фрикадельки рыбные  полуф-т (шт)</v>
      </c>
      <c r="AF21" s="235" t="str">
        <f>ССЫЛКИ!AD2</f>
        <v>Крупа гороховая</v>
      </c>
      <c r="AG21" s="235" t="str">
        <f>ССЫЛКИ!AE2</f>
        <v>Крупа гречневая</v>
      </c>
      <c r="AH21" s="235" t="str">
        <f>ССЫЛКИ!AF2</f>
        <v>Крупа кукурузная</v>
      </c>
      <c r="AI21" s="235" t="str">
        <f>ССЫЛКИ!AG2</f>
        <v>Крупа манная</v>
      </c>
      <c r="AJ21" s="235" t="str">
        <f>ССЫЛКИ!AH2</f>
        <v>Крупа овсяная</v>
      </c>
      <c r="AK21" s="235" t="str">
        <f>ССЫЛКИ!AI2</f>
        <v>Крупа перловая</v>
      </c>
      <c r="AL21" s="235" t="str">
        <f>ССЫЛКИ!AJ2</f>
        <v>Крупа пшеничная</v>
      </c>
      <c r="AM21" s="235" t="str">
        <f>ССЫЛКИ!AK2</f>
        <v>Крупа пшено шлифованное</v>
      </c>
      <c r="AN21" s="235" t="str">
        <f>ССЫЛКИ!AL2</f>
        <v>Крупа рисовая</v>
      </c>
      <c r="AO21" s="235" t="str">
        <f>ССЫЛКИ!AM2</f>
        <v>Крупа ячневая</v>
      </c>
      <c r="AP21" s="235" t="str">
        <f>ССЫЛКИ!AN2</f>
        <v>Чечевица</v>
      </c>
      <c r="AQ21" s="235" t="str">
        <f>ССЫЛКИ!AO2</f>
        <v>Курага сушеная</v>
      </c>
      <c r="AR21" s="235" t="str">
        <f>ССЫЛКИ!AP2</f>
        <v>Йогурт</v>
      </c>
      <c r="AS21" s="235" t="str">
        <f>ССЫЛКИ!AQ2</f>
        <v>Кефир</v>
      </c>
      <c r="AT21" s="235" t="str">
        <f>ССЫЛКИ!AR2</f>
        <v>Масло сливочное</v>
      </c>
      <c r="AU21" s="235" t="str">
        <f>ССЫЛКИ!AS2</f>
        <v>Молоко разливное</v>
      </c>
      <c r="AV21" s="235" t="str">
        <f>ССЫЛКИ!AT2</f>
        <v>Молоко вупаковке пастер</v>
      </c>
      <c r="AW21" s="235" t="str">
        <f>ССЫЛКИ!AU2</f>
        <v>Сгущенное молоко</v>
      </c>
      <c r="AX21" s="235" t="str">
        <f>ССЫЛКИ!AV2</f>
        <v>Сметана</v>
      </c>
      <c r="AY21" s="235" t="str">
        <f>ССЫЛКИ!AW2</f>
        <v>Сыр Российский</v>
      </c>
      <c r="AZ21" s="235" t="str">
        <f>ССЫЛКИ!AX2</f>
        <v>Творог</v>
      </c>
      <c r="BA21" s="235" t="str">
        <f>ССЫЛКИ!AY2</f>
        <v>Куры охлажденные</v>
      </c>
      <c r="BB21" s="235" t="str">
        <f>ССЫЛКИ!AZ2</f>
        <v>Мясо говядины в/с</v>
      </c>
      <c r="BC21" s="235" t="str">
        <f>ССЫЛКИ!BA2</f>
        <v>Фарш говяжий</v>
      </c>
      <c r="BD21" s="235" t="str">
        <f>ССЫЛКИ!BB2</f>
        <v>Сосиски</v>
      </c>
      <c r="BE21" s="235" t="str">
        <f>ССЫЛКИ!BC2</f>
        <v>Рыба свежая</v>
      </c>
      <c r="BF21" s="235" t="str">
        <f>ССЫЛКИ!BD2</f>
        <v>Рыба мороженая</v>
      </c>
      <c r="BG21" s="235" t="str">
        <f>ССЫЛКИ!BE2</f>
        <v xml:space="preserve">Зелень разная </v>
      </c>
      <c r="BH21" s="235" t="str">
        <f>ССЫЛКИ!BF2</f>
        <v>Котлета куриная полуфаб-т (шт)</v>
      </c>
      <c r="BI21" s="235" t="str">
        <f>ССЫЛКИ!BG2</f>
        <v>Капуста</v>
      </c>
      <c r="BJ21" s="235" t="str">
        <f>ССЫЛКИ!BH2</f>
        <v>Картофель</v>
      </c>
      <c r="BK21" s="235" t="str">
        <f>ССЫЛКИ!BI2</f>
        <v>Лук репчатый</v>
      </c>
      <c r="BL21" s="235" t="str">
        <f>ССЫЛКИ!BJ2</f>
        <v>Морковь</v>
      </c>
      <c r="BM21" s="235" t="str">
        <f>ССЫЛКИ!BK2</f>
        <v>Огурцы свежие</v>
      </c>
      <c r="BN21" s="235" t="str">
        <f>ССЫЛКИ!BL2</f>
        <v>Помидоры свежие</v>
      </c>
      <c r="BO21" s="235" t="str">
        <f>ССЫЛКИ!BM2</f>
        <v>Свекла столовая</v>
      </c>
      <c r="BP21" s="235" t="str">
        <f>ССЫЛКИ!BN2</f>
        <v>Вареники полуфаб-т (шт)</v>
      </c>
      <c r="BQ21" s="235" t="str">
        <f>ССЫЛКИ!BO2</f>
        <v>Апельсины</v>
      </c>
      <c r="BR21" s="235" t="str">
        <f>ССЫЛКИ!BP2</f>
        <v>Бананы</v>
      </c>
      <c r="BS21" s="235" t="str">
        <f>ССЫЛКИ!BQ2</f>
        <v>Груши</v>
      </c>
      <c r="BT21" s="235" t="str">
        <f>ССЫЛКИ!BR2</f>
        <v>Лимон (кг.)</v>
      </c>
      <c r="BU21" s="235" t="str">
        <f>ССЫЛКИ!BS2</f>
        <v>Мандарины</v>
      </c>
      <c r="BV21" s="235" t="str">
        <f>ССЫЛКИ!BT2</f>
        <v>Яблоки</v>
      </c>
      <c r="BW21" s="235" t="str">
        <f>ССЫЛКИ!BU2</f>
        <v>Сырник полуф-т (шт)</v>
      </c>
      <c r="BX21" s="235" t="str">
        <f>ССЫЛКИ!BV2</f>
        <v>Хлеб</v>
      </c>
      <c r="BY21" s="235" t="str">
        <f>ССЫЛКИ!BW2</f>
        <v>Изюм</v>
      </c>
      <c r="BZ21" s="235" t="str">
        <f>ССЫЛКИ!BX2</f>
        <v>Зефир в шоколаде (шт.)</v>
      </c>
    </row>
    <row r="22" spans="1:79" s="256" customFormat="1">
      <c r="A22" s="429" t="s">
        <v>112</v>
      </c>
      <c r="B22" s="428"/>
      <c r="C22" s="262"/>
      <c r="D22" s="262">
        <v>14</v>
      </c>
      <c r="E22" s="262"/>
      <c r="F22" s="262"/>
      <c r="G22" s="262"/>
      <c r="H22" s="262"/>
      <c r="I22" s="262"/>
      <c r="J22" s="262"/>
      <c r="K22" s="262"/>
      <c r="L22" s="262"/>
      <c r="M22" s="262">
        <v>1</v>
      </c>
      <c r="N22" s="262">
        <v>2.2999999999999998</v>
      </c>
      <c r="O22" s="262"/>
      <c r="P22" s="262"/>
      <c r="Q22" s="262"/>
      <c r="R22" s="262"/>
      <c r="S22" s="262"/>
      <c r="T22" s="262"/>
      <c r="U22" s="262"/>
      <c r="V22" s="262"/>
      <c r="W22" s="262"/>
      <c r="X22" s="262"/>
      <c r="Y22" s="262"/>
      <c r="Z22" s="262"/>
      <c r="AA22" s="262"/>
      <c r="AB22" s="262"/>
      <c r="AC22" s="262"/>
      <c r="AD22" s="262"/>
      <c r="AE22" s="262"/>
      <c r="AF22" s="262"/>
      <c r="AG22" s="262"/>
      <c r="AH22" s="262"/>
      <c r="AI22" s="262"/>
      <c r="AJ22" s="262"/>
      <c r="AK22" s="262"/>
      <c r="AL22" s="262"/>
      <c r="AM22" s="262"/>
      <c r="AN22" s="262"/>
      <c r="AO22" s="262"/>
      <c r="AP22" s="262"/>
      <c r="AQ22" s="262"/>
      <c r="AR22" s="262"/>
      <c r="AS22" s="262"/>
      <c r="AT22" s="262">
        <v>2</v>
      </c>
      <c r="AU22" s="262"/>
      <c r="AV22" s="262">
        <v>85</v>
      </c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62"/>
      <c r="BH22" s="262"/>
      <c r="BI22" s="262"/>
      <c r="BJ22" s="262"/>
      <c r="BK22" s="262"/>
      <c r="BL22" s="262"/>
      <c r="BM22" s="262"/>
      <c r="BN22" s="262"/>
      <c r="BO22" s="262"/>
      <c r="BP22" s="262"/>
      <c r="BQ22" s="262"/>
      <c r="BR22" s="262"/>
      <c r="BS22" s="262"/>
      <c r="BT22" s="262"/>
      <c r="BU22" s="262"/>
      <c r="BV22" s="262"/>
      <c r="BW22" s="262"/>
      <c r="BX22" s="262"/>
      <c r="BY22" s="262"/>
      <c r="BZ22" s="262"/>
    </row>
    <row r="23" spans="1:79" s="256" customFormat="1">
      <c r="A23" s="429" t="s">
        <v>149</v>
      </c>
      <c r="B23" s="428"/>
      <c r="C23" s="262"/>
      <c r="D23" s="262"/>
      <c r="E23" s="262"/>
      <c r="F23" s="262"/>
      <c r="G23" s="262"/>
      <c r="H23" s="262"/>
      <c r="I23" s="262"/>
      <c r="J23" s="262"/>
      <c r="K23" s="262"/>
      <c r="L23" s="262">
        <v>0.4</v>
      </c>
      <c r="M23" s="262"/>
      <c r="N23" s="262"/>
      <c r="O23" s="262"/>
      <c r="P23" s="262"/>
      <c r="Q23" s="262"/>
      <c r="R23" s="262"/>
      <c r="S23" s="262"/>
      <c r="T23" s="262"/>
      <c r="U23" s="262"/>
      <c r="V23" s="262"/>
      <c r="W23" s="262"/>
      <c r="X23" s="262"/>
      <c r="Y23" s="262"/>
      <c r="Z23" s="262"/>
      <c r="AA23" s="262"/>
      <c r="AB23" s="262"/>
      <c r="AC23" s="262"/>
      <c r="AD23" s="262"/>
      <c r="AE23" s="262"/>
      <c r="AF23" s="262"/>
      <c r="AG23" s="262"/>
      <c r="AH23" s="262"/>
      <c r="AI23" s="262"/>
      <c r="AJ23" s="262"/>
      <c r="AK23" s="262"/>
      <c r="AL23" s="262"/>
      <c r="AM23" s="262"/>
      <c r="AN23" s="262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62"/>
      <c r="BH23" s="262"/>
      <c r="BI23" s="262"/>
      <c r="BJ23" s="262"/>
      <c r="BK23" s="262"/>
      <c r="BL23" s="262"/>
      <c r="BM23" s="262"/>
      <c r="BN23" s="262"/>
      <c r="BO23" s="262"/>
      <c r="BP23" s="262"/>
      <c r="BQ23" s="262"/>
      <c r="BR23" s="262"/>
      <c r="BS23" s="262"/>
      <c r="BT23" s="262"/>
      <c r="BU23" s="262"/>
      <c r="BV23" s="262"/>
      <c r="BW23" s="262">
        <v>1</v>
      </c>
      <c r="BX23" s="262"/>
      <c r="BY23" s="262"/>
      <c r="BZ23" s="262"/>
    </row>
    <row r="24" spans="1:79" s="256" customFormat="1">
      <c r="A24" s="434" t="s">
        <v>35</v>
      </c>
      <c r="B24" s="428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  <c r="P24" s="262"/>
      <c r="Q24" s="262"/>
      <c r="R24" s="262"/>
      <c r="S24" s="262"/>
      <c r="T24" s="262"/>
      <c r="U24" s="262"/>
      <c r="V24" s="262"/>
      <c r="W24" s="262"/>
      <c r="X24" s="262"/>
      <c r="Y24" s="262"/>
      <c r="Z24" s="262"/>
      <c r="AA24" s="262"/>
      <c r="AB24" s="262"/>
      <c r="AC24" s="262"/>
      <c r="AD24" s="262"/>
      <c r="AE24" s="262"/>
      <c r="AF24" s="262"/>
      <c r="AG24" s="262"/>
      <c r="AH24" s="262"/>
      <c r="AI24" s="262"/>
      <c r="AJ24" s="262"/>
      <c r="AK24" s="262"/>
      <c r="AL24" s="262"/>
      <c r="AM24" s="262"/>
      <c r="AN24" s="262"/>
      <c r="AO24" s="262"/>
      <c r="AP24" s="262"/>
      <c r="AQ24" s="262"/>
      <c r="AR24" s="262"/>
      <c r="AS24" s="262">
        <v>90</v>
      </c>
      <c r="AT24" s="262"/>
      <c r="AU24" s="262"/>
      <c r="AV24" s="262"/>
      <c r="AW24" s="262"/>
      <c r="AX24" s="262"/>
      <c r="AY24" s="262"/>
      <c r="AZ24" s="262"/>
      <c r="BA24" s="262"/>
      <c r="BB24" s="262"/>
      <c r="BC24" s="262"/>
      <c r="BD24" s="262"/>
      <c r="BE24" s="262"/>
      <c r="BF24" s="262"/>
      <c r="BG24" s="262"/>
      <c r="BH24" s="262"/>
      <c r="BI24" s="262"/>
      <c r="BJ24" s="262"/>
      <c r="BK24" s="262"/>
      <c r="BL24" s="262"/>
      <c r="BM24" s="262"/>
      <c r="BN24" s="262"/>
      <c r="BO24" s="262"/>
      <c r="BP24" s="262"/>
      <c r="BQ24" s="262"/>
      <c r="BR24" s="262"/>
      <c r="BS24" s="262"/>
      <c r="BT24" s="262"/>
      <c r="BU24" s="262"/>
      <c r="BV24" s="262"/>
      <c r="BW24" s="262"/>
      <c r="BX24" s="262"/>
      <c r="BY24" s="262"/>
      <c r="BZ24" s="262"/>
    </row>
    <row r="25" spans="1:79" s="256" customFormat="1">
      <c r="A25" s="429" t="s">
        <v>61</v>
      </c>
      <c r="B25" s="428"/>
      <c r="C25" s="262"/>
      <c r="D25" s="262"/>
      <c r="E25" s="262"/>
      <c r="F25" s="262"/>
      <c r="G25" s="262"/>
      <c r="H25" s="262"/>
      <c r="I25" s="262"/>
      <c r="J25" s="262"/>
      <c r="K25" s="262"/>
      <c r="L25" s="262"/>
      <c r="M25" s="262"/>
      <c r="N25" s="262"/>
      <c r="O25" s="262"/>
      <c r="P25" s="262"/>
      <c r="Q25" s="262"/>
      <c r="R25" s="262"/>
      <c r="S25" s="262"/>
      <c r="T25" s="262"/>
      <c r="U25" s="262"/>
      <c r="V25" s="262"/>
      <c r="W25" s="262"/>
      <c r="X25" s="262"/>
      <c r="Y25" s="262"/>
      <c r="Z25" s="262"/>
      <c r="AA25" s="262"/>
      <c r="AB25" s="262"/>
      <c r="AC25" s="262"/>
      <c r="AD25" s="262"/>
      <c r="AE25" s="262"/>
      <c r="AF25" s="262"/>
      <c r="AG25" s="262"/>
      <c r="AH25" s="262"/>
      <c r="AI25" s="262"/>
      <c r="AJ25" s="262"/>
      <c r="AK25" s="262"/>
      <c r="AL25" s="262"/>
      <c r="AM25" s="262"/>
      <c r="AN25" s="262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62"/>
      <c r="BH25" s="262"/>
      <c r="BI25" s="262"/>
      <c r="BJ25" s="262"/>
      <c r="BK25" s="262"/>
      <c r="BL25" s="262"/>
      <c r="BM25" s="262"/>
      <c r="BN25" s="262"/>
      <c r="BO25" s="262"/>
      <c r="BP25" s="262"/>
      <c r="BQ25" s="262"/>
      <c r="BR25" s="262"/>
      <c r="BS25" s="262"/>
      <c r="BT25" s="262"/>
      <c r="BU25" s="262"/>
      <c r="BV25" s="262"/>
      <c r="BW25" s="262"/>
      <c r="BX25" s="262">
        <v>60</v>
      </c>
      <c r="BY25" s="262"/>
      <c r="BZ25" s="262"/>
    </row>
    <row r="26" spans="1:79" s="256" customFormat="1">
      <c r="A26" s="429" t="s">
        <v>114</v>
      </c>
      <c r="B26" s="428"/>
      <c r="C26" s="262"/>
      <c r="D26" s="262"/>
      <c r="E26" s="262"/>
      <c r="F26" s="262"/>
      <c r="G26" s="262"/>
      <c r="H26" s="262"/>
      <c r="I26" s="262"/>
      <c r="J26" s="262"/>
      <c r="K26" s="262"/>
      <c r="L26" s="262"/>
      <c r="M26" s="262"/>
      <c r="N26" s="262"/>
      <c r="O26" s="262"/>
      <c r="P26" s="262"/>
      <c r="Q26" s="262"/>
      <c r="R26" s="262"/>
      <c r="S26" s="262"/>
      <c r="T26" s="262"/>
      <c r="U26" s="262"/>
      <c r="V26" s="262"/>
      <c r="W26" s="262"/>
      <c r="X26" s="262"/>
      <c r="Y26" s="262"/>
      <c r="Z26" s="262"/>
      <c r="AA26" s="262"/>
      <c r="AB26" s="262"/>
      <c r="AC26" s="262"/>
      <c r="AD26" s="262"/>
      <c r="AE26" s="262"/>
      <c r="AF26" s="262"/>
      <c r="AG26" s="262"/>
      <c r="AH26" s="262"/>
      <c r="AI26" s="262"/>
      <c r="AJ26" s="262"/>
      <c r="AK26" s="262"/>
      <c r="AL26" s="262"/>
      <c r="AM26" s="262"/>
      <c r="AN26" s="262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62"/>
      <c r="BE26" s="262"/>
      <c r="BF26" s="262"/>
      <c r="BG26" s="262"/>
      <c r="BH26" s="262"/>
      <c r="BI26" s="262"/>
      <c r="BJ26" s="262"/>
      <c r="BK26" s="262"/>
      <c r="BL26" s="262"/>
      <c r="BM26" s="262"/>
      <c r="BN26" s="262"/>
      <c r="BO26" s="262"/>
      <c r="BP26" s="262"/>
      <c r="BQ26" s="262"/>
      <c r="BR26" s="262"/>
      <c r="BS26" s="262"/>
      <c r="BT26" s="262"/>
      <c r="BU26" s="262"/>
      <c r="BV26" s="262"/>
      <c r="BW26" s="262"/>
      <c r="BX26" s="262"/>
      <c r="BY26" s="262"/>
      <c r="BZ26" s="262">
        <v>1</v>
      </c>
    </row>
    <row r="27" spans="1:79" s="256" customFormat="1">
      <c r="A27" s="429" t="s">
        <v>115</v>
      </c>
      <c r="B27" s="428"/>
      <c r="C27" s="262"/>
      <c r="D27" s="262"/>
      <c r="E27" s="262"/>
      <c r="F27" s="262"/>
      <c r="G27" s="262"/>
      <c r="H27" s="262"/>
      <c r="I27" s="262"/>
      <c r="J27" s="262"/>
      <c r="K27" s="262"/>
      <c r="L27" s="262"/>
      <c r="M27" s="262"/>
      <c r="N27" s="262"/>
      <c r="O27" s="262"/>
      <c r="P27" s="262"/>
      <c r="Q27" s="262"/>
      <c r="R27" s="262"/>
      <c r="S27" s="262"/>
      <c r="T27" s="262"/>
      <c r="U27" s="262"/>
      <c r="V27" s="262"/>
      <c r="W27" s="262"/>
      <c r="X27" s="262"/>
      <c r="Y27" s="262"/>
      <c r="Z27" s="262"/>
      <c r="AA27" s="262"/>
      <c r="AB27" s="262"/>
      <c r="AC27" s="262"/>
      <c r="AD27" s="262"/>
      <c r="AE27" s="262"/>
      <c r="AF27" s="262"/>
      <c r="AG27" s="262"/>
      <c r="AH27" s="262"/>
      <c r="AI27" s="262"/>
      <c r="AJ27" s="262"/>
      <c r="AK27" s="262"/>
      <c r="AL27" s="262"/>
      <c r="AM27" s="262"/>
      <c r="AN27" s="262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62"/>
      <c r="BH27" s="262"/>
      <c r="BI27" s="262"/>
      <c r="BJ27" s="262"/>
      <c r="BK27" s="262"/>
      <c r="BL27" s="262"/>
      <c r="BM27" s="262"/>
      <c r="BN27" s="262"/>
      <c r="BO27" s="262"/>
      <c r="BP27" s="262"/>
      <c r="BQ27" s="262"/>
      <c r="BR27" s="262"/>
      <c r="BS27" s="262">
        <v>90</v>
      </c>
      <c r="BT27" s="262"/>
      <c r="BU27" s="262"/>
      <c r="BV27" s="262"/>
      <c r="BW27" s="262"/>
      <c r="BX27" s="262"/>
      <c r="BY27" s="262"/>
      <c r="BZ27" s="262"/>
    </row>
    <row r="28" spans="1:79" ht="15.75" customHeight="1">
      <c r="A28" s="408"/>
      <c r="B28" s="407"/>
      <c r="C28" s="236"/>
      <c r="D28" s="236"/>
      <c r="E28" s="236"/>
      <c r="F28" s="236"/>
      <c r="G28" s="236"/>
      <c r="H28" s="236"/>
      <c r="I28" s="236"/>
      <c r="J28" s="236"/>
      <c r="K28" s="236"/>
      <c r="L28" s="236"/>
      <c r="M28" s="236"/>
      <c r="N28" s="236"/>
      <c r="O28" s="236"/>
      <c r="P28" s="236"/>
      <c r="Q28" s="236"/>
      <c r="R28" s="236"/>
      <c r="S28" s="236"/>
      <c r="T28" s="236"/>
      <c r="U28" s="236"/>
      <c r="V28" s="236"/>
      <c r="W28" s="236"/>
      <c r="X28" s="236"/>
      <c r="Y28" s="236"/>
      <c r="Z28" s="236"/>
      <c r="AA28" s="236"/>
      <c r="AB28" s="236"/>
      <c r="AC28" s="236"/>
      <c r="AD28" s="236"/>
      <c r="AE28" s="236"/>
      <c r="AF28" s="236"/>
      <c r="AG28" s="236"/>
      <c r="AH28" s="236"/>
      <c r="AI28" s="236"/>
      <c r="AJ28" s="236"/>
      <c r="AK28" s="236"/>
      <c r="AL28" s="236"/>
      <c r="AM28" s="236"/>
      <c r="AN28" s="236"/>
      <c r="AO28" s="236"/>
      <c r="AP28" s="236"/>
      <c r="AQ28" s="236"/>
      <c r="AR28" s="236"/>
      <c r="AS28" s="236"/>
      <c r="AT28" s="236"/>
      <c r="AU28" s="236"/>
      <c r="AV28" s="236"/>
      <c r="AW28" s="236"/>
      <c r="AX28" s="236"/>
      <c r="AY28" s="236"/>
      <c r="AZ28" s="236"/>
      <c r="BA28" s="236"/>
      <c r="BB28" s="236"/>
      <c r="BC28" s="236"/>
      <c r="BD28" s="236"/>
      <c r="BE28" s="236"/>
      <c r="BF28" s="236"/>
      <c r="BG28" s="236"/>
      <c r="BH28" s="236"/>
      <c r="BI28" s="236"/>
      <c r="BJ28" s="236"/>
      <c r="BK28" s="236"/>
      <c r="BL28" s="236"/>
      <c r="BM28" s="236"/>
      <c r="BN28" s="236"/>
      <c r="BO28" s="236"/>
      <c r="BP28" s="236"/>
      <c r="BQ28" s="236"/>
      <c r="BR28" s="236"/>
      <c r="BS28" s="236"/>
      <c r="BT28" s="236"/>
      <c r="BU28" s="236"/>
      <c r="BV28" s="236"/>
      <c r="BW28" s="236"/>
      <c r="BX28" s="236"/>
      <c r="BY28" s="236"/>
      <c r="BZ28" s="236"/>
    </row>
    <row r="29" spans="1:79" ht="15.75" customHeight="1">
      <c r="A29" s="290"/>
      <c r="B29" s="291"/>
      <c r="C29" s="236"/>
      <c r="D29" s="236"/>
      <c r="E29" s="236"/>
      <c r="F29" s="236"/>
      <c r="G29" s="236"/>
      <c r="H29" s="236"/>
      <c r="I29" s="236"/>
      <c r="J29" s="236"/>
      <c r="K29" s="236"/>
      <c r="L29" s="236"/>
      <c r="M29" s="236"/>
      <c r="N29" s="236"/>
      <c r="O29" s="236"/>
      <c r="P29" s="236"/>
      <c r="Q29" s="236"/>
      <c r="R29" s="236"/>
      <c r="S29" s="236"/>
      <c r="T29" s="236"/>
      <c r="U29" s="236"/>
      <c r="V29" s="236"/>
      <c r="W29" s="236"/>
      <c r="X29" s="236"/>
      <c r="Y29" s="236"/>
      <c r="Z29" s="236"/>
      <c r="AA29" s="236"/>
      <c r="AB29" s="236"/>
      <c r="AC29" s="236"/>
      <c r="AD29" s="236"/>
      <c r="AE29" s="236"/>
      <c r="AF29" s="236"/>
      <c r="AG29" s="236"/>
      <c r="AH29" s="236"/>
      <c r="AI29" s="236"/>
      <c r="AJ29" s="236"/>
      <c r="AK29" s="236"/>
      <c r="AL29" s="236"/>
      <c r="AM29" s="236"/>
      <c r="AN29" s="236"/>
      <c r="AO29" s="236"/>
      <c r="AP29" s="236"/>
      <c r="AQ29" s="236"/>
      <c r="AR29" s="236"/>
      <c r="AS29" s="236"/>
      <c r="AT29" s="236"/>
      <c r="AU29" s="236"/>
      <c r="AV29" s="236"/>
      <c r="AW29" s="236"/>
      <c r="AX29" s="236"/>
      <c r="AY29" s="236"/>
      <c r="AZ29" s="236"/>
      <c r="BA29" s="236"/>
      <c r="BB29" s="236"/>
      <c r="BC29" s="236"/>
      <c r="BD29" s="236"/>
      <c r="BE29" s="236"/>
      <c r="BF29" s="236"/>
      <c r="BG29" s="236"/>
      <c r="BH29" s="236"/>
      <c r="BI29" s="236"/>
      <c r="BJ29" s="236"/>
      <c r="BK29" s="236"/>
      <c r="BL29" s="236"/>
      <c r="BM29" s="236"/>
      <c r="BN29" s="236"/>
      <c r="BO29" s="236"/>
      <c r="BP29" s="236"/>
      <c r="BQ29" s="236"/>
      <c r="BR29" s="236"/>
      <c r="BS29" s="236"/>
      <c r="BT29" s="236"/>
      <c r="BU29" s="236"/>
      <c r="BV29" s="236"/>
      <c r="BW29" s="236"/>
      <c r="BX29" s="236"/>
      <c r="BY29" s="236"/>
      <c r="BZ29" s="236"/>
    </row>
    <row r="30" spans="1:79" ht="15.75" hidden="1" customHeight="1">
      <c r="A30" s="408"/>
      <c r="B30" s="407"/>
      <c r="C30" s="236"/>
      <c r="D30" s="236">
        <f t="shared" ref="D30:BO30" si="6">SUM(D22:D28)</f>
        <v>14</v>
      </c>
      <c r="E30" s="236">
        <f t="shared" si="6"/>
        <v>0</v>
      </c>
      <c r="F30" s="236">
        <f t="shared" si="6"/>
        <v>0</v>
      </c>
      <c r="G30" s="236">
        <f t="shared" si="6"/>
        <v>0</v>
      </c>
      <c r="H30" s="236">
        <f t="shared" si="6"/>
        <v>0</v>
      </c>
      <c r="I30" s="236">
        <f t="shared" si="6"/>
        <v>0</v>
      </c>
      <c r="J30" s="236">
        <f t="shared" si="6"/>
        <v>0</v>
      </c>
      <c r="K30" s="236">
        <f t="shared" si="6"/>
        <v>0</v>
      </c>
      <c r="L30" s="236">
        <f t="shared" si="6"/>
        <v>0.4</v>
      </c>
      <c r="M30" s="236">
        <f t="shared" si="6"/>
        <v>1</v>
      </c>
      <c r="N30" s="236">
        <f t="shared" si="6"/>
        <v>2.2999999999999998</v>
      </c>
      <c r="O30" s="236">
        <f t="shared" si="6"/>
        <v>0</v>
      </c>
      <c r="P30" s="236">
        <f t="shared" si="6"/>
        <v>0</v>
      </c>
      <c r="Q30" s="236">
        <f t="shared" si="6"/>
        <v>0</v>
      </c>
      <c r="R30" s="236">
        <f t="shared" si="6"/>
        <v>0</v>
      </c>
      <c r="S30" s="236">
        <f t="shared" si="6"/>
        <v>0</v>
      </c>
      <c r="T30" s="236">
        <f t="shared" si="6"/>
        <v>0</v>
      </c>
      <c r="U30" s="236">
        <f t="shared" si="6"/>
        <v>0</v>
      </c>
      <c r="V30" s="236">
        <f t="shared" si="6"/>
        <v>0</v>
      </c>
      <c r="W30" s="236">
        <f t="shared" si="6"/>
        <v>0</v>
      </c>
      <c r="X30" s="236">
        <f t="shared" si="6"/>
        <v>0</v>
      </c>
      <c r="Y30" s="236">
        <f t="shared" si="6"/>
        <v>0</v>
      </c>
      <c r="Z30" s="236">
        <f t="shared" si="6"/>
        <v>0</v>
      </c>
      <c r="AA30" s="236">
        <f t="shared" si="6"/>
        <v>0</v>
      </c>
      <c r="AB30" s="236">
        <f t="shared" si="6"/>
        <v>0</v>
      </c>
      <c r="AC30" s="236">
        <f t="shared" si="6"/>
        <v>0</v>
      </c>
      <c r="AD30" s="236">
        <f t="shared" si="6"/>
        <v>0</v>
      </c>
      <c r="AE30" s="236">
        <f t="shared" si="6"/>
        <v>0</v>
      </c>
      <c r="AF30" s="236">
        <f t="shared" si="6"/>
        <v>0</v>
      </c>
      <c r="AG30" s="236">
        <f t="shared" si="6"/>
        <v>0</v>
      </c>
      <c r="AH30" s="236">
        <f t="shared" si="6"/>
        <v>0</v>
      </c>
      <c r="AI30" s="236">
        <f t="shared" si="6"/>
        <v>0</v>
      </c>
      <c r="AJ30" s="236">
        <f t="shared" si="6"/>
        <v>0</v>
      </c>
      <c r="AK30" s="236">
        <f t="shared" si="6"/>
        <v>0</v>
      </c>
      <c r="AL30" s="236">
        <f t="shared" si="6"/>
        <v>0</v>
      </c>
      <c r="AM30" s="236">
        <f t="shared" si="6"/>
        <v>0</v>
      </c>
      <c r="AN30" s="236">
        <f t="shared" si="6"/>
        <v>0</v>
      </c>
      <c r="AO30" s="236">
        <f t="shared" si="6"/>
        <v>0</v>
      </c>
      <c r="AP30" s="236">
        <f t="shared" si="6"/>
        <v>0</v>
      </c>
      <c r="AQ30" s="236">
        <f t="shared" si="6"/>
        <v>0</v>
      </c>
      <c r="AR30" s="236">
        <f t="shared" si="6"/>
        <v>0</v>
      </c>
      <c r="AS30" s="236">
        <f t="shared" si="6"/>
        <v>90</v>
      </c>
      <c r="AT30" s="236">
        <f t="shared" si="6"/>
        <v>2</v>
      </c>
      <c r="AU30" s="236">
        <f t="shared" si="6"/>
        <v>0</v>
      </c>
      <c r="AV30" s="236">
        <f t="shared" si="6"/>
        <v>85</v>
      </c>
      <c r="AW30" s="236">
        <f t="shared" si="6"/>
        <v>0</v>
      </c>
      <c r="AX30" s="236">
        <f t="shared" si="6"/>
        <v>0</v>
      </c>
      <c r="AY30" s="236">
        <f t="shared" si="6"/>
        <v>0</v>
      </c>
      <c r="AZ30" s="236">
        <f t="shared" si="6"/>
        <v>0</v>
      </c>
      <c r="BA30" s="236">
        <f t="shared" si="6"/>
        <v>0</v>
      </c>
      <c r="BB30" s="236">
        <f t="shared" si="6"/>
        <v>0</v>
      </c>
      <c r="BC30" s="236">
        <f t="shared" si="6"/>
        <v>0</v>
      </c>
      <c r="BD30" s="236">
        <f t="shared" si="6"/>
        <v>0</v>
      </c>
      <c r="BE30" s="236">
        <f t="shared" si="6"/>
        <v>0</v>
      </c>
      <c r="BF30" s="236">
        <f t="shared" si="6"/>
        <v>0</v>
      </c>
      <c r="BG30" s="236">
        <f t="shared" si="6"/>
        <v>0</v>
      </c>
      <c r="BH30" s="236">
        <f t="shared" si="6"/>
        <v>0</v>
      </c>
      <c r="BI30" s="236">
        <f t="shared" si="6"/>
        <v>0</v>
      </c>
      <c r="BJ30" s="236">
        <f t="shared" si="6"/>
        <v>0</v>
      </c>
      <c r="BK30" s="236">
        <f t="shared" si="6"/>
        <v>0</v>
      </c>
      <c r="BL30" s="236">
        <f t="shared" si="6"/>
        <v>0</v>
      </c>
      <c r="BM30" s="236">
        <f t="shared" si="6"/>
        <v>0</v>
      </c>
      <c r="BN30" s="236">
        <f t="shared" si="6"/>
        <v>0</v>
      </c>
      <c r="BO30" s="236">
        <f t="shared" si="6"/>
        <v>0</v>
      </c>
      <c r="BP30" s="236">
        <f t="shared" ref="BP30:BZ30" si="7">SUM(BP22:BP28)</f>
        <v>0</v>
      </c>
      <c r="BQ30" s="236">
        <f t="shared" si="7"/>
        <v>0</v>
      </c>
      <c r="BR30" s="236">
        <f t="shared" si="7"/>
        <v>0</v>
      </c>
      <c r="BS30" s="236">
        <f t="shared" si="7"/>
        <v>90</v>
      </c>
      <c r="BT30" s="236">
        <f t="shared" si="7"/>
        <v>0</v>
      </c>
      <c r="BU30" s="236">
        <f t="shared" si="7"/>
        <v>0</v>
      </c>
      <c r="BV30" s="236">
        <f t="shared" si="7"/>
        <v>0</v>
      </c>
      <c r="BW30" s="236">
        <f t="shared" si="7"/>
        <v>1</v>
      </c>
      <c r="BX30" s="236">
        <f t="shared" si="7"/>
        <v>60</v>
      </c>
      <c r="BY30" s="236">
        <f t="shared" si="7"/>
        <v>0</v>
      </c>
      <c r="BZ30" s="236">
        <f t="shared" si="7"/>
        <v>1</v>
      </c>
    </row>
    <row r="31" spans="1:79" ht="15.75" hidden="1" customHeight="1">
      <c r="A31" s="412" t="s">
        <v>74</v>
      </c>
      <c r="B31" s="413"/>
      <c r="C31" s="236">
        <f>C32</f>
        <v>22</v>
      </c>
      <c r="D31" s="236">
        <f t="shared" ref="D31:BO31" si="8">C31</f>
        <v>22</v>
      </c>
      <c r="E31" s="236">
        <f t="shared" si="8"/>
        <v>22</v>
      </c>
      <c r="F31" s="236">
        <f t="shared" si="8"/>
        <v>22</v>
      </c>
      <c r="G31" s="236">
        <f t="shared" si="8"/>
        <v>22</v>
      </c>
      <c r="H31" s="236">
        <f t="shared" si="8"/>
        <v>22</v>
      </c>
      <c r="I31" s="236">
        <f t="shared" si="8"/>
        <v>22</v>
      </c>
      <c r="J31" s="236">
        <f t="shared" si="8"/>
        <v>22</v>
      </c>
      <c r="K31" s="236">
        <f t="shared" si="8"/>
        <v>22</v>
      </c>
      <c r="L31" s="236">
        <f t="shared" si="8"/>
        <v>22</v>
      </c>
      <c r="M31" s="236">
        <f t="shared" si="8"/>
        <v>22</v>
      </c>
      <c r="N31" s="236">
        <f t="shared" si="8"/>
        <v>22</v>
      </c>
      <c r="O31" s="236">
        <f t="shared" si="8"/>
        <v>22</v>
      </c>
      <c r="P31" s="236">
        <f t="shared" si="8"/>
        <v>22</v>
      </c>
      <c r="Q31" s="236">
        <f t="shared" si="8"/>
        <v>22</v>
      </c>
      <c r="R31" s="236">
        <f t="shared" si="8"/>
        <v>22</v>
      </c>
      <c r="S31" s="236">
        <f t="shared" si="8"/>
        <v>22</v>
      </c>
      <c r="T31" s="236">
        <f t="shared" si="8"/>
        <v>22</v>
      </c>
      <c r="U31" s="236">
        <f t="shared" si="8"/>
        <v>22</v>
      </c>
      <c r="V31" s="236">
        <f t="shared" si="8"/>
        <v>22</v>
      </c>
      <c r="W31" s="236">
        <f t="shared" si="8"/>
        <v>22</v>
      </c>
      <c r="X31" s="236">
        <f t="shared" si="8"/>
        <v>22</v>
      </c>
      <c r="Y31" s="236">
        <f t="shared" si="8"/>
        <v>22</v>
      </c>
      <c r="Z31" s="236">
        <f t="shared" si="8"/>
        <v>22</v>
      </c>
      <c r="AA31" s="236">
        <f t="shared" si="8"/>
        <v>22</v>
      </c>
      <c r="AB31" s="236">
        <f t="shared" si="8"/>
        <v>22</v>
      </c>
      <c r="AC31" s="236">
        <f t="shared" si="8"/>
        <v>22</v>
      </c>
      <c r="AD31" s="236">
        <f t="shared" si="8"/>
        <v>22</v>
      </c>
      <c r="AE31" s="236">
        <f t="shared" si="8"/>
        <v>22</v>
      </c>
      <c r="AF31" s="236">
        <f t="shared" si="8"/>
        <v>22</v>
      </c>
      <c r="AG31" s="236">
        <f t="shared" si="8"/>
        <v>22</v>
      </c>
      <c r="AH31" s="236">
        <f t="shared" si="8"/>
        <v>22</v>
      </c>
      <c r="AI31" s="236">
        <f t="shared" si="8"/>
        <v>22</v>
      </c>
      <c r="AJ31" s="236">
        <f t="shared" si="8"/>
        <v>22</v>
      </c>
      <c r="AK31" s="236">
        <f t="shared" si="8"/>
        <v>22</v>
      </c>
      <c r="AL31" s="236">
        <f t="shared" si="8"/>
        <v>22</v>
      </c>
      <c r="AM31" s="236">
        <f t="shared" si="8"/>
        <v>22</v>
      </c>
      <c r="AN31" s="236">
        <f t="shared" si="8"/>
        <v>22</v>
      </c>
      <c r="AO31" s="236">
        <f t="shared" si="8"/>
        <v>22</v>
      </c>
      <c r="AP31" s="236">
        <f t="shared" si="8"/>
        <v>22</v>
      </c>
      <c r="AQ31" s="236">
        <f t="shared" si="8"/>
        <v>22</v>
      </c>
      <c r="AR31" s="236">
        <f t="shared" si="8"/>
        <v>22</v>
      </c>
      <c r="AS31" s="236">
        <f t="shared" si="8"/>
        <v>22</v>
      </c>
      <c r="AT31" s="236">
        <f t="shared" si="8"/>
        <v>22</v>
      </c>
      <c r="AU31" s="236">
        <f t="shared" si="8"/>
        <v>22</v>
      </c>
      <c r="AV31" s="236">
        <f t="shared" si="8"/>
        <v>22</v>
      </c>
      <c r="AW31" s="236">
        <f t="shared" si="8"/>
        <v>22</v>
      </c>
      <c r="AX31" s="236">
        <f t="shared" si="8"/>
        <v>22</v>
      </c>
      <c r="AY31" s="236">
        <f t="shared" si="8"/>
        <v>22</v>
      </c>
      <c r="AZ31" s="236">
        <f t="shared" si="8"/>
        <v>22</v>
      </c>
      <c r="BA31" s="236">
        <f t="shared" si="8"/>
        <v>22</v>
      </c>
      <c r="BB31" s="236">
        <f t="shared" si="8"/>
        <v>22</v>
      </c>
      <c r="BC31" s="236">
        <f t="shared" si="8"/>
        <v>22</v>
      </c>
      <c r="BD31" s="236">
        <f t="shared" si="8"/>
        <v>22</v>
      </c>
      <c r="BE31" s="236">
        <f t="shared" si="8"/>
        <v>22</v>
      </c>
      <c r="BF31" s="236">
        <f t="shared" si="8"/>
        <v>22</v>
      </c>
      <c r="BG31" s="236">
        <f t="shared" si="8"/>
        <v>22</v>
      </c>
      <c r="BH31" s="236">
        <f t="shared" si="8"/>
        <v>22</v>
      </c>
      <c r="BI31" s="236">
        <f t="shared" si="8"/>
        <v>22</v>
      </c>
      <c r="BJ31" s="236">
        <f t="shared" si="8"/>
        <v>22</v>
      </c>
      <c r="BK31" s="236">
        <f t="shared" si="8"/>
        <v>22</v>
      </c>
      <c r="BL31" s="236">
        <f t="shared" si="8"/>
        <v>22</v>
      </c>
      <c r="BM31" s="236">
        <f t="shared" si="8"/>
        <v>22</v>
      </c>
      <c r="BN31" s="236">
        <f t="shared" si="8"/>
        <v>22</v>
      </c>
      <c r="BO31" s="236">
        <f t="shared" si="8"/>
        <v>22</v>
      </c>
      <c r="BP31" s="236">
        <f t="shared" ref="BP31:BZ31" si="9">BO31</f>
        <v>22</v>
      </c>
      <c r="BQ31" s="236">
        <f t="shared" si="9"/>
        <v>22</v>
      </c>
      <c r="BR31" s="236">
        <f t="shared" si="9"/>
        <v>22</v>
      </c>
      <c r="BS31" s="236">
        <f t="shared" si="9"/>
        <v>22</v>
      </c>
      <c r="BT31" s="236">
        <f t="shared" si="9"/>
        <v>22</v>
      </c>
      <c r="BU31" s="236">
        <f t="shared" si="9"/>
        <v>22</v>
      </c>
      <c r="BV31" s="236">
        <f t="shared" si="9"/>
        <v>22</v>
      </c>
      <c r="BW31" s="236">
        <f t="shared" si="9"/>
        <v>22</v>
      </c>
      <c r="BX31" s="236">
        <f t="shared" si="9"/>
        <v>22</v>
      </c>
      <c r="BY31" s="236">
        <f t="shared" si="9"/>
        <v>22</v>
      </c>
      <c r="BZ31" s="236">
        <f t="shared" si="9"/>
        <v>22</v>
      </c>
    </row>
    <row r="32" spans="1:79" ht="15.75" customHeight="1" thickBot="1">
      <c r="A32" s="414" t="s">
        <v>74</v>
      </c>
      <c r="B32" s="415"/>
      <c r="C32" s="255">
        <f>VLOOKUP(B4,Фактически_присутствующих,3,FALSE)</f>
        <v>22</v>
      </c>
      <c r="D32" s="236"/>
      <c r="E32" s="236"/>
      <c r="F32" s="236"/>
      <c r="G32" s="236"/>
      <c r="H32" s="236"/>
      <c r="I32" s="236"/>
      <c r="J32" s="236"/>
      <c r="K32" s="236"/>
      <c r="L32" s="236"/>
      <c r="M32" s="236"/>
      <c r="N32" s="236"/>
      <c r="O32" s="236"/>
      <c r="P32" s="236"/>
      <c r="Q32" s="236"/>
      <c r="R32" s="236"/>
      <c r="S32" s="236"/>
      <c r="T32" s="236"/>
      <c r="U32" s="236"/>
      <c r="V32" s="236"/>
      <c r="W32" s="236"/>
      <c r="X32" s="236"/>
      <c r="Y32" s="236"/>
      <c r="Z32" s="236"/>
      <c r="AA32" s="236"/>
      <c r="AB32" s="236"/>
      <c r="AC32" s="236"/>
      <c r="AD32" s="236"/>
      <c r="AE32" s="236"/>
      <c r="AF32" s="236"/>
      <c r="AG32" s="236"/>
      <c r="AH32" s="236"/>
      <c r="AI32" s="236"/>
      <c r="AJ32" s="236"/>
      <c r="AK32" s="236"/>
      <c r="AL32" s="236"/>
      <c r="AM32" s="236"/>
      <c r="AN32" s="236"/>
      <c r="AO32" s="236"/>
      <c r="AP32" s="236"/>
      <c r="AQ32" s="236"/>
      <c r="AR32" s="236"/>
      <c r="AS32" s="236"/>
      <c r="AT32" s="236"/>
      <c r="AU32" s="236"/>
      <c r="AV32" s="236"/>
      <c r="AW32" s="236"/>
      <c r="AX32" s="236"/>
      <c r="AY32" s="236"/>
      <c r="AZ32" s="236"/>
      <c r="BA32" s="236"/>
      <c r="BB32" s="236"/>
      <c r="BC32" s="236"/>
      <c r="BD32" s="236"/>
      <c r="BE32" s="236"/>
      <c r="BF32" s="236"/>
      <c r="BG32" s="236"/>
      <c r="BH32" s="236"/>
      <c r="BI32" s="236"/>
      <c r="BJ32" s="236"/>
      <c r="BK32" s="236"/>
      <c r="BL32" s="236"/>
      <c r="BM32" s="236"/>
      <c r="BN32" s="236"/>
      <c r="BO32" s="236"/>
      <c r="BP32" s="236"/>
      <c r="BQ32" s="236"/>
      <c r="BR32" s="236"/>
      <c r="BS32" s="236"/>
      <c r="BT32" s="236"/>
      <c r="BU32" s="236"/>
      <c r="BV32" s="236"/>
      <c r="BW32" s="236"/>
      <c r="BX32" s="236"/>
      <c r="BY32" s="236"/>
      <c r="BZ32" s="236"/>
    </row>
    <row r="33" spans="1:78" ht="15.75" customHeight="1" thickTop="1">
      <c r="A33" s="414" t="s">
        <v>75</v>
      </c>
      <c r="B33" s="415"/>
      <c r="C33" s="237"/>
      <c r="D33" s="238">
        <f>D30*D31/1000</f>
        <v>0.308</v>
      </c>
      <c r="E33" s="238">
        <f>E30*E31</f>
        <v>0</v>
      </c>
      <c r="F33" s="239">
        <f>F30*F31</f>
        <v>0</v>
      </c>
      <c r="G33" s="240">
        <f>G30*G31</f>
        <v>0</v>
      </c>
      <c r="H33" s="240">
        <f>H30*H31/1000</f>
        <v>0</v>
      </c>
      <c r="I33" s="240">
        <f>I30*I31/1000</f>
        <v>0</v>
      </c>
      <c r="J33" s="240">
        <f>J30*J31/1000</f>
        <v>0</v>
      </c>
      <c r="K33" s="240">
        <f>K30*K31</f>
        <v>0</v>
      </c>
      <c r="L33" s="240">
        <f t="shared" ref="L33:BV33" si="10">L30*L31/1000</f>
        <v>8.8000000000000005E-3</v>
      </c>
      <c r="M33" s="240">
        <f t="shared" si="10"/>
        <v>2.1999999999999999E-2</v>
      </c>
      <c r="N33" s="240">
        <f t="shared" si="10"/>
        <v>5.0599999999999992E-2</v>
      </c>
      <c r="O33" s="240">
        <f t="shared" si="10"/>
        <v>0</v>
      </c>
      <c r="P33" s="240">
        <f t="shared" si="10"/>
        <v>0</v>
      </c>
      <c r="Q33" s="240">
        <f t="shared" si="10"/>
        <v>0</v>
      </c>
      <c r="R33" s="240">
        <f t="shared" si="10"/>
        <v>0</v>
      </c>
      <c r="S33" s="240">
        <f t="shared" si="10"/>
        <v>0</v>
      </c>
      <c r="T33" s="240">
        <f t="shared" si="10"/>
        <v>0</v>
      </c>
      <c r="U33" s="240">
        <f t="shared" si="10"/>
        <v>0</v>
      </c>
      <c r="V33" s="240">
        <f t="shared" si="10"/>
        <v>0</v>
      </c>
      <c r="W33" s="240">
        <f t="shared" si="10"/>
        <v>0</v>
      </c>
      <c r="X33" s="240">
        <f t="shared" si="10"/>
        <v>0</v>
      </c>
      <c r="Y33" s="240">
        <f t="shared" si="10"/>
        <v>0</v>
      </c>
      <c r="Z33" s="240">
        <f t="shared" si="10"/>
        <v>0</v>
      </c>
      <c r="AA33" s="240">
        <f t="shared" si="10"/>
        <v>0</v>
      </c>
      <c r="AB33" s="240">
        <f t="shared" si="10"/>
        <v>0</v>
      </c>
      <c r="AC33" s="240">
        <f t="shared" si="10"/>
        <v>0</v>
      </c>
      <c r="AD33" s="240">
        <f t="shared" si="10"/>
        <v>0</v>
      </c>
      <c r="AE33" s="240">
        <f t="shared" si="10"/>
        <v>0</v>
      </c>
      <c r="AF33" s="240">
        <f t="shared" si="10"/>
        <v>0</v>
      </c>
      <c r="AG33" s="240">
        <f t="shared" si="10"/>
        <v>0</v>
      </c>
      <c r="AH33" s="240">
        <f t="shared" si="10"/>
        <v>0</v>
      </c>
      <c r="AI33" s="240">
        <f t="shared" si="10"/>
        <v>0</v>
      </c>
      <c r="AJ33" s="240">
        <f t="shared" si="10"/>
        <v>0</v>
      </c>
      <c r="AK33" s="240">
        <f t="shared" si="10"/>
        <v>0</v>
      </c>
      <c r="AL33" s="240">
        <f t="shared" si="10"/>
        <v>0</v>
      </c>
      <c r="AM33" s="240">
        <f t="shared" si="10"/>
        <v>0</v>
      </c>
      <c r="AN33" s="240">
        <f t="shared" si="10"/>
        <v>0</v>
      </c>
      <c r="AO33" s="240">
        <f t="shared" si="10"/>
        <v>0</v>
      </c>
      <c r="AP33" s="240">
        <f t="shared" si="10"/>
        <v>0</v>
      </c>
      <c r="AQ33" s="240">
        <f t="shared" si="10"/>
        <v>0</v>
      </c>
      <c r="AR33" s="240">
        <f t="shared" si="10"/>
        <v>0</v>
      </c>
      <c r="AS33" s="240">
        <f t="shared" si="10"/>
        <v>1.98</v>
      </c>
      <c r="AT33" s="240">
        <f t="shared" si="10"/>
        <v>4.3999999999999997E-2</v>
      </c>
      <c r="AU33" s="240">
        <f t="shared" si="10"/>
        <v>0</v>
      </c>
      <c r="AV33" s="240">
        <f t="shared" si="10"/>
        <v>1.87</v>
      </c>
      <c r="AW33" s="240">
        <f t="shared" si="10"/>
        <v>0</v>
      </c>
      <c r="AX33" s="240">
        <f t="shared" si="10"/>
        <v>0</v>
      </c>
      <c r="AY33" s="240">
        <f t="shared" si="10"/>
        <v>0</v>
      </c>
      <c r="AZ33" s="240">
        <f t="shared" si="10"/>
        <v>0</v>
      </c>
      <c r="BA33" s="240">
        <f t="shared" si="10"/>
        <v>0</v>
      </c>
      <c r="BB33" s="240">
        <f t="shared" si="10"/>
        <v>0</v>
      </c>
      <c r="BC33" s="240">
        <f t="shared" si="10"/>
        <v>0</v>
      </c>
      <c r="BD33" s="240">
        <f t="shared" si="10"/>
        <v>0</v>
      </c>
      <c r="BE33" s="240">
        <f t="shared" si="10"/>
        <v>0</v>
      </c>
      <c r="BF33" s="240">
        <f t="shared" si="10"/>
        <v>0</v>
      </c>
      <c r="BG33" s="240">
        <f t="shared" si="10"/>
        <v>0</v>
      </c>
      <c r="BH33" s="240">
        <f t="shared" si="10"/>
        <v>0</v>
      </c>
      <c r="BI33" s="240">
        <f t="shared" si="10"/>
        <v>0</v>
      </c>
      <c r="BJ33" s="240">
        <f t="shared" si="10"/>
        <v>0</v>
      </c>
      <c r="BK33" s="240">
        <f t="shared" si="10"/>
        <v>0</v>
      </c>
      <c r="BL33" s="240">
        <f t="shared" si="10"/>
        <v>0</v>
      </c>
      <c r="BM33" s="240">
        <f t="shared" si="10"/>
        <v>0</v>
      </c>
      <c r="BN33" s="240">
        <f t="shared" si="10"/>
        <v>0</v>
      </c>
      <c r="BO33" s="240">
        <f t="shared" si="10"/>
        <v>0</v>
      </c>
      <c r="BP33" s="240">
        <f t="shared" si="10"/>
        <v>0</v>
      </c>
      <c r="BQ33" s="240">
        <f t="shared" si="10"/>
        <v>0</v>
      </c>
      <c r="BR33" s="240">
        <f t="shared" si="10"/>
        <v>0</v>
      </c>
      <c r="BS33" s="240">
        <f t="shared" si="10"/>
        <v>1.98</v>
      </c>
      <c r="BT33" s="240">
        <f t="shared" si="10"/>
        <v>0</v>
      </c>
      <c r="BU33" s="240">
        <f t="shared" si="10"/>
        <v>0</v>
      </c>
      <c r="BV33" s="240">
        <f t="shared" si="10"/>
        <v>0</v>
      </c>
      <c r="BW33" s="240">
        <f>BW30*BW31</f>
        <v>22</v>
      </c>
      <c r="BX33" s="240">
        <f t="shared" ref="BX33:BY33" si="11">BX30*BX31/1000</f>
        <v>1.32</v>
      </c>
      <c r="BY33" s="240">
        <f t="shared" si="11"/>
        <v>0</v>
      </c>
      <c r="BZ33" s="240">
        <f>BZ30*BZ31</f>
        <v>22</v>
      </c>
    </row>
    <row r="34" spans="1:78" ht="15.75" customHeight="1">
      <c r="A34" s="414" t="s">
        <v>64</v>
      </c>
      <c r="B34" s="415"/>
      <c r="C34" s="237"/>
      <c r="D34" s="241">
        <f>ССЫЛКИ!B3</f>
        <v>85</v>
      </c>
      <c r="E34" s="241">
        <f>ССЫЛКИ!C3</f>
        <v>21</v>
      </c>
      <c r="F34" s="241">
        <f>ССЫЛКИ!D3</f>
        <v>21</v>
      </c>
      <c r="G34" s="241">
        <f>ССЫЛКИ!E3</f>
        <v>6</v>
      </c>
      <c r="H34" s="241">
        <f>ССЫЛКИ!F3</f>
        <v>400</v>
      </c>
      <c r="I34" s="241">
        <f>ССЫЛКИ!G3</f>
        <v>140</v>
      </c>
      <c r="J34" s="241">
        <f>ССЫЛКИ!H3</f>
        <v>85</v>
      </c>
      <c r="K34" s="241">
        <f>ССЫЛКИ!I3</f>
        <v>21</v>
      </c>
      <c r="L34" s="241">
        <f>ССЫЛКИ!J3</f>
        <v>140</v>
      </c>
      <c r="M34" s="241">
        <f>ССЫЛКИ!K3</f>
        <v>56</v>
      </c>
      <c r="N34" s="241">
        <f>ССЫЛКИ!L3</f>
        <v>10</v>
      </c>
      <c r="O34" s="241">
        <f>ССЫЛКИ!M3</f>
        <v>240</v>
      </c>
      <c r="P34" s="241">
        <f>ССЫЛКИ!N3</f>
        <v>700</v>
      </c>
      <c r="Q34" s="241">
        <f>ССЫЛКИ!O3</f>
        <v>8</v>
      </c>
      <c r="R34" s="241">
        <f>ССЫЛКИ!P3</f>
        <v>160</v>
      </c>
      <c r="S34" s="241">
        <f>ССЫЛКИ!Q3</f>
        <v>10</v>
      </c>
      <c r="T34" s="241">
        <f>ССЫЛКИ!R3</f>
        <v>150</v>
      </c>
      <c r="U34" s="241">
        <f>ССЫЛКИ!S3</f>
        <v>110</v>
      </c>
      <c r="V34" s="241">
        <f>ССЫЛКИ!T3</f>
        <v>130</v>
      </c>
      <c r="W34" s="241">
        <f>ССЫЛКИ!U3</f>
        <v>150</v>
      </c>
      <c r="X34" s="241">
        <f>ССЫЛКИ!V3</f>
        <v>150</v>
      </c>
      <c r="Y34" s="241">
        <f>ССЫЛКИ!W3</f>
        <v>40</v>
      </c>
      <c r="Z34" s="241">
        <f>ССЫЛКИ!X3</f>
        <v>150</v>
      </c>
      <c r="AA34" s="241">
        <f>ССЫЛКИ!Y3</f>
        <v>60</v>
      </c>
      <c r="AB34" s="241">
        <f>ССЫЛКИ!Z3</f>
        <v>70</v>
      </c>
      <c r="AC34" s="241">
        <f>ССЫЛКИ!AA3</f>
        <v>165</v>
      </c>
      <c r="AD34" s="241">
        <f>ССЫЛКИ!AB3</f>
        <v>21</v>
      </c>
      <c r="AE34" s="241">
        <f>ССЫЛКИ!AC3</f>
        <v>10.5</v>
      </c>
      <c r="AF34" s="241">
        <f>ССЫЛКИ!AD3</f>
        <v>55</v>
      </c>
      <c r="AG34" s="241">
        <f>ССЫЛКИ!AE3</f>
        <v>90</v>
      </c>
      <c r="AH34" s="241">
        <f>ССЫЛКИ!AF3</f>
        <v>45</v>
      </c>
      <c r="AI34" s="241">
        <f>ССЫЛКИ!AG3</f>
        <v>45</v>
      </c>
      <c r="AJ34" s="241">
        <f>ССЫЛКИ!AH3</f>
        <v>52</v>
      </c>
      <c r="AK34" s="241">
        <f>ССЫЛКИ!AI3</f>
        <v>50</v>
      </c>
      <c r="AL34" s="241">
        <f>ССЫЛКИ!AJ3</f>
        <v>55</v>
      </c>
      <c r="AM34" s="241">
        <f>ССЫЛКИ!AK3</f>
        <v>60</v>
      </c>
      <c r="AN34" s="241">
        <f>ССЫЛКИ!AL3</f>
        <v>60</v>
      </c>
      <c r="AO34" s="241">
        <f>ССЫЛКИ!AM3</f>
        <v>50</v>
      </c>
      <c r="AP34" s="241">
        <f>ССЫЛКИ!AN3</f>
        <v>110</v>
      </c>
      <c r="AQ34" s="241">
        <f>ССЫЛКИ!AO3</f>
        <v>270</v>
      </c>
      <c r="AR34" s="241">
        <f>ССЫЛКИ!AP3</f>
        <v>200</v>
      </c>
      <c r="AS34" s="241">
        <f>ССЫЛКИ!AQ3</f>
        <v>80</v>
      </c>
      <c r="AT34" s="241">
        <f>ССЫЛКИ!AR3</f>
        <v>600</v>
      </c>
      <c r="AU34" s="241">
        <f>ССЫЛКИ!AS3</f>
        <v>60</v>
      </c>
      <c r="AV34" s="241">
        <f>ССЫЛКИ!AT3</f>
        <v>75</v>
      </c>
      <c r="AW34" s="241">
        <f>ССЫЛКИ!AU3</f>
        <v>250</v>
      </c>
      <c r="AX34" s="241">
        <f>ССЫЛКИ!AV3</f>
        <v>274</v>
      </c>
      <c r="AY34" s="241">
        <f>ССЫЛКИ!AW3</f>
        <v>450</v>
      </c>
      <c r="AZ34" s="241">
        <f>ССЫЛКИ!AX3</f>
        <v>325</v>
      </c>
      <c r="BA34" s="241">
        <f>ССЫЛКИ!AY3</f>
        <v>180</v>
      </c>
      <c r="BB34" s="241">
        <f>ССЫЛКИ!AZ3</f>
        <v>320</v>
      </c>
      <c r="BC34" s="241">
        <f>ССЫЛКИ!BA3</f>
        <v>350</v>
      </c>
      <c r="BD34" s="241">
        <f>ССЫЛКИ!BB3</f>
        <v>300</v>
      </c>
      <c r="BE34" s="241">
        <f>ССЫЛКИ!BC3</f>
        <v>120</v>
      </c>
      <c r="BF34" s="241">
        <f>ССЫЛКИ!BD3</f>
        <v>220</v>
      </c>
      <c r="BG34" s="241">
        <f>ССЫЛКИ!BE3</f>
        <v>300</v>
      </c>
      <c r="BH34" s="241">
        <f>ССЫЛКИ!BF3</f>
        <v>21</v>
      </c>
      <c r="BI34" s="241">
        <f>ССЫЛКИ!BG3</f>
        <v>21</v>
      </c>
      <c r="BJ34" s="241">
        <f>ССЫЛКИ!BH3</f>
        <v>35</v>
      </c>
      <c r="BK34" s="241">
        <f>ССЫЛКИ!BI3</f>
        <v>22</v>
      </c>
      <c r="BL34" s="241">
        <f>ССЫЛКИ!BJ3</f>
        <v>32</v>
      </c>
      <c r="BM34" s="241">
        <f>ССЫЛКИ!BK3</f>
        <v>140</v>
      </c>
      <c r="BN34" s="241">
        <f>ССЫЛКИ!BL3</f>
        <v>140</v>
      </c>
      <c r="BO34" s="241">
        <f>ССЫЛКИ!BM3</f>
        <v>30</v>
      </c>
      <c r="BP34" s="241">
        <f>ССЫЛКИ!BN3</f>
        <v>4.2</v>
      </c>
      <c r="BQ34" s="241">
        <f>ССЫЛКИ!BO3</f>
        <v>160</v>
      </c>
      <c r="BR34" s="241">
        <f>ССЫЛКИ!BP3</f>
        <v>100</v>
      </c>
      <c r="BS34" s="241">
        <f>ССЫЛКИ!BQ3</f>
        <v>150</v>
      </c>
      <c r="BT34" s="241">
        <f>ССЫЛКИ!BR3</f>
        <v>160</v>
      </c>
      <c r="BU34" s="241">
        <f>ССЫЛКИ!BS3</f>
        <v>100</v>
      </c>
      <c r="BV34" s="241">
        <f>ССЫЛКИ!BT3</f>
        <v>90</v>
      </c>
      <c r="BW34" s="241">
        <f>ССЫЛКИ!BU3</f>
        <v>21</v>
      </c>
      <c r="BX34" s="241">
        <f>ССЫЛКИ!BV3</f>
        <v>40</v>
      </c>
      <c r="BY34" s="241">
        <f>ССЫЛКИ!BW3</f>
        <v>210</v>
      </c>
      <c r="BZ34" s="241">
        <f>ССЫЛКИ!BX3</f>
        <v>8</v>
      </c>
    </row>
    <row r="35" spans="1:78" ht="15.75" customHeight="1">
      <c r="A35" s="414" t="s">
        <v>76</v>
      </c>
      <c r="B35" s="415"/>
      <c r="C35" s="242">
        <f>SUM(D35:BZ35)</f>
        <v>1342</v>
      </c>
      <c r="D35" s="274">
        <f t="shared" ref="D35:BX35" si="12">D33*D34</f>
        <v>26.18</v>
      </c>
      <c r="E35" s="243">
        <f t="shared" si="12"/>
        <v>0</v>
      </c>
      <c r="F35" s="239">
        <f t="shared" si="12"/>
        <v>0</v>
      </c>
      <c r="G35" s="240">
        <f t="shared" si="12"/>
        <v>0</v>
      </c>
      <c r="H35" s="240">
        <f t="shared" si="12"/>
        <v>0</v>
      </c>
      <c r="I35" s="240">
        <f t="shared" si="12"/>
        <v>0</v>
      </c>
      <c r="J35" s="240">
        <f t="shared" si="12"/>
        <v>0</v>
      </c>
      <c r="K35" s="240">
        <f t="shared" si="12"/>
        <v>0</v>
      </c>
      <c r="L35" s="240">
        <f t="shared" si="12"/>
        <v>1.232</v>
      </c>
      <c r="M35" s="240">
        <f t="shared" si="12"/>
        <v>1.232</v>
      </c>
      <c r="N35" s="240">
        <f t="shared" si="12"/>
        <v>0.50599999999999989</v>
      </c>
      <c r="O35" s="240">
        <f t="shared" si="12"/>
        <v>0</v>
      </c>
      <c r="P35" s="240">
        <f t="shared" si="12"/>
        <v>0</v>
      </c>
      <c r="Q35" s="240">
        <f t="shared" si="12"/>
        <v>0</v>
      </c>
      <c r="R35" s="240">
        <f t="shared" si="12"/>
        <v>0</v>
      </c>
      <c r="S35" s="240">
        <f t="shared" si="12"/>
        <v>0</v>
      </c>
      <c r="T35" s="240">
        <f t="shared" si="12"/>
        <v>0</v>
      </c>
      <c r="U35" s="240">
        <f t="shared" si="12"/>
        <v>0</v>
      </c>
      <c r="V35" s="240">
        <f t="shared" si="12"/>
        <v>0</v>
      </c>
      <c r="W35" s="240">
        <f t="shared" si="12"/>
        <v>0</v>
      </c>
      <c r="X35" s="240">
        <f t="shared" si="12"/>
        <v>0</v>
      </c>
      <c r="Y35" s="240">
        <f t="shared" si="12"/>
        <v>0</v>
      </c>
      <c r="Z35" s="240">
        <f t="shared" si="12"/>
        <v>0</v>
      </c>
      <c r="AA35" s="240">
        <f t="shared" si="12"/>
        <v>0</v>
      </c>
      <c r="AB35" s="240">
        <f t="shared" si="12"/>
        <v>0</v>
      </c>
      <c r="AC35" s="240">
        <f t="shared" si="12"/>
        <v>0</v>
      </c>
      <c r="AD35" s="240">
        <f t="shared" si="12"/>
        <v>0</v>
      </c>
      <c r="AE35" s="240">
        <f t="shared" si="12"/>
        <v>0</v>
      </c>
      <c r="AF35" s="240">
        <f t="shared" si="12"/>
        <v>0</v>
      </c>
      <c r="AG35" s="240">
        <f t="shared" si="12"/>
        <v>0</v>
      </c>
      <c r="AH35" s="240">
        <f t="shared" si="12"/>
        <v>0</v>
      </c>
      <c r="AI35" s="240">
        <f t="shared" si="12"/>
        <v>0</v>
      </c>
      <c r="AJ35" s="240">
        <f t="shared" si="12"/>
        <v>0</v>
      </c>
      <c r="AK35" s="240">
        <f t="shared" si="12"/>
        <v>0</v>
      </c>
      <c r="AL35" s="240">
        <f t="shared" si="12"/>
        <v>0</v>
      </c>
      <c r="AM35" s="240">
        <f t="shared" si="12"/>
        <v>0</v>
      </c>
      <c r="AN35" s="240">
        <f t="shared" si="12"/>
        <v>0</v>
      </c>
      <c r="AO35" s="240">
        <f t="shared" si="12"/>
        <v>0</v>
      </c>
      <c r="AP35" s="240">
        <f t="shared" si="12"/>
        <v>0</v>
      </c>
      <c r="AQ35" s="240">
        <f t="shared" si="12"/>
        <v>0</v>
      </c>
      <c r="AR35" s="240">
        <f t="shared" si="12"/>
        <v>0</v>
      </c>
      <c r="AS35" s="240">
        <f t="shared" si="12"/>
        <v>158.4</v>
      </c>
      <c r="AT35" s="240">
        <f t="shared" si="12"/>
        <v>26.4</v>
      </c>
      <c r="AU35" s="240">
        <f t="shared" si="12"/>
        <v>0</v>
      </c>
      <c r="AV35" s="240">
        <f t="shared" si="12"/>
        <v>140.25</v>
      </c>
      <c r="AW35" s="240">
        <f t="shared" si="12"/>
        <v>0</v>
      </c>
      <c r="AX35" s="240">
        <f t="shared" si="12"/>
        <v>0</v>
      </c>
      <c r="AY35" s="240">
        <f t="shared" si="12"/>
        <v>0</v>
      </c>
      <c r="AZ35" s="240">
        <f t="shared" si="12"/>
        <v>0</v>
      </c>
      <c r="BA35" s="240">
        <f t="shared" si="12"/>
        <v>0</v>
      </c>
      <c r="BB35" s="240">
        <f t="shared" si="12"/>
        <v>0</v>
      </c>
      <c r="BC35" s="240">
        <f t="shared" si="12"/>
        <v>0</v>
      </c>
      <c r="BD35" s="240">
        <f t="shared" si="12"/>
        <v>0</v>
      </c>
      <c r="BE35" s="240">
        <f t="shared" si="12"/>
        <v>0</v>
      </c>
      <c r="BF35" s="240">
        <f t="shared" si="12"/>
        <v>0</v>
      </c>
      <c r="BG35" s="240">
        <f t="shared" si="12"/>
        <v>0</v>
      </c>
      <c r="BH35" s="240">
        <f t="shared" si="12"/>
        <v>0</v>
      </c>
      <c r="BI35" s="240">
        <f t="shared" si="12"/>
        <v>0</v>
      </c>
      <c r="BJ35" s="240">
        <f t="shared" si="12"/>
        <v>0</v>
      </c>
      <c r="BK35" s="240">
        <f t="shared" si="12"/>
        <v>0</v>
      </c>
      <c r="BL35" s="240">
        <f t="shared" si="12"/>
        <v>0</v>
      </c>
      <c r="BM35" s="240">
        <f t="shared" si="12"/>
        <v>0</v>
      </c>
      <c r="BN35" s="240">
        <f t="shared" si="12"/>
        <v>0</v>
      </c>
      <c r="BO35" s="240">
        <f t="shared" si="12"/>
        <v>0</v>
      </c>
      <c r="BP35" s="240">
        <f t="shared" si="12"/>
        <v>0</v>
      </c>
      <c r="BQ35" s="240">
        <f t="shared" si="12"/>
        <v>0</v>
      </c>
      <c r="BR35" s="240">
        <f t="shared" si="12"/>
        <v>0</v>
      </c>
      <c r="BS35" s="240">
        <f t="shared" si="12"/>
        <v>297</v>
      </c>
      <c r="BT35" s="240">
        <f t="shared" si="12"/>
        <v>0</v>
      </c>
      <c r="BU35" s="240">
        <f t="shared" si="12"/>
        <v>0</v>
      </c>
      <c r="BV35" s="240">
        <f t="shared" si="12"/>
        <v>0</v>
      </c>
      <c r="BW35" s="240">
        <f t="shared" si="12"/>
        <v>462</v>
      </c>
      <c r="BX35" s="240">
        <f t="shared" si="12"/>
        <v>52.800000000000004</v>
      </c>
      <c r="BY35" s="240">
        <f t="shared" ref="BY35:BZ35" si="13">BY33*BY34</f>
        <v>0</v>
      </c>
      <c r="BZ35" s="240">
        <f t="shared" si="13"/>
        <v>176</v>
      </c>
    </row>
    <row r="36" spans="1:78" ht="15.75" customHeight="1">
      <c r="A36" s="414" t="s">
        <v>77</v>
      </c>
      <c r="B36" s="415"/>
      <c r="C36" s="244">
        <f>C35/C32</f>
        <v>61</v>
      </c>
      <c r="D36" s="230"/>
      <c r="E36" s="230"/>
      <c r="F36" s="230"/>
      <c r="G36" s="230"/>
      <c r="H36" s="230"/>
      <c r="I36" s="230"/>
      <c r="J36" s="230"/>
      <c r="K36" s="230"/>
      <c r="L36" s="230"/>
      <c r="M36" s="230"/>
      <c r="N36" s="230"/>
      <c r="O36" s="230"/>
      <c r="P36" s="230"/>
      <c r="Q36" s="230"/>
      <c r="R36" s="230"/>
      <c r="S36" s="230"/>
      <c r="T36" s="230"/>
      <c r="U36" s="230"/>
      <c r="V36" s="230"/>
      <c r="W36" s="230"/>
      <c r="X36" s="230"/>
      <c r="Y36" s="230"/>
      <c r="Z36" s="230"/>
      <c r="AA36" s="230"/>
      <c r="AB36" s="230"/>
      <c r="AC36" s="230"/>
      <c r="AD36" s="230"/>
      <c r="AE36" s="230"/>
      <c r="AF36" s="230"/>
      <c r="AG36" s="230"/>
      <c r="AH36" s="230"/>
      <c r="AI36" s="230"/>
      <c r="AJ36" s="230"/>
      <c r="AK36" s="230"/>
      <c r="AL36" s="230"/>
      <c r="AM36" s="230"/>
      <c r="AN36" s="230"/>
      <c r="AO36" s="230"/>
      <c r="AP36" s="230"/>
      <c r="AQ36" s="230"/>
      <c r="AR36" s="230"/>
      <c r="AS36" s="230"/>
      <c r="AT36" s="230"/>
      <c r="AU36" s="230"/>
      <c r="AV36" s="230"/>
      <c r="AW36" s="230"/>
      <c r="AX36" s="230"/>
      <c r="AY36" s="230"/>
      <c r="AZ36" s="230"/>
      <c r="BA36" s="230"/>
      <c r="BB36" s="230"/>
      <c r="BC36" s="230"/>
      <c r="BD36" s="230"/>
      <c r="BE36" s="230"/>
      <c r="BF36" s="230"/>
      <c r="BG36" s="230"/>
      <c r="BH36" s="230"/>
      <c r="BI36" s="230"/>
      <c r="BJ36" s="230"/>
      <c r="BK36" s="230"/>
      <c r="BL36" s="230"/>
      <c r="BM36" s="230"/>
      <c r="BN36" s="230"/>
      <c r="BO36" s="230"/>
      <c r="BP36" s="230"/>
      <c r="BQ36" s="230"/>
      <c r="BR36" s="230"/>
      <c r="BS36" s="230"/>
      <c r="BT36" s="230"/>
      <c r="BU36" s="230"/>
      <c r="BV36" s="230"/>
      <c r="BW36" s="230"/>
      <c r="BX36" s="230"/>
      <c r="BY36" s="230"/>
      <c r="BZ36" s="230"/>
    </row>
    <row r="37" spans="1:78" ht="13.9" hidden="1" customHeight="1">
      <c r="A37" s="1"/>
      <c r="B37" s="233" t="s">
        <v>399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</row>
    <row r="38" spans="1:78" ht="13.9" hidden="1" customHeight="1">
      <c r="A38" s="408"/>
      <c r="B38" s="407"/>
      <c r="C38" s="236"/>
      <c r="D38" s="236">
        <f t="shared" ref="D38:K38" si="14">SUM(D22:D28)</f>
        <v>14</v>
      </c>
      <c r="E38" s="236">
        <f t="shared" si="14"/>
        <v>0</v>
      </c>
      <c r="F38" s="236">
        <f t="shared" si="14"/>
        <v>0</v>
      </c>
      <c r="G38" s="236">
        <f t="shared" si="14"/>
        <v>0</v>
      </c>
      <c r="H38" s="236">
        <f t="shared" si="14"/>
        <v>0</v>
      </c>
      <c r="I38" s="236">
        <f t="shared" si="14"/>
        <v>0</v>
      </c>
      <c r="J38" s="236">
        <f t="shared" si="14"/>
        <v>0</v>
      </c>
      <c r="K38" s="236">
        <f t="shared" si="14"/>
        <v>0</v>
      </c>
      <c r="L38" s="236">
        <f>SUM(L22:L28)</f>
        <v>0.4</v>
      </c>
      <c r="M38" s="236">
        <f t="shared" ref="M38:BX38" si="15">SUM(M22:M28)</f>
        <v>1</v>
      </c>
      <c r="N38" s="236">
        <f t="shared" si="15"/>
        <v>2.2999999999999998</v>
      </c>
      <c r="O38" s="236">
        <f t="shared" si="15"/>
        <v>0</v>
      </c>
      <c r="P38" s="236">
        <f t="shared" si="15"/>
        <v>0</v>
      </c>
      <c r="Q38" s="236">
        <f t="shared" si="15"/>
        <v>0</v>
      </c>
      <c r="R38" s="236">
        <f t="shared" si="15"/>
        <v>0</v>
      </c>
      <c r="S38" s="236">
        <f t="shared" si="15"/>
        <v>0</v>
      </c>
      <c r="T38" s="236">
        <f t="shared" si="15"/>
        <v>0</v>
      </c>
      <c r="U38" s="236">
        <f t="shared" si="15"/>
        <v>0</v>
      </c>
      <c r="V38" s="236">
        <f t="shared" si="15"/>
        <v>0</v>
      </c>
      <c r="W38" s="236">
        <f t="shared" si="15"/>
        <v>0</v>
      </c>
      <c r="X38" s="236">
        <f t="shared" si="15"/>
        <v>0</v>
      </c>
      <c r="Y38" s="236">
        <f t="shared" si="15"/>
        <v>0</v>
      </c>
      <c r="Z38" s="236">
        <f t="shared" si="15"/>
        <v>0</v>
      </c>
      <c r="AA38" s="236">
        <f t="shared" si="15"/>
        <v>0</v>
      </c>
      <c r="AB38" s="236">
        <f t="shared" si="15"/>
        <v>0</v>
      </c>
      <c r="AC38" s="236">
        <f t="shared" si="15"/>
        <v>0</v>
      </c>
      <c r="AD38" s="236">
        <f t="shared" si="15"/>
        <v>0</v>
      </c>
      <c r="AE38" s="236">
        <f t="shared" si="15"/>
        <v>0</v>
      </c>
      <c r="AF38" s="236">
        <f t="shared" si="15"/>
        <v>0</v>
      </c>
      <c r="AG38" s="236">
        <f t="shared" si="15"/>
        <v>0</v>
      </c>
      <c r="AH38" s="236">
        <f t="shared" si="15"/>
        <v>0</v>
      </c>
      <c r="AI38" s="236">
        <f t="shared" si="15"/>
        <v>0</v>
      </c>
      <c r="AJ38" s="236">
        <f t="shared" si="15"/>
        <v>0</v>
      </c>
      <c r="AK38" s="236">
        <f t="shared" si="15"/>
        <v>0</v>
      </c>
      <c r="AL38" s="236">
        <f t="shared" si="15"/>
        <v>0</v>
      </c>
      <c r="AM38" s="236">
        <f t="shared" si="15"/>
        <v>0</v>
      </c>
      <c r="AN38" s="236">
        <f t="shared" si="15"/>
        <v>0</v>
      </c>
      <c r="AO38" s="236">
        <f t="shared" si="15"/>
        <v>0</v>
      </c>
      <c r="AP38" s="236">
        <f t="shared" si="15"/>
        <v>0</v>
      </c>
      <c r="AQ38" s="236">
        <f t="shared" si="15"/>
        <v>0</v>
      </c>
      <c r="AR38" s="236">
        <f t="shared" si="15"/>
        <v>0</v>
      </c>
      <c r="AS38" s="236">
        <f t="shared" si="15"/>
        <v>90</v>
      </c>
      <c r="AT38" s="236">
        <f t="shared" si="15"/>
        <v>2</v>
      </c>
      <c r="AU38" s="236">
        <f t="shared" si="15"/>
        <v>0</v>
      </c>
      <c r="AV38" s="236">
        <f t="shared" si="15"/>
        <v>85</v>
      </c>
      <c r="AW38" s="236">
        <f t="shared" si="15"/>
        <v>0</v>
      </c>
      <c r="AX38" s="236">
        <f t="shared" si="15"/>
        <v>0</v>
      </c>
      <c r="AY38" s="236">
        <f t="shared" si="15"/>
        <v>0</v>
      </c>
      <c r="AZ38" s="236">
        <f t="shared" si="15"/>
        <v>0</v>
      </c>
      <c r="BA38" s="236">
        <f t="shared" si="15"/>
        <v>0</v>
      </c>
      <c r="BB38" s="236">
        <f t="shared" si="15"/>
        <v>0</v>
      </c>
      <c r="BC38" s="236">
        <f t="shared" si="15"/>
        <v>0</v>
      </c>
      <c r="BD38" s="236">
        <f t="shared" si="15"/>
        <v>0</v>
      </c>
      <c r="BE38" s="236">
        <f t="shared" si="15"/>
        <v>0</v>
      </c>
      <c r="BF38" s="236">
        <f t="shared" si="15"/>
        <v>0</v>
      </c>
      <c r="BG38" s="236">
        <f t="shared" si="15"/>
        <v>0</v>
      </c>
      <c r="BH38" s="236">
        <f t="shared" si="15"/>
        <v>0</v>
      </c>
      <c r="BI38" s="236">
        <f t="shared" si="15"/>
        <v>0</v>
      </c>
      <c r="BJ38" s="236">
        <f t="shared" si="15"/>
        <v>0</v>
      </c>
      <c r="BK38" s="236">
        <f t="shared" si="15"/>
        <v>0</v>
      </c>
      <c r="BL38" s="236">
        <f t="shared" si="15"/>
        <v>0</v>
      </c>
      <c r="BM38" s="236">
        <f t="shared" si="15"/>
        <v>0</v>
      </c>
      <c r="BN38" s="236">
        <f t="shared" si="15"/>
        <v>0</v>
      </c>
      <c r="BO38" s="236">
        <f t="shared" si="15"/>
        <v>0</v>
      </c>
      <c r="BP38" s="236">
        <f t="shared" si="15"/>
        <v>0</v>
      </c>
      <c r="BQ38" s="236">
        <f t="shared" si="15"/>
        <v>0</v>
      </c>
      <c r="BR38" s="236">
        <f t="shared" si="15"/>
        <v>0</v>
      </c>
      <c r="BS38" s="236">
        <f t="shared" si="15"/>
        <v>90</v>
      </c>
      <c r="BT38" s="236">
        <f t="shared" si="15"/>
        <v>0</v>
      </c>
      <c r="BU38" s="236">
        <f t="shared" si="15"/>
        <v>0</v>
      </c>
      <c r="BV38" s="236">
        <f t="shared" si="15"/>
        <v>0</v>
      </c>
      <c r="BW38" s="236">
        <f t="shared" si="15"/>
        <v>1</v>
      </c>
      <c r="BX38" s="236">
        <f t="shared" si="15"/>
        <v>60</v>
      </c>
      <c r="BY38" s="236">
        <f t="shared" ref="BY38:BZ38" si="16">SUM(BY22:BY28)</f>
        <v>0</v>
      </c>
      <c r="BZ38" s="236">
        <f t="shared" si="16"/>
        <v>1</v>
      </c>
    </row>
    <row r="39" spans="1:78" ht="13.9" hidden="1" customHeight="1">
      <c r="A39" s="412" t="s">
        <v>74</v>
      </c>
      <c r="B39" s="413"/>
      <c r="C39" s="236">
        <f>C40</f>
        <v>22</v>
      </c>
      <c r="D39" s="246">
        <f>C39</f>
        <v>22</v>
      </c>
      <c r="E39" s="246">
        <f t="shared" ref="E39:BP39" si="17">D39</f>
        <v>22</v>
      </c>
      <c r="F39" s="246">
        <f t="shared" si="17"/>
        <v>22</v>
      </c>
      <c r="G39" s="246">
        <f t="shared" si="17"/>
        <v>22</v>
      </c>
      <c r="H39" s="246">
        <f t="shared" si="17"/>
        <v>22</v>
      </c>
      <c r="I39" s="246">
        <f t="shared" si="17"/>
        <v>22</v>
      </c>
      <c r="J39" s="246">
        <f t="shared" si="17"/>
        <v>22</v>
      </c>
      <c r="K39" s="246">
        <f t="shared" si="17"/>
        <v>22</v>
      </c>
      <c r="L39" s="246">
        <f t="shared" si="17"/>
        <v>22</v>
      </c>
      <c r="M39" s="246">
        <f t="shared" si="17"/>
        <v>22</v>
      </c>
      <c r="N39" s="246">
        <f t="shared" si="17"/>
        <v>22</v>
      </c>
      <c r="O39" s="246">
        <f t="shared" si="17"/>
        <v>22</v>
      </c>
      <c r="P39" s="246">
        <f t="shared" si="17"/>
        <v>22</v>
      </c>
      <c r="Q39" s="246">
        <f t="shared" si="17"/>
        <v>22</v>
      </c>
      <c r="R39" s="246">
        <f t="shared" si="17"/>
        <v>22</v>
      </c>
      <c r="S39" s="246">
        <f t="shared" si="17"/>
        <v>22</v>
      </c>
      <c r="T39" s="246">
        <f t="shared" si="17"/>
        <v>22</v>
      </c>
      <c r="U39" s="246">
        <f t="shared" si="17"/>
        <v>22</v>
      </c>
      <c r="V39" s="246">
        <f t="shared" si="17"/>
        <v>22</v>
      </c>
      <c r="W39" s="246">
        <f t="shared" si="17"/>
        <v>22</v>
      </c>
      <c r="X39" s="246">
        <f t="shared" si="17"/>
        <v>22</v>
      </c>
      <c r="Y39" s="246">
        <f t="shared" si="17"/>
        <v>22</v>
      </c>
      <c r="Z39" s="246">
        <f t="shared" si="17"/>
        <v>22</v>
      </c>
      <c r="AA39" s="246">
        <f t="shared" si="17"/>
        <v>22</v>
      </c>
      <c r="AB39" s="246">
        <f t="shared" si="17"/>
        <v>22</v>
      </c>
      <c r="AC39" s="246">
        <f t="shared" si="17"/>
        <v>22</v>
      </c>
      <c r="AD39" s="246">
        <f t="shared" si="17"/>
        <v>22</v>
      </c>
      <c r="AE39" s="246">
        <f t="shared" si="17"/>
        <v>22</v>
      </c>
      <c r="AF39" s="246">
        <f t="shared" si="17"/>
        <v>22</v>
      </c>
      <c r="AG39" s="246">
        <f t="shared" si="17"/>
        <v>22</v>
      </c>
      <c r="AH39" s="246">
        <f t="shared" si="17"/>
        <v>22</v>
      </c>
      <c r="AI39" s="246">
        <f t="shared" si="17"/>
        <v>22</v>
      </c>
      <c r="AJ39" s="246">
        <f t="shared" si="17"/>
        <v>22</v>
      </c>
      <c r="AK39" s="246">
        <f t="shared" si="17"/>
        <v>22</v>
      </c>
      <c r="AL39" s="246">
        <f t="shared" si="17"/>
        <v>22</v>
      </c>
      <c r="AM39" s="246">
        <f t="shared" si="17"/>
        <v>22</v>
      </c>
      <c r="AN39" s="246">
        <f t="shared" si="17"/>
        <v>22</v>
      </c>
      <c r="AO39" s="246">
        <f t="shared" si="17"/>
        <v>22</v>
      </c>
      <c r="AP39" s="246">
        <f t="shared" si="17"/>
        <v>22</v>
      </c>
      <c r="AQ39" s="246">
        <f t="shared" si="17"/>
        <v>22</v>
      </c>
      <c r="AR39" s="246">
        <f t="shared" si="17"/>
        <v>22</v>
      </c>
      <c r="AS39" s="246">
        <f t="shared" si="17"/>
        <v>22</v>
      </c>
      <c r="AT39" s="246">
        <f t="shared" si="17"/>
        <v>22</v>
      </c>
      <c r="AU39" s="246">
        <f t="shared" si="17"/>
        <v>22</v>
      </c>
      <c r="AV39" s="246">
        <f t="shared" si="17"/>
        <v>22</v>
      </c>
      <c r="AW39" s="246">
        <f t="shared" si="17"/>
        <v>22</v>
      </c>
      <c r="AX39" s="246">
        <f t="shared" si="17"/>
        <v>22</v>
      </c>
      <c r="AY39" s="246">
        <f t="shared" si="17"/>
        <v>22</v>
      </c>
      <c r="AZ39" s="246">
        <f t="shared" si="17"/>
        <v>22</v>
      </c>
      <c r="BA39" s="246">
        <f t="shared" si="17"/>
        <v>22</v>
      </c>
      <c r="BB39" s="246">
        <f t="shared" si="17"/>
        <v>22</v>
      </c>
      <c r="BC39" s="246">
        <f t="shared" si="17"/>
        <v>22</v>
      </c>
      <c r="BD39" s="246">
        <f t="shared" si="17"/>
        <v>22</v>
      </c>
      <c r="BE39" s="246">
        <f t="shared" si="17"/>
        <v>22</v>
      </c>
      <c r="BF39" s="246">
        <f t="shared" si="17"/>
        <v>22</v>
      </c>
      <c r="BG39" s="246">
        <f t="shared" si="17"/>
        <v>22</v>
      </c>
      <c r="BH39" s="246">
        <f t="shared" si="17"/>
        <v>22</v>
      </c>
      <c r="BI39" s="246">
        <f t="shared" si="17"/>
        <v>22</v>
      </c>
      <c r="BJ39" s="246">
        <f t="shared" si="17"/>
        <v>22</v>
      </c>
      <c r="BK39" s="246">
        <f t="shared" si="17"/>
        <v>22</v>
      </c>
      <c r="BL39" s="246">
        <f t="shared" si="17"/>
        <v>22</v>
      </c>
      <c r="BM39" s="246">
        <f t="shared" si="17"/>
        <v>22</v>
      </c>
      <c r="BN39" s="246">
        <f t="shared" si="17"/>
        <v>22</v>
      </c>
      <c r="BO39" s="246">
        <f t="shared" si="17"/>
        <v>22</v>
      </c>
      <c r="BP39" s="246">
        <f t="shared" si="17"/>
        <v>22</v>
      </c>
      <c r="BQ39" s="246">
        <f t="shared" ref="BQ39:BZ39" si="18">BP39</f>
        <v>22</v>
      </c>
      <c r="BR39" s="246">
        <f t="shared" si="18"/>
        <v>22</v>
      </c>
      <c r="BS39" s="246">
        <f t="shared" si="18"/>
        <v>22</v>
      </c>
      <c r="BT39" s="246">
        <f t="shared" si="18"/>
        <v>22</v>
      </c>
      <c r="BU39" s="246">
        <f t="shared" si="18"/>
        <v>22</v>
      </c>
      <c r="BV39" s="246">
        <f t="shared" si="18"/>
        <v>22</v>
      </c>
      <c r="BW39" s="246">
        <f t="shared" si="18"/>
        <v>22</v>
      </c>
      <c r="BX39" s="246">
        <f t="shared" si="18"/>
        <v>22</v>
      </c>
      <c r="BY39" s="246">
        <f t="shared" si="18"/>
        <v>22</v>
      </c>
      <c r="BZ39" s="246">
        <f t="shared" si="18"/>
        <v>22</v>
      </c>
    </row>
    <row r="40" spans="1:78" ht="21" hidden="1" customHeight="1" thickBot="1">
      <c r="A40" s="410" t="s">
        <v>138</v>
      </c>
      <c r="B40" s="411"/>
      <c r="C40" s="99">
        <f>VLOOKUP(B4,Общее_количество_учащихся,3,FALSE)</f>
        <v>22</v>
      </c>
      <c r="D40" s="247"/>
      <c r="E40" s="247"/>
      <c r="F40" s="247"/>
      <c r="G40" s="247"/>
      <c r="H40" s="247"/>
      <c r="I40" s="247"/>
      <c r="J40" s="247"/>
      <c r="K40" s="247"/>
      <c r="L40" s="247"/>
      <c r="M40" s="247"/>
      <c r="N40" s="247"/>
      <c r="O40" s="247"/>
      <c r="P40" s="247"/>
      <c r="Q40" s="247"/>
      <c r="R40" s="247"/>
      <c r="S40" s="247"/>
      <c r="T40" s="247"/>
      <c r="U40" s="247"/>
      <c r="V40" s="247"/>
      <c r="W40" s="247"/>
      <c r="X40" s="247"/>
      <c r="Y40" s="247"/>
      <c r="Z40" s="247"/>
      <c r="AA40" s="247"/>
      <c r="AB40" s="247"/>
      <c r="AC40" s="247"/>
      <c r="AD40" s="247"/>
      <c r="AE40" s="247"/>
      <c r="AF40" s="247"/>
      <c r="AG40" s="247"/>
      <c r="AH40" s="247"/>
      <c r="AI40" s="247"/>
      <c r="AJ40" s="247"/>
      <c r="AK40" s="247"/>
      <c r="AL40" s="247"/>
      <c r="AM40" s="247"/>
      <c r="AN40" s="247"/>
      <c r="AO40" s="247"/>
      <c r="AP40" s="247"/>
      <c r="AQ40" s="247"/>
      <c r="AR40" s="247"/>
      <c r="AS40" s="247"/>
      <c r="AT40" s="247"/>
      <c r="AU40" s="247"/>
      <c r="AV40" s="247"/>
      <c r="AW40" s="247"/>
      <c r="AX40" s="247"/>
      <c r="AY40" s="247"/>
      <c r="AZ40" s="247"/>
      <c r="BA40" s="247"/>
      <c r="BB40" s="247"/>
      <c r="BC40" s="247"/>
      <c r="BD40" s="247"/>
      <c r="BE40" s="247"/>
      <c r="BF40" s="247"/>
      <c r="BG40" s="247"/>
      <c r="BH40" s="247"/>
      <c r="BI40" s="247"/>
      <c r="BJ40" s="247"/>
      <c r="BK40" s="247"/>
      <c r="BL40" s="247"/>
      <c r="BM40" s="247"/>
      <c r="BN40" s="247"/>
      <c r="BO40" s="247"/>
      <c r="BP40" s="247"/>
      <c r="BQ40" s="247"/>
      <c r="BR40" s="247"/>
      <c r="BS40" s="247"/>
      <c r="BT40" s="247"/>
      <c r="BU40" s="247"/>
      <c r="BV40" s="247"/>
      <c r="BW40" s="247"/>
      <c r="BX40" s="247"/>
      <c r="BY40" s="247"/>
      <c r="BZ40" s="247"/>
    </row>
    <row r="41" spans="1:78" ht="14.45" hidden="1" customHeight="1" thickTop="1">
      <c r="A41" s="414" t="s">
        <v>75</v>
      </c>
      <c r="B41" s="415"/>
      <c r="C41" s="237"/>
      <c r="D41" s="248">
        <f>D38*D39/1000</f>
        <v>0.308</v>
      </c>
      <c r="E41" s="248">
        <f>E38*E39</f>
        <v>0</v>
      </c>
      <c r="F41" s="248">
        <f>F38*F39</f>
        <v>0</v>
      </c>
      <c r="G41" s="248">
        <f>G38*G39</f>
        <v>0</v>
      </c>
      <c r="H41" s="248">
        <f t="shared" ref="H41:BS41" si="19">H38*H39/1000</f>
        <v>0</v>
      </c>
      <c r="I41" s="248">
        <f t="shared" si="19"/>
        <v>0</v>
      </c>
      <c r="J41" s="249">
        <f t="shared" si="19"/>
        <v>0</v>
      </c>
      <c r="K41" s="249">
        <f>K38*K39</f>
        <v>0</v>
      </c>
      <c r="L41" s="249">
        <f>L38*L39/1000</f>
        <v>8.8000000000000005E-3</v>
      </c>
      <c r="M41" s="249">
        <f t="shared" si="19"/>
        <v>2.1999999999999999E-2</v>
      </c>
      <c r="N41" s="249">
        <f t="shared" si="19"/>
        <v>5.0599999999999992E-2</v>
      </c>
      <c r="O41" s="249">
        <f t="shared" si="19"/>
        <v>0</v>
      </c>
      <c r="P41" s="249">
        <f t="shared" si="19"/>
        <v>0</v>
      </c>
      <c r="Q41" s="249">
        <f>Q38*Q39</f>
        <v>0</v>
      </c>
      <c r="R41" s="249">
        <f t="shared" si="19"/>
        <v>0</v>
      </c>
      <c r="S41" s="249">
        <f>S38*S39</f>
        <v>0</v>
      </c>
      <c r="T41" s="249">
        <f t="shared" si="19"/>
        <v>0</v>
      </c>
      <c r="U41" s="249">
        <f t="shared" si="19"/>
        <v>0</v>
      </c>
      <c r="V41" s="249">
        <f t="shared" si="19"/>
        <v>0</v>
      </c>
      <c r="W41" s="249">
        <f t="shared" si="19"/>
        <v>0</v>
      </c>
      <c r="X41" s="249">
        <f t="shared" si="19"/>
        <v>0</v>
      </c>
      <c r="Y41" s="249">
        <f t="shared" si="19"/>
        <v>0</v>
      </c>
      <c r="Z41" s="249">
        <f t="shared" si="19"/>
        <v>0</v>
      </c>
      <c r="AA41" s="249">
        <f t="shared" si="19"/>
        <v>0</v>
      </c>
      <c r="AB41" s="249">
        <f t="shared" si="19"/>
        <v>0</v>
      </c>
      <c r="AC41" s="249">
        <f t="shared" si="19"/>
        <v>0</v>
      </c>
      <c r="AD41" s="249">
        <f t="shared" si="19"/>
        <v>0</v>
      </c>
      <c r="AE41" s="249">
        <f t="shared" si="19"/>
        <v>0</v>
      </c>
      <c r="AF41" s="249">
        <f t="shared" si="19"/>
        <v>0</v>
      </c>
      <c r="AG41" s="249">
        <f t="shared" si="19"/>
        <v>0</v>
      </c>
      <c r="AH41" s="249">
        <f t="shared" si="19"/>
        <v>0</v>
      </c>
      <c r="AI41" s="249">
        <f t="shared" si="19"/>
        <v>0</v>
      </c>
      <c r="AJ41" s="249">
        <f t="shared" si="19"/>
        <v>0</v>
      </c>
      <c r="AK41" s="249">
        <f t="shared" si="19"/>
        <v>0</v>
      </c>
      <c r="AL41" s="249">
        <f t="shared" si="19"/>
        <v>0</v>
      </c>
      <c r="AM41" s="249">
        <f t="shared" si="19"/>
        <v>0</v>
      </c>
      <c r="AN41" s="249">
        <f t="shared" si="19"/>
        <v>0</v>
      </c>
      <c r="AO41" s="249">
        <f t="shared" si="19"/>
        <v>0</v>
      </c>
      <c r="AP41" s="249">
        <f t="shared" si="19"/>
        <v>0</v>
      </c>
      <c r="AQ41" s="249">
        <f t="shared" si="19"/>
        <v>0</v>
      </c>
      <c r="AR41" s="249">
        <f t="shared" si="19"/>
        <v>0</v>
      </c>
      <c r="AS41" s="249">
        <f t="shared" si="19"/>
        <v>1.98</v>
      </c>
      <c r="AT41" s="249">
        <f t="shared" si="19"/>
        <v>4.3999999999999997E-2</v>
      </c>
      <c r="AU41" s="249">
        <f t="shared" si="19"/>
        <v>0</v>
      </c>
      <c r="AV41" s="249">
        <f t="shared" si="19"/>
        <v>1.87</v>
      </c>
      <c r="AW41" s="249">
        <f t="shared" si="19"/>
        <v>0</v>
      </c>
      <c r="AX41" s="249">
        <f t="shared" si="19"/>
        <v>0</v>
      </c>
      <c r="AY41" s="249">
        <f t="shared" si="19"/>
        <v>0</v>
      </c>
      <c r="AZ41" s="249">
        <f t="shared" si="19"/>
        <v>0</v>
      </c>
      <c r="BA41" s="249">
        <f t="shared" si="19"/>
        <v>0</v>
      </c>
      <c r="BB41" s="249">
        <f t="shared" si="19"/>
        <v>0</v>
      </c>
      <c r="BC41" s="249">
        <f t="shared" si="19"/>
        <v>0</v>
      </c>
      <c r="BD41" s="249">
        <f t="shared" si="19"/>
        <v>0</v>
      </c>
      <c r="BE41" s="249">
        <f t="shared" si="19"/>
        <v>0</v>
      </c>
      <c r="BF41" s="249">
        <f t="shared" si="19"/>
        <v>0</v>
      </c>
      <c r="BG41" s="249">
        <f t="shared" si="19"/>
        <v>0</v>
      </c>
      <c r="BH41" s="249">
        <f>BH38*BH39</f>
        <v>0</v>
      </c>
      <c r="BI41" s="249">
        <f t="shared" si="19"/>
        <v>0</v>
      </c>
      <c r="BJ41" s="249">
        <f t="shared" si="19"/>
        <v>0</v>
      </c>
      <c r="BK41" s="249">
        <f t="shared" si="19"/>
        <v>0</v>
      </c>
      <c r="BL41" s="249">
        <f t="shared" si="19"/>
        <v>0</v>
      </c>
      <c r="BM41" s="249">
        <f t="shared" si="19"/>
        <v>0</v>
      </c>
      <c r="BN41" s="249">
        <f t="shared" si="19"/>
        <v>0</v>
      </c>
      <c r="BO41" s="249">
        <f t="shared" si="19"/>
        <v>0</v>
      </c>
      <c r="BP41" s="249">
        <f t="shared" si="19"/>
        <v>0</v>
      </c>
      <c r="BQ41" s="249">
        <f t="shared" si="19"/>
        <v>0</v>
      </c>
      <c r="BR41" s="249">
        <f t="shared" si="19"/>
        <v>0</v>
      </c>
      <c r="BS41" s="249">
        <f t="shared" si="19"/>
        <v>1.98</v>
      </c>
      <c r="BT41" s="249">
        <f t="shared" ref="BT41:BY41" si="20">BT38*BT39/1000</f>
        <v>0</v>
      </c>
      <c r="BU41" s="249">
        <f t="shared" si="20"/>
        <v>0</v>
      </c>
      <c r="BV41" s="249">
        <f t="shared" si="20"/>
        <v>0</v>
      </c>
      <c r="BW41" s="249">
        <f>BW38*BW39</f>
        <v>22</v>
      </c>
      <c r="BX41" s="249">
        <f t="shared" si="20"/>
        <v>1.32</v>
      </c>
      <c r="BY41" s="249">
        <f t="shared" si="20"/>
        <v>0</v>
      </c>
      <c r="BZ41" s="249">
        <f>BZ38*BZ39</f>
        <v>22</v>
      </c>
    </row>
    <row r="42" spans="1:78" ht="13.9" hidden="1" customHeight="1">
      <c r="A42" s="414" t="s">
        <v>64</v>
      </c>
      <c r="B42" s="415"/>
      <c r="C42" s="237"/>
      <c r="D42" s="241">
        <f>ССЫЛКИ!B3</f>
        <v>85</v>
      </c>
      <c r="E42" s="241">
        <f>ССЫЛКИ!C3</f>
        <v>21</v>
      </c>
      <c r="F42" s="241">
        <f>ССЫЛКИ!D3</f>
        <v>21</v>
      </c>
      <c r="G42" s="241">
        <f>ССЫЛКИ!E3</f>
        <v>6</v>
      </c>
      <c r="H42" s="241">
        <f>ССЫЛКИ!F3</f>
        <v>400</v>
      </c>
      <c r="I42" s="241">
        <f>ССЫЛКИ!G3</f>
        <v>140</v>
      </c>
      <c r="J42" s="241">
        <f>ССЫЛКИ!H3</f>
        <v>85</v>
      </c>
      <c r="K42" s="241">
        <f>ССЫЛКИ!I3</f>
        <v>21</v>
      </c>
      <c r="L42" s="241">
        <f>ССЫЛКИ!J3</f>
        <v>140</v>
      </c>
      <c r="M42" s="241">
        <f>ССЫЛКИ!K3</f>
        <v>56</v>
      </c>
      <c r="N42" s="241">
        <f>ССЫЛКИ!L3</f>
        <v>10</v>
      </c>
      <c r="O42" s="241">
        <f>ССЫЛКИ!M3</f>
        <v>240</v>
      </c>
      <c r="P42" s="241">
        <f>ССЫЛКИ!N3</f>
        <v>700</v>
      </c>
      <c r="Q42" s="241">
        <f>ССЫЛКИ!O3</f>
        <v>8</v>
      </c>
      <c r="R42" s="241">
        <f>ССЫЛКИ!P3</f>
        <v>160</v>
      </c>
      <c r="S42" s="241">
        <f>ССЫЛКИ!Q3</f>
        <v>10</v>
      </c>
      <c r="T42" s="241">
        <f>ССЫЛКИ!R3</f>
        <v>150</v>
      </c>
      <c r="U42" s="241">
        <f>ССЫЛКИ!S3</f>
        <v>110</v>
      </c>
      <c r="V42" s="241">
        <f>ССЫЛКИ!T3</f>
        <v>130</v>
      </c>
      <c r="W42" s="241">
        <f>ССЫЛКИ!U3</f>
        <v>150</v>
      </c>
      <c r="X42" s="241">
        <f>ССЫЛКИ!V3</f>
        <v>150</v>
      </c>
      <c r="Y42" s="241">
        <f>ССЫЛКИ!W3</f>
        <v>40</v>
      </c>
      <c r="Z42" s="241">
        <f>ССЫЛКИ!X3</f>
        <v>150</v>
      </c>
      <c r="AA42" s="241">
        <f>ССЫЛКИ!Y3</f>
        <v>60</v>
      </c>
      <c r="AB42" s="241">
        <f>ССЫЛКИ!Z3</f>
        <v>70</v>
      </c>
      <c r="AC42" s="241">
        <f>ССЫЛКИ!AA3</f>
        <v>165</v>
      </c>
      <c r="AD42" s="241">
        <f>ССЫЛКИ!AB3</f>
        <v>21</v>
      </c>
      <c r="AE42" s="241">
        <f>ССЫЛКИ!AC3</f>
        <v>10.5</v>
      </c>
      <c r="AF42" s="241">
        <f>ССЫЛКИ!AD3</f>
        <v>55</v>
      </c>
      <c r="AG42" s="241">
        <f>ССЫЛКИ!AE3</f>
        <v>90</v>
      </c>
      <c r="AH42" s="241">
        <f>ССЫЛКИ!AF3</f>
        <v>45</v>
      </c>
      <c r="AI42" s="241">
        <f>ССЫЛКИ!AG3</f>
        <v>45</v>
      </c>
      <c r="AJ42" s="241">
        <f>ССЫЛКИ!AH3</f>
        <v>52</v>
      </c>
      <c r="AK42" s="241">
        <f>ССЫЛКИ!AI3</f>
        <v>50</v>
      </c>
      <c r="AL42" s="241">
        <f>ССЫЛКИ!AJ3</f>
        <v>55</v>
      </c>
      <c r="AM42" s="241">
        <f>ССЫЛКИ!AK3</f>
        <v>60</v>
      </c>
      <c r="AN42" s="241">
        <f>ССЫЛКИ!AL3</f>
        <v>60</v>
      </c>
      <c r="AO42" s="241">
        <f>ССЫЛКИ!AM3</f>
        <v>50</v>
      </c>
      <c r="AP42" s="241">
        <f>ССЫЛКИ!AN3</f>
        <v>110</v>
      </c>
      <c r="AQ42" s="241">
        <f>ССЫЛКИ!AO3</f>
        <v>270</v>
      </c>
      <c r="AR42" s="241">
        <f>ССЫЛКИ!AP3</f>
        <v>200</v>
      </c>
      <c r="AS42" s="241">
        <f>ССЫЛКИ!AQ3</f>
        <v>80</v>
      </c>
      <c r="AT42" s="241">
        <f>ССЫЛКИ!AR3</f>
        <v>600</v>
      </c>
      <c r="AU42" s="241">
        <f>ССЫЛКИ!AS3</f>
        <v>60</v>
      </c>
      <c r="AV42" s="241">
        <f>ССЫЛКИ!AT3</f>
        <v>75</v>
      </c>
      <c r="AW42" s="241">
        <f>ССЫЛКИ!AU3</f>
        <v>250</v>
      </c>
      <c r="AX42" s="241">
        <f>ССЫЛКИ!AV3</f>
        <v>274</v>
      </c>
      <c r="AY42" s="241">
        <f>ССЫЛКИ!AW3</f>
        <v>450</v>
      </c>
      <c r="AZ42" s="241">
        <f>ССЫЛКИ!AX3</f>
        <v>325</v>
      </c>
      <c r="BA42" s="241">
        <f>ССЫЛКИ!AY3</f>
        <v>180</v>
      </c>
      <c r="BB42" s="241">
        <f>ССЫЛКИ!AZ3</f>
        <v>320</v>
      </c>
      <c r="BC42" s="241">
        <f>ССЫЛКИ!BA3</f>
        <v>350</v>
      </c>
      <c r="BD42" s="241">
        <f>ССЫЛКИ!BB3</f>
        <v>300</v>
      </c>
      <c r="BE42" s="241">
        <f>ССЫЛКИ!BC3</f>
        <v>120</v>
      </c>
      <c r="BF42" s="241">
        <f>ССЫЛКИ!BD3</f>
        <v>220</v>
      </c>
      <c r="BG42" s="241">
        <f>ССЫЛКИ!BE3</f>
        <v>300</v>
      </c>
      <c r="BH42" s="241">
        <f>ССЫЛКИ!BF3</f>
        <v>21</v>
      </c>
      <c r="BI42" s="241">
        <f>ССЫЛКИ!BG3</f>
        <v>21</v>
      </c>
      <c r="BJ42" s="241">
        <f>ССЫЛКИ!BH3</f>
        <v>35</v>
      </c>
      <c r="BK42" s="241">
        <f>ССЫЛКИ!BI3</f>
        <v>22</v>
      </c>
      <c r="BL42" s="241">
        <f>ССЫЛКИ!BJ3</f>
        <v>32</v>
      </c>
      <c r="BM42" s="241">
        <f>ССЫЛКИ!BK3</f>
        <v>140</v>
      </c>
      <c r="BN42" s="241">
        <f>ССЫЛКИ!BL3</f>
        <v>140</v>
      </c>
      <c r="BO42" s="241">
        <f>ССЫЛКИ!BM3</f>
        <v>30</v>
      </c>
      <c r="BP42" s="241">
        <f>ССЫЛКИ!BN3</f>
        <v>4.2</v>
      </c>
      <c r="BQ42" s="241">
        <f>ССЫЛКИ!BO3</f>
        <v>160</v>
      </c>
      <c r="BR42" s="241">
        <f>ССЫЛКИ!BP3</f>
        <v>100</v>
      </c>
      <c r="BS42" s="241">
        <f>ССЫЛКИ!BQ3</f>
        <v>150</v>
      </c>
      <c r="BT42" s="241">
        <f>ССЫЛКИ!BR3</f>
        <v>160</v>
      </c>
      <c r="BU42" s="241">
        <f>ССЫЛКИ!BS3</f>
        <v>100</v>
      </c>
      <c r="BV42" s="241">
        <f>ССЫЛКИ!BT3</f>
        <v>90</v>
      </c>
      <c r="BW42" s="241">
        <f>ССЫЛКИ!BU3</f>
        <v>21</v>
      </c>
      <c r="BX42" s="241">
        <f>ССЫЛКИ!BV3</f>
        <v>40</v>
      </c>
      <c r="BY42" s="241">
        <f>ССЫЛКИ!BW3</f>
        <v>210</v>
      </c>
      <c r="BZ42" s="241">
        <f>ССЫЛКИ!BX3</f>
        <v>8</v>
      </c>
    </row>
    <row r="43" spans="1:78" ht="13.9" hidden="1" customHeight="1">
      <c r="A43" s="414" t="s">
        <v>76</v>
      </c>
      <c r="B43" s="415"/>
      <c r="C43" s="250">
        <f>SUM(D43:BZ43)</f>
        <v>1342</v>
      </c>
      <c r="D43" s="243">
        <f>D41*D42</f>
        <v>26.18</v>
      </c>
      <c r="E43" s="243">
        <f t="shared" ref="E43:BP43" si="21">E41*E42</f>
        <v>0</v>
      </c>
      <c r="F43" s="239">
        <f>F41*F42</f>
        <v>0</v>
      </c>
      <c r="G43" s="239">
        <f t="shared" si="21"/>
        <v>0</v>
      </c>
      <c r="H43" s="239">
        <f t="shared" si="21"/>
        <v>0</v>
      </c>
      <c r="I43" s="239">
        <f t="shared" si="21"/>
        <v>0</v>
      </c>
      <c r="J43" s="239">
        <f t="shared" si="21"/>
        <v>0</v>
      </c>
      <c r="K43" s="252">
        <f t="shared" si="21"/>
        <v>0</v>
      </c>
      <c r="L43" s="252">
        <f t="shared" si="21"/>
        <v>1.232</v>
      </c>
      <c r="M43" s="252">
        <f t="shared" si="21"/>
        <v>1.232</v>
      </c>
      <c r="N43" s="252">
        <f t="shared" si="21"/>
        <v>0.50599999999999989</v>
      </c>
      <c r="O43" s="252">
        <f t="shared" si="21"/>
        <v>0</v>
      </c>
      <c r="P43" s="252">
        <f t="shared" si="21"/>
        <v>0</v>
      </c>
      <c r="Q43" s="252">
        <f t="shared" si="21"/>
        <v>0</v>
      </c>
      <c r="R43" s="252">
        <f t="shared" si="21"/>
        <v>0</v>
      </c>
      <c r="S43" s="252">
        <f t="shared" si="21"/>
        <v>0</v>
      </c>
      <c r="T43" s="252">
        <f t="shared" si="21"/>
        <v>0</v>
      </c>
      <c r="U43" s="252">
        <f t="shared" si="21"/>
        <v>0</v>
      </c>
      <c r="V43" s="252">
        <f t="shared" si="21"/>
        <v>0</v>
      </c>
      <c r="W43" s="252">
        <f t="shared" si="21"/>
        <v>0</v>
      </c>
      <c r="X43" s="252">
        <f t="shared" si="21"/>
        <v>0</v>
      </c>
      <c r="Y43" s="252">
        <f t="shared" si="21"/>
        <v>0</v>
      </c>
      <c r="Z43" s="252">
        <f t="shared" si="21"/>
        <v>0</v>
      </c>
      <c r="AA43" s="252">
        <f t="shared" si="21"/>
        <v>0</v>
      </c>
      <c r="AB43" s="252">
        <f t="shared" si="21"/>
        <v>0</v>
      </c>
      <c r="AC43" s="252">
        <f t="shared" si="21"/>
        <v>0</v>
      </c>
      <c r="AD43" s="252">
        <f t="shared" si="21"/>
        <v>0</v>
      </c>
      <c r="AE43" s="252">
        <f t="shared" si="21"/>
        <v>0</v>
      </c>
      <c r="AF43" s="252">
        <f t="shared" si="21"/>
        <v>0</v>
      </c>
      <c r="AG43" s="252">
        <f t="shared" si="21"/>
        <v>0</v>
      </c>
      <c r="AH43" s="252">
        <f t="shared" si="21"/>
        <v>0</v>
      </c>
      <c r="AI43" s="252">
        <f t="shared" si="21"/>
        <v>0</v>
      </c>
      <c r="AJ43" s="252">
        <f t="shared" si="21"/>
        <v>0</v>
      </c>
      <c r="AK43" s="252">
        <f t="shared" si="21"/>
        <v>0</v>
      </c>
      <c r="AL43" s="252">
        <f t="shared" si="21"/>
        <v>0</v>
      </c>
      <c r="AM43" s="252">
        <f t="shared" si="21"/>
        <v>0</v>
      </c>
      <c r="AN43" s="252">
        <f t="shared" si="21"/>
        <v>0</v>
      </c>
      <c r="AO43" s="252">
        <f t="shared" si="21"/>
        <v>0</v>
      </c>
      <c r="AP43" s="252">
        <f t="shared" si="21"/>
        <v>0</v>
      </c>
      <c r="AQ43" s="252">
        <f t="shared" si="21"/>
        <v>0</v>
      </c>
      <c r="AR43" s="252">
        <f t="shared" si="21"/>
        <v>0</v>
      </c>
      <c r="AS43" s="252">
        <f t="shared" si="21"/>
        <v>158.4</v>
      </c>
      <c r="AT43" s="252">
        <f t="shared" si="21"/>
        <v>26.4</v>
      </c>
      <c r="AU43" s="252">
        <f t="shared" si="21"/>
        <v>0</v>
      </c>
      <c r="AV43" s="252">
        <f t="shared" si="21"/>
        <v>140.25</v>
      </c>
      <c r="AW43" s="252">
        <f t="shared" si="21"/>
        <v>0</v>
      </c>
      <c r="AX43" s="252">
        <f t="shared" si="21"/>
        <v>0</v>
      </c>
      <c r="AY43" s="252">
        <f t="shared" si="21"/>
        <v>0</v>
      </c>
      <c r="AZ43" s="252">
        <f t="shared" si="21"/>
        <v>0</v>
      </c>
      <c r="BA43" s="252">
        <f t="shared" si="21"/>
        <v>0</v>
      </c>
      <c r="BB43" s="252">
        <f t="shared" si="21"/>
        <v>0</v>
      </c>
      <c r="BC43" s="252">
        <f t="shared" si="21"/>
        <v>0</v>
      </c>
      <c r="BD43" s="252">
        <f t="shared" si="21"/>
        <v>0</v>
      </c>
      <c r="BE43" s="252">
        <f t="shared" si="21"/>
        <v>0</v>
      </c>
      <c r="BF43" s="252">
        <f t="shared" si="21"/>
        <v>0</v>
      </c>
      <c r="BG43" s="252">
        <f t="shared" si="21"/>
        <v>0</v>
      </c>
      <c r="BH43" s="252">
        <f t="shared" si="21"/>
        <v>0</v>
      </c>
      <c r="BI43" s="252">
        <f t="shared" si="21"/>
        <v>0</v>
      </c>
      <c r="BJ43" s="252">
        <f t="shared" si="21"/>
        <v>0</v>
      </c>
      <c r="BK43" s="252">
        <f t="shared" si="21"/>
        <v>0</v>
      </c>
      <c r="BL43" s="252">
        <f t="shared" si="21"/>
        <v>0</v>
      </c>
      <c r="BM43" s="252">
        <f t="shared" si="21"/>
        <v>0</v>
      </c>
      <c r="BN43" s="252">
        <f t="shared" si="21"/>
        <v>0</v>
      </c>
      <c r="BO43" s="252">
        <f t="shared" si="21"/>
        <v>0</v>
      </c>
      <c r="BP43" s="252">
        <f t="shared" si="21"/>
        <v>0</v>
      </c>
      <c r="BQ43" s="252">
        <f t="shared" ref="BQ43:BW43" si="22">BQ41*BQ42</f>
        <v>0</v>
      </c>
      <c r="BR43" s="252">
        <f t="shared" si="22"/>
        <v>0</v>
      </c>
      <c r="BS43" s="252">
        <f t="shared" si="22"/>
        <v>297</v>
      </c>
      <c r="BT43" s="252">
        <f t="shared" si="22"/>
        <v>0</v>
      </c>
      <c r="BU43" s="252">
        <f t="shared" si="22"/>
        <v>0</v>
      </c>
      <c r="BV43" s="252">
        <f>BV41*BV42</f>
        <v>0</v>
      </c>
      <c r="BW43" s="252">
        <f t="shared" si="22"/>
        <v>462</v>
      </c>
      <c r="BX43" s="252">
        <f>BX41*BX42</f>
        <v>52.800000000000004</v>
      </c>
      <c r="BY43" s="252">
        <f t="shared" ref="BY43:BZ43" si="23">BY41*BY42</f>
        <v>0</v>
      </c>
      <c r="BZ43" s="252">
        <f t="shared" si="23"/>
        <v>176</v>
      </c>
    </row>
    <row r="44" spans="1:78" ht="13.9" hidden="1" customHeight="1">
      <c r="A44" s="414" t="s">
        <v>77</v>
      </c>
      <c r="B44" s="416"/>
      <c r="C44" s="251">
        <f>C43/C40</f>
        <v>61</v>
      </c>
      <c r="D44" s="230"/>
      <c r="E44" s="230"/>
      <c r="F44" s="230"/>
      <c r="G44" s="230"/>
      <c r="H44" s="230"/>
      <c r="I44" s="230"/>
      <c r="J44" s="230"/>
      <c r="K44" s="230"/>
      <c r="L44" s="230"/>
      <c r="M44" s="230"/>
      <c r="N44" s="230"/>
      <c r="O44" s="230"/>
      <c r="P44" s="230"/>
      <c r="Q44" s="230"/>
      <c r="R44" s="230"/>
      <c r="S44" s="230"/>
      <c r="T44" s="230"/>
      <c r="U44" s="230"/>
      <c r="V44" s="230"/>
      <c r="W44" s="230"/>
      <c r="X44" s="230"/>
      <c r="Y44" s="230"/>
      <c r="Z44" s="230"/>
      <c r="AA44" s="230"/>
      <c r="AB44" s="230"/>
      <c r="AC44" s="230"/>
      <c r="AD44" s="230"/>
      <c r="AE44" s="230"/>
      <c r="AF44" s="230"/>
      <c r="AG44" s="230"/>
      <c r="AH44" s="230"/>
      <c r="AI44" s="230"/>
      <c r="AJ44" s="230"/>
      <c r="AK44" s="230"/>
      <c r="AL44" s="230"/>
      <c r="AM44" s="230"/>
      <c r="AN44" s="230"/>
      <c r="AO44" s="230"/>
      <c r="AP44" s="230"/>
      <c r="AQ44" s="230"/>
      <c r="AR44" s="230"/>
      <c r="AS44" s="230"/>
      <c r="AT44" s="230"/>
      <c r="AU44" s="230"/>
      <c r="AV44" s="230"/>
      <c r="AW44" s="230"/>
      <c r="AX44" s="230"/>
      <c r="AY44" s="230"/>
      <c r="AZ44" s="230"/>
      <c r="BA44" s="230"/>
      <c r="BB44" s="230"/>
      <c r="BC44" s="230"/>
      <c r="BD44" s="230"/>
      <c r="BE44" s="230"/>
      <c r="BF44" s="230"/>
      <c r="BG44" s="230"/>
      <c r="BH44" s="230"/>
      <c r="BI44" s="230"/>
      <c r="BJ44" s="230"/>
      <c r="BK44" s="230"/>
      <c r="BL44" s="230"/>
      <c r="BM44" s="230"/>
      <c r="BN44" s="230"/>
      <c r="BO44" s="230"/>
      <c r="BP44" s="230"/>
      <c r="BQ44" s="230"/>
      <c r="BR44" s="230"/>
      <c r="BS44" s="230"/>
      <c r="BT44" s="230"/>
      <c r="BU44" s="230"/>
      <c r="BV44" s="230"/>
      <c r="BW44" s="230"/>
      <c r="BX44" s="230"/>
    </row>
    <row r="45" spans="1:78" ht="13.9" hidden="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</row>
    <row r="46" spans="1:78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</row>
    <row r="47" spans="1:78" ht="15.75" customHeight="1">
      <c r="A47" s="1"/>
      <c r="B47" s="29" t="s">
        <v>78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</row>
    <row r="48" spans="1:7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</row>
    <row r="49" spans="1:76" ht="15.75" customHeight="1">
      <c r="A49" s="1"/>
      <c r="B49" s="29" t="s">
        <v>79</v>
      </c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75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</row>
    <row r="50" spans="1:76" ht="15.75" customHeight="1"/>
    <row r="51" spans="1:76" ht="15.75" customHeight="1"/>
    <row r="52" spans="1:76" ht="15.75" customHeight="1"/>
    <row r="53" spans="1:76" ht="15.75" customHeight="1"/>
    <row r="54" spans="1:76" ht="15.75" customHeight="1"/>
    <row r="55" spans="1:76" ht="15.75" customHeight="1"/>
    <row r="56" spans="1:76" ht="15.75" customHeight="1"/>
    <row r="57" spans="1:76" ht="15.75" customHeight="1"/>
    <row r="58" spans="1:76" ht="15.75" customHeight="1"/>
    <row r="59" spans="1:76" ht="15.75" customHeight="1"/>
    <row r="60" spans="1:76" ht="15.75" customHeight="1"/>
    <row r="61" spans="1:76" ht="15.75" customHeight="1"/>
    <row r="62" spans="1:76" ht="15.75" customHeight="1"/>
    <row r="63" spans="1:76" ht="15.75" customHeight="1"/>
    <row r="64" spans="1:76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</sheetData>
  <mergeCells count="35">
    <mergeCell ref="A20:B21"/>
    <mergeCell ref="D20:BX20"/>
    <mergeCell ref="A22:B22"/>
    <mergeCell ref="A23:B23"/>
    <mergeCell ref="A1:BK1"/>
    <mergeCell ref="A2:BK2"/>
    <mergeCell ref="B3:BK3"/>
    <mergeCell ref="C4:BX4"/>
    <mergeCell ref="L5:AB5"/>
    <mergeCell ref="A16:B16"/>
    <mergeCell ref="A17:B17"/>
    <mergeCell ref="A11:B11"/>
    <mergeCell ref="A12:B12"/>
    <mergeCell ref="A13:B13"/>
    <mergeCell ref="A14:B14"/>
    <mergeCell ref="A15:B15"/>
    <mergeCell ref="A24:B24"/>
    <mergeCell ref="A25:B25"/>
    <mergeCell ref="A26:B26"/>
    <mergeCell ref="A27:B27"/>
    <mergeCell ref="A28:B28"/>
    <mergeCell ref="A30:B30"/>
    <mergeCell ref="A31:B31"/>
    <mergeCell ref="A32:B32"/>
    <mergeCell ref="A33:B33"/>
    <mergeCell ref="A34:B34"/>
    <mergeCell ref="A41:B41"/>
    <mergeCell ref="A42:B42"/>
    <mergeCell ref="A43:B43"/>
    <mergeCell ref="A44:B44"/>
    <mergeCell ref="A35:B35"/>
    <mergeCell ref="A36:B36"/>
    <mergeCell ref="A38:B38"/>
    <mergeCell ref="A39:B39"/>
    <mergeCell ref="A40:B40"/>
  </mergeCells>
  <pageMargins left="0.70866141732283472" right="0.70866141732283472" top="0.74803149606299213" bottom="0.74803149606299213" header="0" footer="0"/>
  <pageSetup paperSize="9" scale="63" orientation="landscape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pageSetUpPr fitToPage="1"/>
  </sheetPr>
  <dimension ref="A1:CA1000"/>
  <sheetViews>
    <sheetView zoomScale="80" zoomScaleNormal="80" workbookViewId="0">
      <selection activeCell="A4" sqref="A1:XFD1048576"/>
    </sheetView>
  </sheetViews>
  <sheetFormatPr defaultColWidth="12.625" defaultRowHeight="15" customHeight="1"/>
  <cols>
    <col min="1" max="1" width="13.625" style="203" bestFit="1" customWidth="1"/>
    <col min="2" max="2" width="15.125" style="203" customWidth="1"/>
    <col min="3" max="3" width="7.375" style="203" bestFit="1" customWidth="1"/>
    <col min="4" max="6" width="7.375" style="203" hidden="1" customWidth="1"/>
    <col min="7" max="7" width="6.375" style="203" hidden="1" customWidth="1"/>
    <col min="8" max="8" width="8.375" style="203" hidden="1" customWidth="1"/>
    <col min="9" max="9" width="8.375" style="203" customWidth="1"/>
    <col min="10" max="11" width="7.375" style="203" hidden="1" customWidth="1"/>
    <col min="12" max="12" width="8.375" style="203" bestFit="1" customWidth="1"/>
    <col min="13" max="14" width="7.375" style="203" bestFit="1" customWidth="1"/>
    <col min="15" max="15" width="8.375" style="203" hidden="1" customWidth="1"/>
    <col min="16" max="16" width="8.375" style="203" bestFit="1" customWidth="1"/>
    <col min="17" max="17" width="8.625" style="203" bestFit="1" customWidth="1"/>
    <col min="18" max="18" width="8.375" style="203" hidden="1" customWidth="1"/>
    <col min="19" max="19" width="8.625" style="203" bestFit="1" customWidth="1"/>
    <col min="20" max="20" width="8.375" style="203" bestFit="1" customWidth="1"/>
    <col min="21" max="24" width="8.375" style="203" hidden="1" customWidth="1"/>
    <col min="25" max="25" width="7.375" style="203" hidden="1" customWidth="1"/>
    <col min="26" max="26" width="8.375" style="203" hidden="1" customWidth="1"/>
    <col min="27" max="28" width="7.375" style="203" hidden="1" customWidth="1"/>
    <col min="29" max="29" width="8.375" style="203" hidden="1" customWidth="1"/>
    <col min="30" max="30" width="7.375" style="203" hidden="1" customWidth="1"/>
    <col min="31" max="31" width="8.625" style="203" bestFit="1" customWidth="1"/>
    <col min="32" max="39" width="7.375" style="203" hidden="1" customWidth="1"/>
    <col min="40" max="40" width="7.75" style="203" bestFit="1" customWidth="1"/>
    <col min="41" max="41" width="7.375" style="203" hidden="1" customWidth="1"/>
    <col min="42" max="42" width="8.375" style="203" hidden="1" customWidth="1"/>
    <col min="43" max="43" width="8.375" style="203" customWidth="1"/>
    <col min="44" max="44" width="8.375" style="203" hidden="1" customWidth="1"/>
    <col min="45" max="45" width="7.375" style="203" hidden="1" customWidth="1"/>
    <col min="46" max="46" width="8.375" style="203" bestFit="1" customWidth="1"/>
    <col min="47" max="47" width="7.375" style="203" hidden="1" customWidth="1"/>
    <col min="48" max="48" width="7.75" style="203" bestFit="1" customWidth="1"/>
    <col min="49" max="55" width="8.375" style="203" hidden="1" customWidth="1"/>
    <col min="56" max="56" width="8.625" style="203" bestFit="1" customWidth="1"/>
    <col min="57" max="59" width="8.375" style="203" hidden="1" customWidth="1"/>
    <col min="60" max="61" width="7.375" style="203" hidden="1" customWidth="1"/>
    <col min="62" max="62" width="7.75" style="203" bestFit="1" customWidth="1"/>
    <col min="63" max="64" width="7.375" style="203" bestFit="1" customWidth="1"/>
    <col min="65" max="66" width="8.375" style="203" hidden="1" customWidth="1"/>
    <col min="67" max="67" width="7.375" style="203" hidden="1" customWidth="1"/>
    <col min="68" max="68" width="6.375" style="203" hidden="1" customWidth="1"/>
    <col min="69" max="73" width="8.375" style="203" hidden="1" customWidth="1"/>
    <col min="74" max="74" width="7.75" style="203" bestFit="1" customWidth="1"/>
    <col min="75" max="75" width="7.375" style="203" hidden="1" customWidth="1"/>
    <col min="76" max="76" width="7.75" style="203" bestFit="1" customWidth="1"/>
    <col min="77" max="77" width="8.375" style="203" customWidth="1"/>
    <col min="78" max="78" width="6.375" style="203" hidden="1" customWidth="1"/>
    <col min="79" max="79" width="7.625" style="203" customWidth="1"/>
    <col min="80" max="16384" width="12.625" style="203"/>
  </cols>
  <sheetData>
    <row r="1" spans="1:79" ht="18.75">
      <c r="A1" s="423"/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  <c r="R1" s="418"/>
      <c r="S1" s="418"/>
      <c r="T1" s="418"/>
      <c r="U1" s="418"/>
      <c r="V1" s="418"/>
      <c r="W1" s="418"/>
      <c r="X1" s="418"/>
      <c r="Y1" s="418"/>
      <c r="Z1" s="418"/>
      <c r="AA1" s="418"/>
      <c r="AB1" s="418"/>
      <c r="AC1" s="418"/>
      <c r="AD1" s="418"/>
      <c r="AE1" s="418"/>
      <c r="AF1" s="418"/>
      <c r="AG1" s="418"/>
      <c r="AH1" s="418"/>
      <c r="AI1" s="418"/>
      <c r="AJ1" s="418"/>
      <c r="AK1" s="418"/>
      <c r="AL1" s="418"/>
      <c r="AM1" s="418"/>
      <c r="AN1" s="418"/>
      <c r="AO1" s="418"/>
      <c r="AP1" s="418"/>
      <c r="AQ1" s="418"/>
      <c r="AR1" s="418"/>
      <c r="AS1" s="418"/>
      <c r="AT1" s="418"/>
      <c r="AU1" s="418"/>
      <c r="AV1" s="418"/>
      <c r="AW1" s="418"/>
      <c r="AX1" s="418"/>
      <c r="AY1" s="418"/>
      <c r="AZ1" s="418"/>
      <c r="BA1" s="418"/>
      <c r="BB1" s="418"/>
      <c r="BC1" s="418"/>
      <c r="BD1" s="418"/>
      <c r="BE1" s="418"/>
      <c r="BF1" s="418"/>
      <c r="BG1" s="418"/>
      <c r="BH1" s="418"/>
      <c r="BI1" s="418"/>
      <c r="BJ1" s="418"/>
      <c r="BK1" s="418"/>
    </row>
    <row r="2" spans="1:79" ht="15.75">
      <c r="A2" s="424"/>
      <c r="B2" s="418"/>
      <c r="C2" s="418"/>
      <c r="D2" s="418"/>
      <c r="E2" s="418"/>
      <c r="F2" s="418"/>
      <c r="G2" s="418"/>
      <c r="H2" s="418"/>
      <c r="I2" s="418"/>
      <c r="J2" s="418"/>
      <c r="K2" s="418"/>
      <c r="L2" s="418"/>
      <c r="M2" s="418"/>
      <c r="N2" s="418"/>
      <c r="O2" s="418"/>
      <c r="P2" s="418"/>
      <c r="Q2" s="418"/>
      <c r="R2" s="418"/>
      <c r="S2" s="418"/>
      <c r="T2" s="418"/>
      <c r="U2" s="418"/>
      <c r="V2" s="418"/>
      <c r="W2" s="418"/>
      <c r="X2" s="418"/>
      <c r="Y2" s="418"/>
      <c r="Z2" s="418"/>
      <c r="AA2" s="418"/>
      <c r="AB2" s="418"/>
      <c r="AC2" s="418"/>
      <c r="AD2" s="418"/>
      <c r="AE2" s="418"/>
      <c r="AF2" s="418"/>
      <c r="AG2" s="418"/>
      <c r="AH2" s="418"/>
      <c r="AI2" s="418"/>
      <c r="AJ2" s="418"/>
      <c r="AK2" s="418"/>
      <c r="AL2" s="418"/>
      <c r="AM2" s="418"/>
      <c r="AN2" s="418"/>
      <c r="AO2" s="418"/>
      <c r="AP2" s="418"/>
      <c r="AQ2" s="418"/>
      <c r="AR2" s="418"/>
      <c r="AS2" s="418"/>
      <c r="AT2" s="418"/>
      <c r="AU2" s="418"/>
      <c r="AV2" s="418"/>
      <c r="AW2" s="418"/>
      <c r="AX2" s="418"/>
      <c r="AY2" s="418"/>
      <c r="AZ2" s="418"/>
      <c r="BA2" s="418"/>
      <c r="BB2" s="418"/>
      <c r="BC2" s="418"/>
      <c r="BD2" s="418"/>
      <c r="BE2" s="418"/>
      <c r="BF2" s="418"/>
      <c r="BG2" s="418"/>
      <c r="BH2" s="418"/>
      <c r="BI2" s="418"/>
      <c r="BJ2" s="418"/>
      <c r="BK2" s="418"/>
      <c r="BQ2" s="36"/>
      <c r="BR2" s="36"/>
      <c r="BS2" s="36"/>
      <c r="BT2" s="36"/>
      <c r="BU2" s="36"/>
      <c r="BV2" s="36"/>
      <c r="BW2" s="36"/>
    </row>
    <row r="3" spans="1:79" ht="15.75">
      <c r="B3" s="424"/>
      <c r="C3" s="418"/>
      <c r="D3" s="418"/>
      <c r="E3" s="418"/>
      <c r="F3" s="418"/>
      <c r="G3" s="418"/>
      <c r="H3" s="418"/>
      <c r="I3" s="418"/>
      <c r="J3" s="418"/>
      <c r="K3" s="418"/>
      <c r="L3" s="418"/>
      <c r="M3" s="418"/>
      <c r="N3" s="418"/>
      <c r="O3" s="418"/>
      <c r="P3" s="418"/>
      <c r="Q3" s="418"/>
      <c r="R3" s="418"/>
      <c r="S3" s="418"/>
      <c r="T3" s="418"/>
      <c r="U3" s="418"/>
      <c r="V3" s="418"/>
      <c r="W3" s="418"/>
      <c r="X3" s="418"/>
      <c r="Y3" s="418"/>
      <c r="Z3" s="418"/>
      <c r="AA3" s="418"/>
      <c r="AB3" s="418"/>
      <c r="AC3" s="418"/>
      <c r="AD3" s="418"/>
      <c r="AE3" s="418"/>
      <c r="AF3" s="418"/>
      <c r="AG3" s="418"/>
      <c r="AH3" s="418"/>
      <c r="AI3" s="418"/>
      <c r="AJ3" s="418"/>
      <c r="AK3" s="418"/>
      <c r="AL3" s="418"/>
      <c r="AM3" s="418"/>
      <c r="AN3" s="418"/>
      <c r="AO3" s="418"/>
      <c r="AP3" s="418"/>
      <c r="AQ3" s="418"/>
      <c r="AR3" s="418"/>
      <c r="AS3" s="418"/>
      <c r="AT3" s="418"/>
      <c r="AU3" s="418"/>
      <c r="AV3" s="418"/>
      <c r="AW3" s="418"/>
      <c r="AX3" s="418"/>
      <c r="AY3" s="418"/>
      <c r="AZ3" s="418"/>
      <c r="BA3" s="418"/>
      <c r="BB3" s="418"/>
      <c r="BC3" s="418"/>
      <c r="BD3" s="418"/>
      <c r="BE3" s="418"/>
      <c r="BF3" s="418"/>
      <c r="BG3" s="418"/>
      <c r="BH3" s="418"/>
      <c r="BI3" s="418"/>
      <c r="BJ3" s="418"/>
      <c r="BK3" s="418"/>
      <c r="BQ3" s="36"/>
      <c r="BR3" s="36"/>
      <c r="BS3" s="36"/>
      <c r="BT3" s="36"/>
      <c r="BU3" s="36"/>
      <c r="BV3" s="36"/>
      <c r="BW3" s="36"/>
    </row>
    <row r="4" spans="1:79" ht="15.75">
      <c r="B4" s="37"/>
      <c r="C4" s="425"/>
      <c r="D4" s="418"/>
      <c r="E4" s="418"/>
      <c r="F4" s="418"/>
      <c r="G4" s="418"/>
      <c r="H4" s="418"/>
      <c r="I4" s="418"/>
      <c r="J4" s="418"/>
      <c r="K4" s="418"/>
      <c r="L4" s="418"/>
      <c r="M4" s="418"/>
      <c r="N4" s="418"/>
      <c r="O4" s="418"/>
      <c r="P4" s="418"/>
      <c r="Q4" s="418"/>
      <c r="R4" s="418"/>
      <c r="S4" s="418"/>
      <c r="T4" s="418"/>
      <c r="U4" s="418"/>
      <c r="V4" s="418"/>
      <c r="W4" s="418"/>
      <c r="X4" s="418"/>
      <c r="Y4" s="418"/>
      <c r="Z4" s="418"/>
      <c r="AA4" s="418"/>
      <c r="AB4" s="418"/>
      <c r="AC4" s="418"/>
      <c r="AD4" s="418"/>
      <c r="AE4" s="418"/>
      <c r="AF4" s="418"/>
      <c r="AG4" s="418"/>
      <c r="AH4" s="418"/>
      <c r="AI4" s="418"/>
      <c r="AJ4" s="418"/>
      <c r="AK4" s="418"/>
      <c r="AL4" s="418"/>
      <c r="AM4" s="418"/>
      <c r="AN4" s="418"/>
      <c r="AO4" s="418"/>
      <c r="AP4" s="418"/>
      <c r="AQ4" s="418"/>
      <c r="AR4" s="418"/>
      <c r="AS4" s="418"/>
      <c r="AT4" s="418"/>
      <c r="AU4" s="418"/>
      <c r="AV4" s="418"/>
      <c r="AW4" s="418"/>
      <c r="AX4" s="418"/>
      <c r="AY4" s="418"/>
      <c r="AZ4" s="418"/>
      <c r="BA4" s="418"/>
      <c r="BB4" s="418"/>
      <c r="BC4" s="418"/>
      <c r="BD4" s="418"/>
      <c r="BE4" s="418"/>
      <c r="BF4" s="418"/>
      <c r="BG4" s="418"/>
      <c r="BH4" s="418"/>
      <c r="BI4" s="418"/>
      <c r="BJ4" s="418"/>
      <c r="BK4" s="418"/>
      <c r="BL4" s="418"/>
      <c r="BM4" s="418"/>
      <c r="BN4" s="418"/>
      <c r="BO4" s="418"/>
      <c r="BP4" s="418"/>
      <c r="BQ4" s="418"/>
      <c r="BR4" s="418"/>
      <c r="BS4" s="418"/>
      <c r="BT4" s="418"/>
      <c r="BU4" s="418"/>
      <c r="BV4" s="418"/>
      <c r="BW4" s="418"/>
      <c r="BX4" s="418"/>
    </row>
    <row r="5" spans="1:79" ht="23.25">
      <c r="B5" s="217"/>
      <c r="C5" s="36"/>
      <c r="D5" s="36"/>
      <c r="E5" s="36"/>
      <c r="F5" s="36"/>
      <c r="G5" s="36"/>
      <c r="H5" s="36"/>
      <c r="I5" s="36"/>
      <c r="J5" s="36"/>
      <c r="K5" s="38"/>
      <c r="L5" s="426"/>
      <c r="M5" s="418"/>
      <c r="N5" s="418"/>
      <c r="O5" s="418"/>
      <c r="P5" s="418"/>
      <c r="Q5" s="418"/>
      <c r="R5" s="418"/>
      <c r="S5" s="418"/>
      <c r="T5" s="418"/>
      <c r="U5" s="418"/>
      <c r="V5" s="418"/>
      <c r="W5" s="418"/>
      <c r="X5" s="418"/>
      <c r="Y5" s="418"/>
      <c r="Z5" s="418"/>
      <c r="AA5" s="418"/>
      <c r="AB5" s="418"/>
      <c r="AD5" s="204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48"/>
      <c r="B6" s="449"/>
      <c r="C6" s="40"/>
      <c r="D6" s="445"/>
      <c r="E6" s="446"/>
      <c r="F6" s="446"/>
      <c r="G6" s="446"/>
      <c r="H6" s="446"/>
      <c r="I6" s="446"/>
      <c r="J6" s="446"/>
      <c r="K6" s="446"/>
      <c r="L6" s="446"/>
      <c r="M6" s="446"/>
      <c r="N6" s="446"/>
      <c r="O6" s="446"/>
      <c r="P6" s="446"/>
      <c r="Q6" s="446"/>
      <c r="R6" s="446"/>
      <c r="S6" s="446"/>
      <c r="T6" s="446"/>
      <c r="U6" s="446"/>
      <c r="V6" s="446"/>
      <c r="W6" s="446"/>
      <c r="X6" s="446"/>
      <c r="Y6" s="446"/>
      <c r="Z6" s="446"/>
      <c r="AA6" s="446"/>
      <c r="AB6" s="446"/>
      <c r="AC6" s="446"/>
      <c r="AD6" s="446"/>
      <c r="AE6" s="446"/>
      <c r="AF6" s="446"/>
      <c r="AG6" s="446"/>
      <c r="AH6" s="446"/>
      <c r="AI6" s="446"/>
      <c r="AJ6" s="446"/>
      <c r="AK6" s="446"/>
      <c r="AL6" s="446"/>
      <c r="AM6" s="446"/>
      <c r="AN6" s="446"/>
      <c r="AO6" s="446"/>
      <c r="AP6" s="446"/>
      <c r="AQ6" s="446"/>
      <c r="AR6" s="446"/>
      <c r="AS6" s="446"/>
      <c r="AT6" s="446"/>
      <c r="AU6" s="446"/>
      <c r="AV6" s="446"/>
      <c r="AW6" s="446"/>
      <c r="AX6" s="446"/>
      <c r="AY6" s="446"/>
      <c r="AZ6" s="446"/>
      <c r="BA6" s="446"/>
      <c r="BB6" s="446"/>
      <c r="BC6" s="446"/>
      <c r="BD6" s="446"/>
      <c r="BE6" s="446"/>
      <c r="BF6" s="446"/>
      <c r="BG6" s="446"/>
      <c r="BH6" s="446"/>
      <c r="BI6" s="446"/>
      <c r="BJ6" s="446"/>
      <c r="BK6" s="446"/>
      <c r="BL6" s="446"/>
      <c r="BM6" s="446"/>
      <c r="BN6" s="446"/>
      <c r="BO6" s="446"/>
      <c r="BP6" s="446"/>
      <c r="BQ6" s="446"/>
      <c r="BR6" s="446"/>
      <c r="BS6" s="446"/>
      <c r="BT6" s="446"/>
      <c r="BU6" s="446"/>
      <c r="BV6" s="446"/>
      <c r="BW6" s="446"/>
      <c r="BX6" s="446"/>
    </row>
    <row r="7" spans="1:79" ht="202.15" customHeight="1">
      <c r="A7" s="450"/>
      <c r="B7" s="451"/>
      <c r="C7" s="40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7"/>
    </row>
    <row r="8" spans="1:79">
      <c r="A8" s="429"/>
      <c r="B8" s="430"/>
      <c r="C8" s="52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429"/>
      <c r="B9" s="430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34"/>
      <c r="B10" s="430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</row>
    <row r="11" spans="1:79">
      <c r="A11" s="408"/>
      <c r="B11" s="430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41"/>
      <c r="BZ11" s="41"/>
    </row>
    <row r="12" spans="1:79">
      <c r="A12" s="429"/>
      <c r="B12" s="430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</row>
    <row r="13" spans="1:79" s="209" customFormat="1" hidden="1">
      <c r="A13" s="434"/>
      <c r="B13" s="430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434"/>
      <c r="B14" s="430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54"/>
      <c r="B15" s="430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34"/>
      <c r="B16" s="430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</row>
    <row r="17" spans="1:79" hidden="1">
      <c r="A17" s="441"/>
      <c r="B17" s="430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</row>
    <row r="18" spans="1:79" ht="20.25" thickBot="1">
      <c r="A18" s="455"/>
      <c r="B18" s="430"/>
      <c r="C18" s="19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47"/>
      <c r="B19" s="430"/>
      <c r="C19" s="43"/>
      <c r="D19" s="44"/>
      <c r="E19" s="44"/>
      <c r="F19" s="44"/>
      <c r="G19" s="45"/>
      <c r="H19" s="45"/>
      <c r="I19" s="45"/>
      <c r="J19" s="45"/>
      <c r="K19" s="45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4"/>
      <c r="BZ19" s="44"/>
    </row>
    <row r="20" spans="1:79">
      <c r="A20" s="447"/>
      <c r="B20" s="430"/>
      <c r="C20" s="43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</row>
    <row r="21" spans="1:79" ht="15.75" customHeight="1">
      <c r="A21" s="447"/>
      <c r="B21" s="430"/>
      <c r="C21" s="48"/>
      <c r="D21" s="49"/>
      <c r="E21" s="49"/>
      <c r="F21" s="49"/>
      <c r="G21" s="50"/>
      <c r="H21" s="50"/>
      <c r="I21" s="50"/>
      <c r="J21" s="50"/>
      <c r="K21" s="50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9"/>
      <c r="BZ21" s="49"/>
    </row>
    <row r="22" spans="1:79" ht="15.75" customHeight="1">
      <c r="A22" s="447"/>
      <c r="B22" s="430"/>
      <c r="C22" s="51"/>
    </row>
    <row r="23" spans="1:79" ht="15.75" hidden="1" customHeight="1">
      <c r="A23" s="214"/>
    </row>
    <row r="24" spans="1:79" ht="15.75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86"/>
      <c r="B28" s="430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6"/>
      <c r="BZ28" s="16"/>
      <c r="CA28" s="1"/>
    </row>
    <row r="29" spans="1:79" hidden="1">
      <c r="A29" s="388"/>
      <c r="B29" s="430"/>
      <c r="C29" s="15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18"/>
      <c r="BZ29" s="18"/>
      <c r="CA29" s="1"/>
    </row>
    <row r="30" spans="1:79" ht="21" hidden="1" thickBot="1">
      <c r="A30" s="410"/>
      <c r="B30" s="432"/>
      <c r="C30" s="99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5.75" hidden="1" thickTop="1">
      <c r="A31" s="384"/>
      <c r="B31" s="430"/>
      <c r="C31" s="20"/>
      <c r="D31" s="98"/>
      <c r="E31" s="98"/>
      <c r="F31" s="98"/>
      <c r="G31" s="98"/>
      <c r="H31" s="98"/>
      <c r="I31" s="98"/>
      <c r="J31" s="98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"/>
    </row>
    <row r="32" spans="1:79" hidden="1">
      <c r="A32" s="384"/>
      <c r="B32" s="430"/>
      <c r="C32" s="20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1"/>
    </row>
    <row r="33" spans="1:79" hidden="1">
      <c r="A33" s="384"/>
      <c r="B33" s="430"/>
      <c r="C33" s="95"/>
      <c r="D33" s="26"/>
      <c r="E33" s="26"/>
      <c r="F33" s="26"/>
      <c r="G33" s="26"/>
      <c r="H33" s="26"/>
      <c r="I33" s="26"/>
      <c r="J33" s="26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"/>
    </row>
    <row r="34" spans="1:79" hidden="1">
      <c r="A34" s="384"/>
      <c r="B34" s="431"/>
      <c r="C34" s="9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>
      <c r="B35" s="282"/>
      <c r="C35" s="282"/>
    </row>
    <row r="36" spans="1:79" s="214" customFormat="1" ht="15.75" customHeight="1">
      <c r="A36" s="230"/>
      <c r="B36" s="260"/>
      <c r="C36" s="231"/>
      <c r="D36" s="231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/>
      <c r="BZ36" s="230"/>
    </row>
    <row r="37" spans="1:79">
      <c r="A37" s="401"/>
      <c r="B37" s="402"/>
      <c r="C37" s="234"/>
      <c r="D37" s="405"/>
      <c r="E37" s="406"/>
      <c r="F37" s="406"/>
      <c r="G37" s="406"/>
      <c r="H37" s="406"/>
      <c r="I37" s="406"/>
      <c r="J37" s="406"/>
      <c r="K37" s="406"/>
      <c r="L37" s="406"/>
      <c r="M37" s="406"/>
      <c r="N37" s="406"/>
      <c r="O37" s="406"/>
      <c r="P37" s="406"/>
      <c r="Q37" s="406"/>
      <c r="R37" s="406"/>
      <c r="S37" s="406"/>
      <c r="T37" s="406"/>
      <c r="U37" s="406"/>
      <c r="V37" s="406"/>
      <c r="W37" s="406"/>
      <c r="X37" s="406"/>
      <c r="Y37" s="406"/>
      <c r="Z37" s="406"/>
      <c r="AA37" s="406"/>
      <c r="AB37" s="406"/>
      <c r="AC37" s="406"/>
      <c r="AD37" s="406"/>
      <c r="AE37" s="406"/>
      <c r="AF37" s="406"/>
      <c r="AG37" s="406"/>
      <c r="AH37" s="406"/>
      <c r="AI37" s="406"/>
      <c r="AJ37" s="406"/>
      <c r="AK37" s="406"/>
      <c r="AL37" s="406"/>
      <c r="AM37" s="406"/>
      <c r="AN37" s="406"/>
      <c r="AO37" s="406"/>
      <c r="AP37" s="406"/>
      <c r="AQ37" s="406"/>
      <c r="AR37" s="406"/>
      <c r="AS37" s="406"/>
      <c r="AT37" s="406"/>
      <c r="AU37" s="406"/>
      <c r="AV37" s="406"/>
      <c r="AW37" s="406"/>
      <c r="AX37" s="406"/>
      <c r="AY37" s="406"/>
      <c r="AZ37" s="406"/>
      <c r="BA37" s="406"/>
      <c r="BB37" s="406"/>
      <c r="BC37" s="406"/>
      <c r="BD37" s="406"/>
      <c r="BE37" s="406"/>
      <c r="BF37" s="406"/>
      <c r="BG37" s="406"/>
      <c r="BH37" s="406"/>
      <c r="BI37" s="406"/>
      <c r="BJ37" s="406"/>
      <c r="BK37" s="406"/>
      <c r="BL37" s="406"/>
      <c r="BM37" s="406"/>
      <c r="BN37" s="406"/>
      <c r="BO37" s="406"/>
      <c r="BP37" s="406"/>
      <c r="BQ37" s="406"/>
      <c r="BR37" s="406"/>
      <c r="BS37" s="406"/>
      <c r="BT37" s="406"/>
      <c r="BU37" s="406"/>
      <c r="BV37" s="406"/>
      <c r="BW37" s="406"/>
      <c r="BX37" s="406"/>
    </row>
    <row r="38" spans="1:79" ht="210" customHeight="1">
      <c r="A38" s="403"/>
      <c r="B38" s="404"/>
      <c r="C38" s="234"/>
      <c r="D38" s="235"/>
      <c r="E38" s="235"/>
      <c r="F38" s="235"/>
      <c r="G38" s="235"/>
      <c r="H38" s="235"/>
      <c r="I38" s="235"/>
      <c r="J38" s="235"/>
      <c r="K38" s="235"/>
      <c r="L38" s="235"/>
      <c r="M38" s="235"/>
      <c r="N38" s="235"/>
      <c r="O38" s="235"/>
      <c r="P38" s="235"/>
      <c r="Q38" s="235"/>
      <c r="R38" s="235"/>
      <c r="S38" s="235"/>
      <c r="T38" s="235"/>
      <c r="U38" s="235"/>
      <c r="V38" s="235"/>
      <c r="W38" s="235"/>
      <c r="X38" s="235"/>
      <c r="Y38" s="235"/>
      <c r="Z38" s="235"/>
      <c r="AA38" s="235"/>
      <c r="AB38" s="235"/>
      <c r="AC38" s="235"/>
      <c r="AD38" s="235"/>
      <c r="AE38" s="235"/>
      <c r="AF38" s="235"/>
      <c r="AG38" s="235"/>
      <c r="AH38" s="235"/>
      <c r="AI38" s="235"/>
      <c r="AJ38" s="235"/>
      <c r="AK38" s="235"/>
      <c r="AL38" s="235"/>
      <c r="AM38" s="235"/>
      <c r="AN38" s="235"/>
      <c r="AO38" s="235"/>
      <c r="AP38" s="235"/>
      <c r="AQ38" s="235"/>
      <c r="AR38" s="235"/>
      <c r="AS38" s="235"/>
      <c r="AT38" s="235"/>
      <c r="AU38" s="235"/>
      <c r="AV38" s="235"/>
      <c r="AW38" s="235"/>
      <c r="AX38" s="235"/>
      <c r="AY38" s="235"/>
      <c r="AZ38" s="235"/>
      <c r="BA38" s="235"/>
      <c r="BB38" s="235"/>
      <c r="BC38" s="235"/>
      <c r="BD38" s="235"/>
      <c r="BE38" s="235"/>
      <c r="BF38" s="235"/>
      <c r="BG38" s="235"/>
      <c r="BH38" s="235"/>
      <c r="BI38" s="235"/>
      <c r="BJ38" s="235"/>
      <c r="BK38" s="235"/>
      <c r="BL38" s="235"/>
      <c r="BM38" s="235"/>
      <c r="BN38" s="235"/>
      <c r="BO38" s="235"/>
      <c r="BP38" s="235"/>
      <c r="BQ38" s="235"/>
      <c r="BR38" s="235"/>
      <c r="BS38" s="235"/>
      <c r="BT38" s="235"/>
      <c r="BU38" s="235"/>
      <c r="BV38" s="235"/>
      <c r="BW38" s="235"/>
      <c r="BX38" s="235"/>
      <c r="BY38" s="235"/>
    </row>
    <row r="39" spans="1:79" s="256" customFormat="1">
      <c r="A39" s="429"/>
      <c r="B39" s="428"/>
      <c r="C39" s="267"/>
      <c r="D39" s="262"/>
      <c r="E39" s="262"/>
      <c r="F39" s="262"/>
      <c r="G39" s="262"/>
      <c r="H39" s="262"/>
      <c r="I39" s="262"/>
      <c r="J39" s="262"/>
      <c r="K39" s="262"/>
      <c r="L39" s="262"/>
      <c r="M39" s="262"/>
      <c r="N39" s="262"/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62"/>
      <c r="BH39" s="262"/>
      <c r="BI39" s="262"/>
      <c r="BJ39" s="262"/>
      <c r="BK39" s="262"/>
      <c r="BL39" s="262"/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62"/>
      <c r="BZ39" s="262"/>
    </row>
    <row r="40" spans="1:79" s="256" customFormat="1">
      <c r="A40" s="429"/>
      <c r="B40" s="428"/>
      <c r="C40" s="262"/>
      <c r="D40" s="262"/>
      <c r="E40" s="262"/>
      <c r="F40" s="262"/>
      <c r="G40" s="262"/>
      <c r="H40" s="262"/>
      <c r="I40" s="262"/>
      <c r="J40" s="262"/>
      <c r="K40" s="262"/>
      <c r="L40" s="262"/>
      <c r="M40" s="262"/>
      <c r="N40" s="262"/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/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62"/>
      <c r="BZ40" s="262"/>
    </row>
    <row r="41" spans="1:79" s="256" customFormat="1">
      <c r="A41" s="216"/>
      <c r="B41" s="266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62"/>
      <c r="BZ41" s="262"/>
    </row>
    <row r="42" spans="1:79" s="256" customFormat="1">
      <c r="A42" s="215"/>
      <c r="B42" s="266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/>
      <c r="BX42" s="262"/>
      <c r="BY42" s="262"/>
      <c r="BZ42" s="262"/>
    </row>
    <row r="43" spans="1:79" s="256" customFormat="1">
      <c r="A43" s="429"/>
      <c r="B43" s="428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/>
      <c r="BY43" s="262"/>
      <c r="BZ43" s="262"/>
    </row>
    <row r="44" spans="1:79" ht="15.75" hidden="1" customHeight="1">
      <c r="A44" s="408"/>
      <c r="B44" s="407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36"/>
    </row>
    <row r="45" spans="1:79" ht="15.75" hidden="1" customHeight="1">
      <c r="A45" s="408"/>
      <c r="B45" s="407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36"/>
    </row>
    <row r="46" spans="1:79" ht="15.75" customHeight="1">
      <c r="A46" s="216"/>
      <c r="B46" s="205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36"/>
    </row>
    <row r="47" spans="1:79" ht="15.75" hidden="1" customHeight="1">
      <c r="A47" s="408"/>
      <c r="B47" s="407"/>
      <c r="C47" s="236"/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236"/>
      <c r="R47" s="236"/>
      <c r="S47" s="236"/>
      <c r="T47" s="236"/>
      <c r="U47" s="236"/>
      <c r="V47" s="236"/>
      <c r="W47" s="236"/>
      <c r="X47" s="236"/>
      <c r="Y47" s="236"/>
      <c r="Z47" s="236"/>
      <c r="AA47" s="236"/>
      <c r="AB47" s="236"/>
      <c r="AC47" s="236"/>
      <c r="AD47" s="236"/>
      <c r="AE47" s="236"/>
      <c r="AF47" s="236"/>
      <c r="AG47" s="236"/>
      <c r="AH47" s="236"/>
      <c r="AI47" s="236"/>
      <c r="AJ47" s="236"/>
      <c r="AK47" s="236"/>
      <c r="AL47" s="236"/>
      <c r="AM47" s="236"/>
      <c r="AN47" s="236"/>
      <c r="AO47" s="236"/>
      <c r="AP47" s="236"/>
      <c r="AQ47" s="236"/>
      <c r="AR47" s="236"/>
      <c r="AS47" s="236"/>
      <c r="AT47" s="236"/>
      <c r="AU47" s="236"/>
      <c r="AV47" s="236"/>
      <c r="AW47" s="236"/>
      <c r="AX47" s="236"/>
      <c r="AY47" s="236"/>
      <c r="AZ47" s="236"/>
      <c r="BA47" s="236"/>
      <c r="BB47" s="236"/>
      <c r="BC47" s="236"/>
      <c r="BD47" s="236"/>
      <c r="BE47" s="236"/>
      <c r="BF47" s="236"/>
      <c r="BG47" s="236"/>
      <c r="BH47" s="236"/>
      <c r="BI47" s="236"/>
      <c r="BJ47" s="236"/>
      <c r="BK47" s="236"/>
      <c r="BL47" s="236"/>
      <c r="BM47" s="236"/>
      <c r="BN47" s="236"/>
      <c r="BO47" s="236"/>
      <c r="BP47" s="236"/>
      <c r="BQ47" s="236"/>
      <c r="BR47" s="236"/>
      <c r="BS47" s="236"/>
      <c r="BT47" s="236"/>
      <c r="BU47" s="236"/>
      <c r="BV47" s="236"/>
      <c r="BW47" s="236"/>
      <c r="BX47" s="236"/>
      <c r="BY47" s="236"/>
    </row>
    <row r="48" spans="1:79" ht="15.75" hidden="1" customHeight="1">
      <c r="A48" s="412"/>
      <c r="B48" s="413"/>
      <c r="C48" s="236"/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236"/>
      <c r="R48" s="236"/>
      <c r="S48" s="236"/>
      <c r="T48" s="236"/>
      <c r="U48" s="236"/>
      <c r="V48" s="236"/>
      <c r="W48" s="236"/>
      <c r="X48" s="236"/>
      <c r="Y48" s="236"/>
      <c r="Z48" s="236"/>
      <c r="AA48" s="236"/>
      <c r="AB48" s="236"/>
      <c r="AC48" s="236"/>
      <c r="AD48" s="236"/>
      <c r="AE48" s="236"/>
      <c r="AF48" s="236"/>
      <c r="AG48" s="236"/>
      <c r="AH48" s="236"/>
      <c r="AI48" s="236"/>
      <c r="AJ48" s="236"/>
      <c r="AK48" s="236"/>
      <c r="AL48" s="236"/>
      <c r="AM48" s="236"/>
      <c r="AN48" s="236"/>
      <c r="AO48" s="236"/>
      <c r="AP48" s="236"/>
      <c r="AQ48" s="236"/>
      <c r="AR48" s="236"/>
      <c r="AS48" s="236"/>
      <c r="AT48" s="236"/>
      <c r="AU48" s="236"/>
      <c r="AV48" s="236"/>
      <c r="AW48" s="236"/>
      <c r="AX48" s="236"/>
      <c r="AY48" s="236"/>
      <c r="AZ48" s="236"/>
      <c r="BA48" s="236"/>
      <c r="BB48" s="236"/>
      <c r="BC48" s="236"/>
      <c r="BD48" s="236"/>
      <c r="BE48" s="236"/>
      <c r="BF48" s="236"/>
      <c r="BG48" s="236"/>
      <c r="BH48" s="236"/>
      <c r="BI48" s="236"/>
      <c r="BJ48" s="236"/>
      <c r="BK48" s="236"/>
      <c r="BL48" s="236"/>
      <c r="BM48" s="236"/>
      <c r="BN48" s="236"/>
      <c r="BO48" s="236"/>
      <c r="BP48" s="236"/>
      <c r="BQ48" s="236"/>
      <c r="BR48" s="236"/>
      <c r="BS48" s="236"/>
      <c r="BT48" s="236"/>
      <c r="BU48" s="236"/>
      <c r="BV48" s="236"/>
      <c r="BW48" s="236"/>
      <c r="BX48" s="236"/>
      <c r="BY48" s="236"/>
    </row>
    <row r="49" spans="1:77" ht="15.75" customHeight="1" thickBot="1">
      <c r="A49" s="414"/>
      <c r="B49" s="415"/>
      <c r="C49" s="255"/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36"/>
    </row>
    <row r="50" spans="1:77" ht="15.75" customHeight="1" thickTop="1">
      <c r="A50" s="414"/>
      <c r="B50" s="415"/>
      <c r="C50" s="237"/>
      <c r="D50" s="238"/>
      <c r="E50" s="238"/>
      <c r="F50" s="239"/>
      <c r="G50" s="240"/>
      <c r="H50" s="240"/>
      <c r="I50" s="240"/>
      <c r="J50" s="240"/>
      <c r="K50" s="240"/>
      <c r="L50" s="240"/>
      <c r="M50" s="240"/>
      <c r="N50" s="240"/>
      <c r="O50" s="240"/>
      <c r="P50" s="240"/>
      <c r="Q50" s="240"/>
      <c r="R50" s="240"/>
      <c r="S50" s="240"/>
      <c r="T50" s="240"/>
      <c r="U50" s="240"/>
      <c r="V50" s="240"/>
      <c r="W50" s="240"/>
      <c r="X50" s="240"/>
      <c r="Y50" s="240"/>
      <c r="Z50" s="240"/>
      <c r="AA50" s="240"/>
      <c r="AB50" s="240"/>
      <c r="AC50" s="240"/>
      <c r="AD50" s="240"/>
      <c r="AE50" s="240"/>
      <c r="AF50" s="240"/>
      <c r="AG50" s="240"/>
      <c r="AH50" s="240"/>
      <c r="AI50" s="240"/>
      <c r="AJ50" s="240"/>
      <c r="AK50" s="240"/>
      <c r="AL50" s="240"/>
      <c r="AM50" s="240"/>
      <c r="AN50" s="240"/>
      <c r="AO50" s="240"/>
      <c r="AP50" s="240"/>
      <c r="AQ50" s="240"/>
      <c r="AR50" s="240"/>
      <c r="AS50" s="240"/>
      <c r="AT50" s="240"/>
      <c r="AU50" s="240"/>
      <c r="AV50" s="240"/>
      <c r="AW50" s="240"/>
      <c r="AX50" s="240"/>
      <c r="AY50" s="240"/>
      <c r="AZ50" s="240"/>
      <c r="BA50" s="240"/>
      <c r="BB50" s="240"/>
      <c r="BC50" s="240"/>
      <c r="BD50" s="240"/>
      <c r="BE50" s="240"/>
      <c r="BF50" s="240"/>
      <c r="BG50" s="240"/>
      <c r="BH50" s="240"/>
      <c r="BI50" s="240"/>
      <c r="BJ50" s="240"/>
      <c r="BK50" s="240"/>
      <c r="BL50" s="240"/>
      <c r="BM50" s="240"/>
      <c r="BN50" s="240"/>
      <c r="BO50" s="240"/>
      <c r="BP50" s="240"/>
      <c r="BQ50" s="240"/>
      <c r="BR50" s="240"/>
      <c r="BS50" s="240"/>
      <c r="BT50" s="240"/>
      <c r="BU50" s="240"/>
      <c r="BV50" s="240"/>
      <c r="BW50" s="240"/>
      <c r="BX50" s="240"/>
      <c r="BY50" s="240"/>
    </row>
    <row r="51" spans="1:77" ht="15.75" customHeight="1">
      <c r="A51" s="414"/>
      <c r="B51" s="415"/>
      <c r="C51" s="237"/>
      <c r="D51" s="241"/>
      <c r="E51" s="241"/>
      <c r="F51" s="241"/>
      <c r="G51" s="241"/>
      <c r="H51" s="241"/>
      <c r="I51" s="241"/>
      <c r="J51" s="241"/>
      <c r="K51" s="241"/>
      <c r="L51" s="241"/>
      <c r="M51" s="241"/>
      <c r="N51" s="241"/>
      <c r="O51" s="241"/>
      <c r="P51" s="241"/>
      <c r="Q51" s="241"/>
      <c r="R51" s="241"/>
      <c r="S51" s="241"/>
      <c r="T51" s="241"/>
      <c r="U51" s="241"/>
      <c r="V51" s="241"/>
      <c r="W51" s="241"/>
      <c r="X51" s="241"/>
      <c r="Y51" s="241"/>
      <c r="Z51" s="241"/>
      <c r="AA51" s="241"/>
      <c r="AB51" s="241"/>
      <c r="AC51" s="241"/>
      <c r="AD51" s="241"/>
      <c r="AE51" s="241"/>
      <c r="AF51" s="241"/>
      <c r="AG51" s="241"/>
      <c r="AH51" s="241"/>
      <c r="AI51" s="241"/>
      <c r="AJ51" s="241"/>
      <c r="AK51" s="241"/>
      <c r="AL51" s="241"/>
      <c r="AM51" s="241"/>
      <c r="AN51" s="241"/>
      <c r="AO51" s="241"/>
      <c r="AP51" s="241"/>
      <c r="AQ51" s="241"/>
      <c r="AR51" s="241"/>
      <c r="AS51" s="241"/>
      <c r="AT51" s="241"/>
      <c r="AU51" s="241"/>
      <c r="AV51" s="241"/>
      <c r="AW51" s="241"/>
      <c r="AX51" s="241"/>
      <c r="AY51" s="241"/>
      <c r="AZ51" s="241"/>
      <c r="BA51" s="241"/>
      <c r="BB51" s="241"/>
      <c r="BC51" s="241"/>
      <c r="BD51" s="241"/>
      <c r="BE51" s="241"/>
      <c r="BF51" s="241"/>
      <c r="BG51" s="241"/>
      <c r="BH51" s="241"/>
      <c r="BI51" s="241"/>
      <c r="BJ51" s="241"/>
      <c r="BK51" s="241"/>
      <c r="BL51" s="241"/>
      <c r="BM51" s="241"/>
      <c r="BN51" s="241"/>
      <c r="BO51" s="241"/>
      <c r="BP51" s="241"/>
      <c r="BQ51" s="241"/>
      <c r="BR51" s="241"/>
      <c r="BS51" s="241"/>
      <c r="BT51" s="241"/>
      <c r="BU51" s="241"/>
      <c r="BV51" s="241"/>
      <c r="BW51" s="241"/>
      <c r="BX51" s="241"/>
      <c r="BY51" s="241"/>
    </row>
    <row r="52" spans="1:77" ht="15.75" customHeight="1">
      <c r="A52" s="414"/>
      <c r="B52" s="415"/>
      <c r="C52" s="242"/>
      <c r="D52" s="243"/>
      <c r="E52" s="243"/>
      <c r="F52" s="239"/>
      <c r="G52" s="240"/>
      <c r="H52" s="240"/>
      <c r="I52" s="240"/>
      <c r="J52" s="240"/>
      <c r="K52" s="240"/>
      <c r="L52" s="240"/>
      <c r="M52" s="240"/>
      <c r="N52" s="240"/>
      <c r="O52" s="240"/>
      <c r="P52" s="240"/>
      <c r="Q52" s="240"/>
      <c r="R52" s="240"/>
      <c r="S52" s="240"/>
      <c r="T52" s="240"/>
      <c r="U52" s="240"/>
      <c r="V52" s="240"/>
      <c r="W52" s="240"/>
      <c r="X52" s="240"/>
      <c r="Y52" s="240"/>
      <c r="Z52" s="240"/>
      <c r="AA52" s="240"/>
      <c r="AB52" s="240"/>
      <c r="AC52" s="240"/>
      <c r="AD52" s="240"/>
      <c r="AE52" s="240"/>
      <c r="AF52" s="240"/>
      <c r="AG52" s="240"/>
      <c r="AH52" s="240"/>
      <c r="AI52" s="240"/>
      <c r="AJ52" s="240"/>
      <c r="AK52" s="240"/>
      <c r="AL52" s="240"/>
      <c r="AM52" s="240"/>
      <c r="AN52" s="240"/>
      <c r="AO52" s="240"/>
      <c r="AP52" s="240"/>
      <c r="AQ52" s="240"/>
      <c r="AR52" s="240"/>
      <c r="AS52" s="240"/>
      <c r="AT52" s="240"/>
      <c r="AU52" s="240"/>
      <c r="AV52" s="240"/>
      <c r="AW52" s="240"/>
      <c r="AX52" s="240"/>
      <c r="AY52" s="240"/>
      <c r="AZ52" s="240"/>
      <c r="BA52" s="240"/>
      <c r="BB52" s="240"/>
      <c r="BC52" s="240"/>
      <c r="BD52" s="240"/>
      <c r="BE52" s="240"/>
      <c r="BF52" s="240"/>
      <c r="BG52" s="240"/>
      <c r="BH52" s="240"/>
      <c r="BI52" s="240"/>
      <c r="BJ52" s="240"/>
      <c r="BK52" s="240"/>
      <c r="BL52" s="240"/>
      <c r="BM52" s="240"/>
      <c r="BN52" s="240"/>
      <c r="BO52" s="240"/>
      <c r="BP52" s="240"/>
      <c r="BQ52" s="240"/>
      <c r="BR52" s="240"/>
      <c r="BS52" s="240"/>
      <c r="BT52" s="240"/>
      <c r="BU52" s="240"/>
      <c r="BV52" s="240"/>
      <c r="BW52" s="240"/>
      <c r="BX52" s="240"/>
      <c r="BY52" s="240"/>
    </row>
    <row r="53" spans="1:77" ht="15.75" customHeight="1">
      <c r="A53" s="414"/>
      <c r="B53" s="415"/>
      <c r="C53" s="244"/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7" ht="13.9" hidden="1" customHeight="1">
      <c r="A54" s="1"/>
      <c r="B54" s="23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7" ht="13.9" hidden="1" customHeight="1">
      <c r="A55" s="408"/>
      <c r="B55" s="407"/>
      <c r="C55" s="236"/>
      <c r="D55" s="236"/>
      <c r="E55" s="236"/>
      <c r="F55" s="236"/>
      <c r="G55" s="236"/>
      <c r="H55" s="236"/>
      <c r="I55" s="236"/>
      <c r="J55" s="236"/>
      <c r="K55" s="236"/>
      <c r="L55" s="236"/>
      <c r="M55" s="236"/>
      <c r="N55" s="236"/>
      <c r="O55" s="236"/>
      <c r="P55" s="236"/>
      <c r="Q55" s="236"/>
      <c r="R55" s="236"/>
      <c r="S55" s="236"/>
      <c r="T55" s="236"/>
      <c r="U55" s="236"/>
      <c r="V55" s="236"/>
      <c r="W55" s="236"/>
      <c r="X55" s="236"/>
      <c r="Y55" s="236"/>
      <c r="Z55" s="236"/>
      <c r="AA55" s="236"/>
      <c r="AB55" s="236"/>
      <c r="AC55" s="236"/>
      <c r="AD55" s="236"/>
      <c r="AE55" s="236"/>
      <c r="AF55" s="236"/>
      <c r="AG55" s="236"/>
      <c r="AH55" s="236"/>
      <c r="AI55" s="236"/>
      <c r="AJ55" s="236"/>
      <c r="AK55" s="236"/>
      <c r="AL55" s="236"/>
      <c r="AM55" s="236"/>
      <c r="AN55" s="236"/>
      <c r="AO55" s="236"/>
      <c r="AP55" s="236"/>
      <c r="AQ55" s="236"/>
      <c r="AR55" s="236"/>
      <c r="AS55" s="236"/>
      <c r="AT55" s="236"/>
      <c r="AU55" s="236"/>
      <c r="AV55" s="236"/>
      <c r="AW55" s="236"/>
      <c r="AX55" s="236"/>
      <c r="AY55" s="236"/>
      <c r="AZ55" s="236"/>
      <c r="BA55" s="236"/>
      <c r="BB55" s="236"/>
      <c r="BC55" s="236"/>
      <c r="BD55" s="236"/>
      <c r="BE55" s="236"/>
      <c r="BF55" s="236"/>
      <c r="BG55" s="236"/>
      <c r="BH55" s="236"/>
      <c r="BI55" s="236"/>
      <c r="BJ55" s="236"/>
      <c r="BK55" s="236"/>
      <c r="BL55" s="236"/>
      <c r="BM55" s="236"/>
      <c r="BN55" s="236"/>
      <c r="BO55" s="236"/>
      <c r="BP55" s="236"/>
      <c r="BQ55" s="236"/>
      <c r="BR55" s="236"/>
      <c r="BS55" s="236"/>
      <c r="BT55" s="236"/>
      <c r="BU55" s="236"/>
      <c r="BV55" s="236"/>
      <c r="BW55" s="236"/>
      <c r="BX55" s="236"/>
      <c r="BY55" s="236"/>
    </row>
    <row r="56" spans="1:77" ht="13.9" hidden="1" customHeight="1">
      <c r="A56" s="412"/>
      <c r="B56" s="413"/>
      <c r="C56" s="236"/>
      <c r="D56" s="246"/>
      <c r="E56" s="246"/>
      <c r="F56" s="246"/>
      <c r="G56" s="246"/>
      <c r="H56" s="246"/>
      <c r="I56" s="246"/>
      <c r="J56" s="246"/>
      <c r="K56" s="246"/>
      <c r="L56" s="246"/>
      <c r="M56" s="246"/>
      <c r="N56" s="246"/>
      <c r="O56" s="246"/>
      <c r="P56" s="246"/>
      <c r="Q56" s="246"/>
      <c r="R56" s="246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246"/>
      <c r="AI56" s="246"/>
      <c r="AJ56" s="246"/>
      <c r="AK56" s="246"/>
      <c r="AL56" s="246"/>
      <c r="AM56" s="246"/>
      <c r="AN56" s="246"/>
      <c r="AO56" s="246"/>
      <c r="AP56" s="246"/>
      <c r="AQ56" s="246"/>
      <c r="AR56" s="246"/>
      <c r="AS56" s="246"/>
      <c r="AT56" s="246"/>
      <c r="AU56" s="246"/>
      <c r="AV56" s="246"/>
      <c r="AW56" s="246"/>
      <c r="AX56" s="246"/>
      <c r="AY56" s="246"/>
      <c r="AZ56" s="246"/>
      <c r="BA56" s="246"/>
      <c r="BB56" s="246"/>
      <c r="BC56" s="246"/>
      <c r="BD56" s="246"/>
      <c r="BE56" s="246"/>
      <c r="BF56" s="246"/>
      <c r="BG56" s="246"/>
      <c r="BH56" s="246"/>
      <c r="BI56" s="246"/>
      <c r="BJ56" s="246"/>
      <c r="BK56" s="246"/>
      <c r="BL56" s="246"/>
      <c r="BM56" s="246"/>
      <c r="BN56" s="246"/>
      <c r="BO56" s="246"/>
      <c r="BP56" s="246"/>
      <c r="BQ56" s="246"/>
      <c r="BR56" s="246"/>
      <c r="BS56" s="246"/>
      <c r="BT56" s="246"/>
      <c r="BU56" s="246"/>
      <c r="BV56" s="246"/>
      <c r="BW56" s="246"/>
      <c r="BX56" s="246"/>
      <c r="BY56" s="246"/>
    </row>
    <row r="57" spans="1:77" ht="21" hidden="1" customHeight="1" thickBot="1">
      <c r="A57" s="410"/>
      <c r="B57" s="411"/>
      <c r="C57" s="99"/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47"/>
    </row>
    <row r="58" spans="1:77" ht="14.45" hidden="1" customHeight="1" thickTop="1">
      <c r="A58" s="414"/>
      <c r="B58" s="415"/>
      <c r="C58" s="237"/>
      <c r="D58" s="248"/>
      <c r="E58" s="248"/>
      <c r="F58" s="248"/>
      <c r="G58" s="248"/>
      <c r="H58" s="248"/>
      <c r="I58" s="248"/>
      <c r="J58" s="249"/>
      <c r="K58" s="249"/>
      <c r="L58" s="249"/>
      <c r="M58" s="249"/>
      <c r="N58" s="249"/>
      <c r="O58" s="249"/>
      <c r="P58" s="249"/>
      <c r="Q58" s="249"/>
      <c r="R58" s="249"/>
      <c r="S58" s="249"/>
      <c r="T58" s="249"/>
      <c r="U58" s="249"/>
      <c r="V58" s="249"/>
      <c r="W58" s="249"/>
      <c r="X58" s="249"/>
      <c r="Y58" s="249"/>
      <c r="Z58" s="249"/>
      <c r="AA58" s="249"/>
      <c r="AB58" s="249"/>
      <c r="AC58" s="249"/>
      <c r="AD58" s="249"/>
      <c r="AE58" s="249"/>
      <c r="AF58" s="249"/>
      <c r="AG58" s="249"/>
      <c r="AH58" s="249"/>
      <c r="AI58" s="249"/>
      <c r="AJ58" s="249"/>
      <c r="AK58" s="249"/>
      <c r="AL58" s="249"/>
      <c r="AM58" s="249"/>
      <c r="AN58" s="249"/>
      <c r="AO58" s="249"/>
      <c r="AP58" s="249"/>
      <c r="AQ58" s="249"/>
      <c r="AR58" s="249"/>
      <c r="AS58" s="249"/>
      <c r="AT58" s="249"/>
      <c r="AU58" s="249"/>
      <c r="AV58" s="249"/>
      <c r="AW58" s="249"/>
      <c r="AX58" s="249"/>
      <c r="AY58" s="249"/>
      <c r="AZ58" s="249"/>
      <c r="BA58" s="249"/>
      <c r="BB58" s="249"/>
      <c r="BC58" s="249"/>
      <c r="BD58" s="249"/>
      <c r="BE58" s="249"/>
      <c r="BF58" s="249"/>
      <c r="BG58" s="249"/>
      <c r="BH58" s="249"/>
      <c r="BI58" s="249"/>
      <c r="BJ58" s="249"/>
      <c r="BK58" s="249"/>
      <c r="BL58" s="249"/>
      <c r="BM58" s="249"/>
      <c r="BN58" s="249"/>
      <c r="BO58" s="249"/>
      <c r="BP58" s="249"/>
      <c r="BQ58" s="249"/>
      <c r="BR58" s="249"/>
      <c r="BS58" s="249"/>
      <c r="BT58" s="249"/>
      <c r="BU58" s="249"/>
      <c r="BV58" s="249"/>
      <c r="BW58" s="249"/>
      <c r="BX58" s="249"/>
      <c r="BY58" s="249"/>
    </row>
    <row r="59" spans="1:77" ht="13.9" hidden="1" customHeight="1">
      <c r="A59" s="414"/>
      <c r="B59" s="415"/>
      <c r="C59" s="237"/>
      <c r="D59" s="241"/>
      <c r="E59" s="241"/>
      <c r="F59" s="241"/>
      <c r="G59" s="241"/>
      <c r="H59" s="241"/>
      <c r="I59" s="241"/>
      <c r="J59" s="241"/>
      <c r="K59" s="241"/>
      <c r="L59" s="241"/>
      <c r="M59" s="241"/>
      <c r="N59" s="241"/>
      <c r="O59" s="241"/>
      <c r="P59" s="241"/>
      <c r="Q59" s="241"/>
      <c r="R59" s="241"/>
      <c r="S59" s="241"/>
      <c r="T59" s="241"/>
      <c r="U59" s="241"/>
      <c r="V59" s="241"/>
      <c r="W59" s="241"/>
      <c r="X59" s="241"/>
      <c r="Y59" s="241"/>
      <c r="Z59" s="241"/>
      <c r="AA59" s="241"/>
      <c r="AB59" s="241"/>
      <c r="AC59" s="241"/>
      <c r="AD59" s="241"/>
      <c r="AE59" s="241"/>
      <c r="AF59" s="241"/>
      <c r="AG59" s="241"/>
      <c r="AH59" s="241"/>
      <c r="AI59" s="241"/>
      <c r="AJ59" s="241"/>
      <c r="AK59" s="241"/>
      <c r="AL59" s="241"/>
      <c r="AM59" s="241"/>
      <c r="AN59" s="241"/>
      <c r="AO59" s="241"/>
      <c r="AP59" s="241"/>
      <c r="AQ59" s="241"/>
      <c r="AR59" s="241"/>
      <c r="AS59" s="241"/>
      <c r="AT59" s="241"/>
      <c r="AU59" s="241"/>
      <c r="AV59" s="241"/>
      <c r="AW59" s="241"/>
      <c r="AX59" s="241"/>
      <c r="AY59" s="241"/>
      <c r="AZ59" s="241"/>
      <c r="BA59" s="241"/>
      <c r="BB59" s="241"/>
      <c r="BC59" s="241"/>
      <c r="BD59" s="241"/>
      <c r="BE59" s="241"/>
      <c r="BF59" s="241"/>
      <c r="BG59" s="241"/>
      <c r="BH59" s="241"/>
      <c r="BI59" s="241"/>
      <c r="BJ59" s="241"/>
      <c r="BK59" s="241"/>
      <c r="BL59" s="241"/>
      <c r="BM59" s="241"/>
      <c r="BN59" s="241"/>
      <c r="BO59" s="241"/>
      <c r="BP59" s="241"/>
      <c r="BQ59" s="241"/>
      <c r="BR59" s="241"/>
      <c r="BS59" s="241"/>
      <c r="BT59" s="241"/>
      <c r="BU59" s="241"/>
      <c r="BV59" s="241"/>
      <c r="BW59" s="241"/>
      <c r="BX59" s="241"/>
      <c r="BY59" s="241"/>
    </row>
    <row r="60" spans="1:77" ht="13.9" hidden="1" customHeight="1">
      <c r="A60" s="414"/>
      <c r="B60" s="415"/>
      <c r="C60" s="250"/>
      <c r="D60" s="243"/>
      <c r="E60" s="243"/>
      <c r="F60" s="239"/>
      <c r="G60" s="239"/>
      <c r="H60" s="239"/>
      <c r="I60" s="239"/>
      <c r="J60" s="239"/>
      <c r="K60" s="252"/>
      <c r="L60" s="252"/>
      <c r="M60" s="252"/>
      <c r="N60" s="252"/>
      <c r="O60" s="252"/>
      <c r="P60" s="252"/>
      <c r="Q60" s="252"/>
      <c r="R60" s="252"/>
      <c r="S60" s="252"/>
      <c r="T60" s="252"/>
      <c r="U60" s="252"/>
      <c r="V60" s="252"/>
      <c r="W60" s="252"/>
      <c r="X60" s="252"/>
      <c r="Y60" s="252"/>
      <c r="Z60" s="252"/>
      <c r="AA60" s="252"/>
      <c r="AB60" s="252"/>
      <c r="AC60" s="252"/>
      <c r="AD60" s="252"/>
      <c r="AE60" s="252"/>
      <c r="AF60" s="252"/>
      <c r="AG60" s="252"/>
      <c r="AH60" s="252"/>
      <c r="AI60" s="252"/>
      <c r="AJ60" s="252"/>
      <c r="AK60" s="252"/>
      <c r="AL60" s="252"/>
      <c r="AM60" s="252"/>
      <c r="AN60" s="252"/>
      <c r="AO60" s="252"/>
      <c r="AP60" s="252"/>
      <c r="AQ60" s="252"/>
      <c r="AR60" s="252"/>
      <c r="AS60" s="252"/>
      <c r="AT60" s="252"/>
      <c r="AU60" s="252"/>
      <c r="AV60" s="252"/>
      <c r="AW60" s="252"/>
      <c r="AX60" s="252"/>
      <c r="AY60" s="252"/>
      <c r="AZ60" s="252"/>
      <c r="BA60" s="252"/>
      <c r="BB60" s="252"/>
      <c r="BC60" s="252"/>
      <c r="BD60" s="252"/>
      <c r="BE60" s="252"/>
      <c r="BF60" s="252"/>
      <c r="BG60" s="252"/>
      <c r="BH60" s="252"/>
      <c r="BI60" s="252"/>
      <c r="BJ60" s="252"/>
      <c r="BK60" s="252"/>
      <c r="BL60" s="252"/>
      <c r="BM60" s="252"/>
      <c r="BN60" s="252"/>
      <c r="BO60" s="252"/>
      <c r="BP60" s="252"/>
      <c r="BQ60" s="252"/>
      <c r="BR60" s="252"/>
      <c r="BS60" s="252"/>
      <c r="BT60" s="252"/>
      <c r="BU60" s="252"/>
      <c r="BV60" s="252"/>
      <c r="BW60" s="252"/>
      <c r="BX60" s="252"/>
      <c r="BY60" s="252"/>
    </row>
    <row r="61" spans="1:77" ht="13.9" hidden="1" customHeight="1">
      <c r="A61" s="414"/>
      <c r="B61" s="416"/>
      <c r="C61" s="251"/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7" ht="15.75" hidden="1" customHeight="1">
      <c r="A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7" ht="15.75" customHeight="1">
      <c r="A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7" ht="15.75" customHeight="1">
      <c r="A64" s="1"/>
      <c r="B64" s="29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B66" s="29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0">
    <mergeCell ref="A33:B33"/>
    <mergeCell ref="A34:B34"/>
    <mergeCell ref="A28:B28"/>
    <mergeCell ref="A29:B29"/>
    <mergeCell ref="A30:B30"/>
    <mergeCell ref="A31:B31"/>
    <mergeCell ref="A32:B32"/>
    <mergeCell ref="A18:B18"/>
    <mergeCell ref="A19:B19"/>
    <mergeCell ref="A20:B20"/>
    <mergeCell ref="A21:B21"/>
    <mergeCell ref="A22:B22"/>
    <mergeCell ref="A6:B7"/>
    <mergeCell ref="D6:BX6"/>
    <mergeCell ref="A15:B15"/>
    <mergeCell ref="A16:B16"/>
    <mergeCell ref="A17:B17"/>
    <mergeCell ref="A8:B8"/>
    <mergeCell ref="A9:B9"/>
    <mergeCell ref="A11:B11"/>
    <mergeCell ref="A12:B12"/>
    <mergeCell ref="A10:B10"/>
    <mergeCell ref="A14:B14"/>
    <mergeCell ref="A13:B13"/>
    <mergeCell ref="A1:BK1"/>
    <mergeCell ref="A2:BK2"/>
    <mergeCell ref="B3:BK3"/>
    <mergeCell ref="C4:BX4"/>
    <mergeCell ref="L5:AB5"/>
    <mergeCell ref="A43:B43"/>
    <mergeCell ref="A44:B44"/>
    <mergeCell ref="A45:B45"/>
    <mergeCell ref="A37:B38"/>
    <mergeCell ref="D37:BX37"/>
    <mergeCell ref="A39:B39"/>
    <mergeCell ref="A40:B40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scale="68" orientation="landscape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pageSetUpPr fitToPage="1"/>
  </sheetPr>
  <dimension ref="A1:CA983"/>
  <sheetViews>
    <sheetView zoomScale="80" zoomScaleNormal="80" workbookViewId="0">
      <selection activeCell="C6" sqref="A6:XFD22"/>
    </sheetView>
  </sheetViews>
  <sheetFormatPr defaultColWidth="12.625" defaultRowHeight="15" customHeight="1"/>
  <cols>
    <col min="1" max="1" width="3.25" style="285" customWidth="1"/>
    <col min="2" max="2" width="34" style="285" customWidth="1"/>
    <col min="3" max="3" width="10.375" style="285" bestFit="1" customWidth="1"/>
    <col min="4" max="6" width="4.25" style="285" hidden="1" customWidth="1"/>
    <col min="7" max="7" width="8.25" style="285" hidden="1" customWidth="1"/>
    <col min="8" max="9" width="4.5" style="285" hidden="1" customWidth="1"/>
    <col min="10" max="10" width="4.25" style="285" hidden="1" customWidth="1"/>
    <col min="11" max="11" width="7.375" style="285" hidden="1" customWidth="1"/>
    <col min="12" max="12" width="8.25" style="285" customWidth="1"/>
    <col min="13" max="13" width="7.375" style="285" bestFit="1" customWidth="1"/>
    <col min="14" max="14" width="7.375" style="285" customWidth="1"/>
    <col min="15" max="15" width="4.5" style="285" hidden="1" customWidth="1"/>
    <col min="16" max="16" width="8.375" style="285" bestFit="1" customWidth="1"/>
    <col min="17" max="17" width="7.75" style="285" bestFit="1" customWidth="1"/>
    <col min="18" max="18" width="4.5" style="285" hidden="1" customWidth="1"/>
    <col min="19" max="19" width="4.25" style="285" hidden="1" customWidth="1"/>
    <col min="20" max="20" width="4.5" style="285" hidden="1" customWidth="1"/>
    <col min="21" max="21" width="8.125" style="285" customWidth="1"/>
    <col min="22" max="23" width="4.5" style="285" hidden="1" customWidth="1"/>
    <col min="24" max="25" width="4.25" style="285" hidden="1" customWidth="1"/>
    <col min="26" max="26" width="8.625" style="285" bestFit="1" customWidth="1"/>
    <col min="27" max="27" width="4.25" style="285" hidden="1" customWidth="1"/>
    <col min="28" max="28" width="8.625" style="285" bestFit="1" customWidth="1"/>
    <col min="29" max="29" width="8.25" style="285" customWidth="1"/>
    <col min="30" max="31" width="4.5" style="285" hidden="1" customWidth="1"/>
    <col min="32" max="33" width="4.25" style="285" hidden="1" customWidth="1"/>
    <col min="34" max="34" width="8.125" style="285" customWidth="1"/>
    <col min="35" max="39" width="4.25" style="285" hidden="1" customWidth="1"/>
    <col min="40" max="40" width="7.125" style="285" customWidth="1"/>
    <col min="41" max="41" width="4.25" style="285" hidden="1" customWidth="1"/>
    <col min="42" max="44" width="4.5" style="285" hidden="1" customWidth="1"/>
    <col min="45" max="45" width="4.25" style="285" hidden="1" customWidth="1"/>
    <col min="46" max="46" width="9.5" style="285" bestFit="1" customWidth="1"/>
    <col min="47" max="48" width="4.25" style="285" hidden="1" customWidth="1"/>
    <col min="49" max="49" width="4.5" style="285" hidden="1" customWidth="1"/>
    <col min="50" max="50" width="8.125" style="285" customWidth="1"/>
    <col min="51" max="52" width="4.5" style="285" hidden="1" customWidth="1"/>
    <col min="53" max="53" width="9" style="285" customWidth="1"/>
    <col min="54" max="58" width="4.5" style="285" hidden="1" customWidth="1"/>
    <col min="59" max="59" width="4.25" style="285" hidden="1" customWidth="1"/>
    <col min="60" max="60" width="9" style="285" customWidth="1"/>
    <col min="61" max="61" width="4.25" style="285" hidden="1" customWidth="1"/>
    <col min="62" max="62" width="8.125" style="285" customWidth="1"/>
    <col min="63" max="63" width="7.125" style="285" customWidth="1"/>
    <col min="64" max="64" width="8.125" style="285" customWidth="1"/>
    <col min="65" max="66" width="8.375" style="285" hidden="1" customWidth="1"/>
    <col min="67" max="67" width="7.375" style="285" hidden="1" customWidth="1"/>
    <col min="68" max="68" width="9.375" style="285" bestFit="1" customWidth="1"/>
    <col min="69" max="73" width="8.375" style="285" hidden="1" customWidth="1"/>
    <col min="74" max="74" width="8.625" style="285" bestFit="1" customWidth="1"/>
    <col min="75" max="75" width="7.375" style="285" hidden="1" customWidth="1"/>
    <col min="76" max="76" width="8.625" style="285" bestFit="1" customWidth="1"/>
    <col min="77" max="77" width="8.375" style="285" hidden="1" customWidth="1"/>
    <col min="78" max="78" width="6.375" style="285" hidden="1" customWidth="1"/>
    <col min="79" max="79" width="7.625" style="285" customWidth="1"/>
    <col min="80" max="16384" width="12.625" style="285"/>
  </cols>
  <sheetData>
    <row r="1" spans="1:79" ht="18.75">
      <c r="A1" s="423" t="str">
        <f>'Автомат. ввод'!N10</f>
        <v>МКОУ " Новокрестьяновская  СОШ"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  <c r="R1" s="418"/>
      <c r="S1" s="418"/>
      <c r="T1" s="418"/>
      <c r="U1" s="418"/>
      <c r="V1" s="418"/>
      <c r="W1" s="418"/>
      <c r="X1" s="418"/>
      <c r="Y1" s="418"/>
      <c r="Z1" s="418"/>
      <c r="AA1" s="418"/>
      <c r="AB1" s="418"/>
      <c r="AC1" s="418"/>
      <c r="AD1" s="418"/>
      <c r="AE1" s="418"/>
      <c r="AF1" s="418"/>
      <c r="AG1" s="418"/>
      <c r="AH1" s="418"/>
      <c r="AI1" s="418"/>
      <c r="AJ1" s="418"/>
      <c r="AK1" s="418"/>
      <c r="AL1" s="418"/>
      <c r="AM1" s="418"/>
      <c r="AN1" s="418"/>
      <c r="AO1" s="418"/>
      <c r="AP1" s="418"/>
      <c r="AQ1" s="418"/>
      <c r="AR1" s="418"/>
      <c r="AS1" s="418"/>
      <c r="AT1" s="418"/>
      <c r="AU1" s="418"/>
      <c r="AV1" s="418"/>
      <c r="AW1" s="418"/>
      <c r="AX1" s="418"/>
      <c r="AY1" s="418"/>
      <c r="AZ1" s="418"/>
      <c r="BA1" s="418"/>
      <c r="BB1" s="418"/>
      <c r="BC1" s="418"/>
      <c r="BD1" s="418"/>
      <c r="BE1" s="418"/>
      <c r="BF1" s="418"/>
      <c r="BG1" s="418"/>
      <c r="BH1" s="418"/>
      <c r="BI1" s="418"/>
      <c r="BJ1" s="418"/>
      <c r="BK1" s="418"/>
    </row>
    <row r="2" spans="1:79" ht="15.75">
      <c r="A2" s="424" t="s">
        <v>65</v>
      </c>
      <c r="B2" s="418"/>
      <c r="C2" s="418"/>
      <c r="D2" s="418"/>
      <c r="E2" s="418"/>
      <c r="F2" s="418"/>
      <c r="G2" s="418"/>
      <c r="H2" s="418"/>
      <c r="I2" s="418"/>
      <c r="J2" s="418"/>
      <c r="K2" s="418"/>
      <c r="L2" s="418"/>
      <c r="M2" s="418"/>
      <c r="N2" s="418"/>
      <c r="O2" s="418"/>
      <c r="P2" s="418"/>
      <c r="Q2" s="418"/>
      <c r="R2" s="418"/>
      <c r="S2" s="418"/>
      <c r="T2" s="418"/>
      <c r="U2" s="418"/>
      <c r="V2" s="418"/>
      <c r="W2" s="418"/>
      <c r="X2" s="418"/>
      <c r="Y2" s="418"/>
      <c r="Z2" s="418"/>
      <c r="AA2" s="418"/>
      <c r="AB2" s="418"/>
      <c r="AC2" s="418"/>
      <c r="AD2" s="418"/>
      <c r="AE2" s="418"/>
      <c r="AF2" s="418"/>
      <c r="AG2" s="418"/>
      <c r="AH2" s="418"/>
      <c r="AI2" s="418"/>
      <c r="AJ2" s="418"/>
      <c r="AK2" s="418"/>
      <c r="AL2" s="418"/>
      <c r="AM2" s="418"/>
      <c r="AN2" s="418"/>
      <c r="AO2" s="418"/>
      <c r="AP2" s="418"/>
      <c r="AQ2" s="418"/>
      <c r="AR2" s="418"/>
      <c r="AS2" s="418"/>
      <c r="AT2" s="418"/>
      <c r="AU2" s="418"/>
      <c r="AV2" s="418"/>
      <c r="AW2" s="418"/>
      <c r="AX2" s="418"/>
      <c r="AY2" s="418"/>
      <c r="AZ2" s="418"/>
      <c r="BA2" s="418"/>
      <c r="BB2" s="418"/>
      <c r="BC2" s="418"/>
      <c r="BD2" s="418"/>
      <c r="BE2" s="418"/>
      <c r="BF2" s="418"/>
      <c r="BG2" s="418"/>
      <c r="BH2" s="418"/>
      <c r="BI2" s="418"/>
      <c r="BJ2" s="418"/>
      <c r="BK2" s="418"/>
      <c r="BQ2" s="36"/>
      <c r="BR2" s="36"/>
      <c r="BS2" s="36"/>
      <c r="BT2" s="36"/>
      <c r="BU2" s="36"/>
      <c r="BV2" s="36"/>
      <c r="BW2" s="36"/>
    </row>
    <row r="3" spans="1:79" ht="15.75">
      <c r="B3" s="424" t="s">
        <v>66</v>
      </c>
      <c r="C3" s="418"/>
      <c r="D3" s="418"/>
      <c r="E3" s="418"/>
      <c r="F3" s="418"/>
      <c r="G3" s="418"/>
      <c r="H3" s="418"/>
      <c r="I3" s="418"/>
      <c r="J3" s="418"/>
      <c r="K3" s="418"/>
      <c r="L3" s="418"/>
      <c r="M3" s="418"/>
      <c r="N3" s="418"/>
      <c r="O3" s="418"/>
      <c r="P3" s="418"/>
      <c r="Q3" s="418"/>
      <c r="R3" s="418"/>
      <c r="S3" s="418"/>
      <c r="T3" s="418"/>
      <c r="U3" s="418"/>
      <c r="V3" s="418"/>
      <c r="W3" s="418"/>
      <c r="X3" s="418"/>
      <c r="Y3" s="418"/>
      <c r="Z3" s="418"/>
      <c r="AA3" s="418"/>
      <c r="AB3" s="418"/>
      <c r="AC3" s="418"/>
      <c r="AD3" s="418"/>
      <c r="AE3" s="418"/>
      <c r="AF3" s="418"/>
      <c r="AG3" s="418"/>
      <c r="AH3" s="418"/>
      <c r="AI3" s="418"/>
      <c r="AJ3" s="418"/>
      <c r="AK3" s="418"/>
      <c r="AL3" s="418"/>
      <c r="AM3" s="418"/>
      <c r="AN3" s="418"/>
      <c r="AO3" s="418"/>
      <c r="AP3" s="418"/>
      <c r="AQ3" s="418"/>
      <c r="AR3" s="418"/>
      <c r="AS3" s="418"/>
      <c r="AT3" s="418"/>
      <c r="AU3" s="418"/>
      <c r="AV3" s="418"/>
      <c r="AW3" s="418"/>
      <c r="AX3" s="418"/>
      <c r="AY3" s="418"/>
      <c r="AZ3" s="418"/>
      <c r="BA3" s="418"/>
      <c r="BB3" s="418"/>
      <c r="BC3" s="418"/>
      <c r="BD3" s="418"/>
      <c r="BE3" s="418"/>
      <c r="BF3" s="418"/>
      <c r="BG3" s="418"/>
      <c r="BH3" s="418"/>
      <c r="BI3" s="418"/>
      <c r="BJ3" s="418"/>
      <c r="BK3" s="418"/>
      <c r="BQ3" s="36"/>
      <c r="BR3" s="36"/>
      <c r="BS3" s="36"/>
      <c r="BT3" s="36"/>
      <c r="BU3" s="36"/>
      <c r="BV3" s="36"/>
      <c r="BW3" s="36"/>
    </row>
    <row r="4" spans="1:79" ht="15.75">
      <c r="B4" s="37">
        <v>22</v>
      </c>
      <c r="C4" s="425" t="str">
        <f>ССЫЛКИ!A5</f>
        <v>Март 2021 г.</v>
      </c>
      <c r="D4" s="418"/>
      <c r="E4" s="418"/>
      <c r="F4" s="418"/>
      <c r="G4" s="418"/>
      <c r="H4" s="418"/>
      <c r="I4" s="418"/>
      <c r="J4" s="418"/>
      <c r="K4" s="418"/>
      <c r="L4" s="418"/>
      <c r="M4" s="418"/>
      <c r="N4" s="418"/>
      <c r="O4" s="418"/>
      <c r="P4" s="418"/>
      <c r="Q4" s="418"/>
      <c r="R4" s="418"/>
      <c r="S4" s="418"/>
      <c r="T4" s="418"/>
      <c r="U4" s="418"/>
      <c r="V4" s="418"/>
      <c r="W4" s="418"/>
      <c r="X4" s="418"/>
      <c r="Y4" s="418"/>
      <c r="Z4" s="418"/>
      <c r="AA4" s="418"/>
      <c r="AB4" s="418"/>
      <c r="AC4" s="418"/>
      <c r="AD4" s="418"/>
      <c r="AE4" s="418"/>
      <c r="AF4" s="418"/>
      <c r="AG4" s="418"/>
      <c r="AH4" s="418"/>
      <c r="AI4" s="418"/>
      <c r="AJ4" s="418"/>
      <c r="AK4" s="418"/>
      <c r="AL4" s="418"/>
      <c r="AM4" s="418"/>
      <c r="AN4" s="418"/>
      <c r="AO4" s="418"/>
      <c r="AP4" s="418"/>
      <c r="AQ4" s="418"/>
      <c r="AR4" s="418"/>
      <c r="AS4" s="418"/>
      <c r="AT4" s="418"/>
      <c r="AU4" s="418"/>
      <c r="AV4" s="418"/>
      <c r="AW4" s="418"/>
      <c r="AX4" s="418"/>
      <c r="AY4" s="418"/>
      <c r="AZ4" s="418"/>
      <c r="BA4" s="418"/>
      <c r="BB4" s="418"/>
      <c r="BC4" s="418"/>
      <c r="BD4" s="418"/>
      <c r="BE4" s="418"/>
      <c r="BF4" s="418"/>
      <c r="BG4" s="418"/>
      <c r="BH4" s="418"/>
      <c r="BI4" s="418"/>
      <c r="BJ4" s="418"/>
      <c r="BK4" s="418"/>
      <c r="BL4" s="418"/>
      <c r="BM4" s="418"/>
      <c r="BN4" s="418"/>
      <c r="BO4" s="418"/>
      <c r="BP4" s="418"/>
      <c r="BQ4" s="418"/>
      <c r="BR4" s="418"/>
      <c r="BS4" s="418"/>
      <c r="BT4" s="418"/>
      <c r="BU4" s="418"/>
      <c r="BV4" s="418"/>
      <c r="BW4" s="418"/>
      <c r="BX4" s="418"/>
    </row>
    <row r="5" spans="1:79" ht="23.25">
      <c r="B5" s="294"/>
      <c r="C5" s="36"/>
      <c r="D5" s="36"/>
      <c r="E5" s="36"/>
      <c r="F5" s="36"/>
      <c r="G5" s="55"/>
      <c r="H5" s="36"/>
      <c r="I5" s="36"/>
      <c r="J5" s="36"/>
      <c r="K5" s="38"/>
      <c r="L5" s="433" t="str">
        <f>VLOOKUP(B4,Общее_количество_учащихся,2,FALSE)</f>
        <v>Понедельник</v>
      </c>
      <c r="M5" s="418"/>
      <c r="N5" s="418"/>
      <c r="O5" s="418"/>
      <c r="P5" s="418"/>
      <c r="Q5" s="418"/>
      <c r="R5" s="418"/>
      <c r="S5" s="418"/>
      <c r="T5" s="418"/>
      <c r="U5" s="418"/>
      <c r="V5" s="418"/>
      <c r="W5" s="418"/>
      <c r="X5" s="418"/>
      <c r="Y5" s="418"/>
      <c r="Z5" s="418"/>
      <c r="AA5" s="418"/>
      <c r="AB5" s="418"/>
      <c r="AD5" s="287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15.75" hidden="1" customHeight="1">
      <c r="B6" s="285" t="e">
        <f ca="1">SUMPRODUCT(SIGN(CELL("width",OFFSET(#REF!,,N(INDEX(COLUMN(#REF!)-COLUMN(#REF!),))))),#REF!)</f>
        <v>#REF!</v>
      </c>
    </row>
    <row r="7" spans="1:79" ht="15.75" hidden="1" customHeight="1">
      <c r="B7" s="270"/>
    </row>
    <row r="8" spans="1:79" ht="15.75" hidden="1" customHeight="1">
      <c r="B8" s="285" t="e">
        <f ca="1">SUMPRODUCT(SIGN(CELL("width",OFFSET(#REF!,,N(INDEX(COLUMN(#REF!)-COLUMN(#REF!),))))),#REF!)</f>
        <v>#REF!</v>
      </c>
    </row>
    <row r="9" spans="1:79" ht="15.75" hidden="1" customHeight="1"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</row>
    <row r="10" spans="1:79" ht="14.25" hidden="1"/>
    <row r="11" spans="1:79" hidden="1">
      <c r="A11" s="386"/>
      <c r="B11" s="430"/>
      <c r="C11" s="15"/>
      <c r="D11" s="15" t="e">
        <f>SUM(#REF!)</f>
        <v>#REF!</v>
      </c>
      <c r="E11" s="15" t="e">
        <f>SUM(#REF!)</f>
        <v>#REF!</v>
      </c>
      <c r="F11" s="15" t="e">
        <f>SUM(#REF!)</f>
        <v>#REF!</v>
      </c>
      <c r="G11" s="15" t="e">
        <f>SUM(#REF!)</f>
        <v>#REF!</v>
      </c>
      <c r="H11" s="15" t="e">
        <f>SUM(#REF!)</f>
        <v>#REF!</v>
      </c>
      <c r="I11" s="15" t="e">
        <f>SUM(#REF!)</f>
        <v>#REF!</v>
      </c>
      <c r="J11" s="15" t="e">
        <f>SUM(#REF!)</f>
        <v>#REF!</v>
      </c>
      <c r="K11" s="15" t="e">
        <f>SUM(#REF!)</f>
        <v>#REF!</v>
      </c>
      <c r="L11" s="15" t="e">
        <f>SUM(#REF!)</f>
        <v>#REF!</v>
      </c>
      <c r="M11" s="15" t="e">
        <f>SUM(#REF!)</f>
        <v>#REF!</v>
      </c>
      <c r="N11" s="15" t="e">
        <f>SUM(#REF!)</f>
        <v>#REF!</v>
      </c>
      <c r="O11" s="15" t="e">
        <f>SUM(#REF!)</f>
        <v>#REF!</v>
      </c>
      <c r="P11" s="15" t="e">
        <f>SUM(#REF!)</f>
        <v>#REF!</v>
      </c>
      <c r="Q11" s="15" t="e">
        <f>SUM(#REF!)</f>
        <v>#REF!</v>
      </c>
      <c r="R11" s="15" t="e">
        <f>SUM(#REF!)</f>
        <v>#REF!</v>
      </c>
      <c r="S11" s="15" t="e">
        <f>SUM(#REF!)</f>
        <v>#REF!</v>
      </c>
      <c r="T11" s="15" t="e">
        <f>SUM(#REF!)</f>
        <v>#REF!</v>
      </c>
      <c r="U11" s="15" t="e">
        <f>SUM(#REF!)</f>
        <v>#REF!</v>
      </c>
      <c r="V11" s="15" t="e">
        <f>SUM(#REF!)</f>
        <v>#REF!</v>
      </c>
      <c r="W11" s="15" t="e">
        <f>SUM(#REF!)</f>
        <v>#REF!</v>
      </c>
      <c r="X11" s="15" t="e">
        <f>SUM(#REF!)</f>
        <v>#REF!</v>
      </c>
      <c r="Y11" s="15" t="e">
        <f>SUM(#REF!)</f>
        <v>#REF!</v>
      </c>
      <c r="Z11" s="15" t="e">
        <f>SUM(#REF!)</f>
        <v>#REF!</v>
      </c>
      <c r="AA11" s="15" t="e">
        <f>SUM(#REF!)</f>
        <v>#REF!</v>
      </c>
      <c r="AB11" s="15" t="e">
        <f>SUM(#REF!)</f>
        <v>#REF!</v>
      </c>
      <c r="AC11" s="15" t="e">
        <f>SUM(#REF!)</f>
        <v>#REF!</v>
      </c>
      <c r="AD11" s="15" t="e">
        <f>SUM(#REF!)</f>
        <v>#REF!</v>
      </c>
      <c r="AE11" s="15" t="e">
        <f>SUM(#REF!)</f>
        <v>#REF!</v>
      </c>
      <c r="AF11" s="15" t="e">
        <f>SUM(#REF!)</f>
        <v>#REF!</v>
      </c>
      <c r="AG11" s="15" t="e">
        <f>SUM(#REF!)</f>
        <v>#REF!</v>
      </c>
      <c r="AH11" s="15" t="e">
        <f>SUM(#REF!)</f>
        <v>#REF!</v>
      </c>
      <c r="AI11" s="15" t="e">
        <f>SUM(#REF!)</f>
        <v>#REF!</v>
      </c>
      <c r="AJ11" s="15" t="e">
        <f>SUM(#REF!)</f>
        <v>#REF!</v>
      </c>
      <c r="AK11" s="15" t="e">
        <f>SUM(#REF!)</f>
        <v>#REF!</v>
      </c>
      <c r="AL11" s="15" t="e">
        <f>SUM(#REF!)</f>
        <v>#REF!</v>
      </c>
      <c r="AM11" s="15" t="e">
        <f>SUM(#REF!)</f>
        <v>#REF!</v>
      </c>
      <c r="AN11" s="15" t="e">
        <f>SUM(#REF!)</f>
        <v>#REF!</v>
      </c>
      <c r="AO11" s="15" t="e">
        <f>SUM(#REF!)</f>
        <v>#REF!</v>
      </c>
      <c r="AP11" s="15" t="e">
        <f>SUM(#REF!)</f>
        <v>#REF!</v>
      </c>
      <c r="AQ11" s="15" t="e">
        <f>SUM(#REF!)</f>
        <v>#REF!</v>
      </c>
      <c r="AR11" s="15" t="e">
        <f>SUM(#REF!)</f>
        <v>#REF!</v>
      </c>
      <c r="AS11" s="15" t="e">
        <f>SUM(#REF!)</f>
        <v>#REF!</v>
      </c>
      <c r="AT11" s="15" t="e">
        <f>SUM(#REF!)</f>
        <v>#REF!</v>
      </c>
      <c r="AU11" s="15" t="e">
        <f>SUM(#REF!)</f>
        <v>#REF!</v>
      </c>
      <c r="AV11" s="15" t="e">
        <f>SUM(#REF!)</f>
        <v>#REF!</v>
      </c>
      <c r="AW11" s="15" t="e">
        <f>SUM(#REF!)</f>
        <v>#REF!</v>
      </c>
      <c r="AX11" s="15" t="e">
        <f>SUM(#REF!)</f>
        <v>#REF!</v>
      </c>
      <c r="AY11" s="15" t="e">
        <f>SUM(#REF!)</f>
        <v>#REF!</v>
      </c>
      <c r="AZ11" s="15" t="e">
        <f>SUM(#REF!)</f>
        <v>#REF!</v>
      </c>
      <c r="BA11" s="15" t="e">
        <f>SUM(#REF!)</f>
        <v>#REF!</v>
      </c>
      <c r="BB11" s="15" t="e">
        <f>SUM(#REF!)</f>
        <v>#REF!</v>
      </c>
      <c r="BC11" s="15" t="e">
        <f>SUM(#REF!)</f>
        <v>#REF!</v>
      </c>
      <c r="BD11" s="15" t="e">
        <f>SUM(#REF!)</f>
        <v>#REF!</v>
      </c>
      <c r="BE11" s="15" t="e">
        <f>SUM(#REF!)</f>
        <v>#REF!</v>
      </c>
      <c r="BF11" s="15" t="e">
        <f>SUM(#REF!)</f>
        <v>#REF!</v>
      </c>
      <c r="BG11" s="15" t="e">
        <f>SUM(#REF!)</f>
        <v>#REF!</v>
      </c>
      <c r="BH11" s="15" t="e">
        <f>SUM(#REF!)</f>
        <v>#REF!</v>
      </c>
      <c r="BI11" s="15" t="e">
        <f>SUM(#REF!)</f>
        <v>#REF!</v>
      </c>
      <c r="BJ11" s="15" t="e">
        <f>SUM(#REF!)</f>
        <v>#REF!</v>
      </c>
      <c r="BK11" s="15" t="e">
        <f>SUM(#REF!)</f>
        <v>#REF!</v>
      </c>
      <c r="BL11" s="15" t="e">
        <f>SUM(#REF!)</f>
        <v>#REF!</v>
      </c>
      <c r="BM11" s="15" t="e">
        <f>SUM(#REF!)</f>
        <v>#REF!</v>
      </c>
      <c r="BN11" s="15" t="e">
        <f>SUM(#REF!)</f>
        <v>#REF!</v>
      </c>
      <c r="BO11" s="15" t="e">
        <f>SUM(#REF!)</f>
        <v>#REF!</v>
      </c>
      <c r="BP11" s="15" t="e">
        <f>SUM(#REF!)</f>
        <v>#REF!</v>
      </c>
      <c r="BQ11" s="15" t="e">
        <f>SUM(#REF!)</f>
        <v>#REF!</v>
      </c>
      <c r="BR11" s="15" t="e">
        <f>SUM(#REF!)</f>
        <v>#REF!</v>
      </c>
      <c r="BS11" s="15" t="e">
        <f>SUM(#REF!)</f>
        <v>#REF!</v>
      </c>
      <c r="BT11" s="15" t="e">
        <f>SUM(#REF!)</f>
        <v>#REF!</v>
      </c>
      <c r="BU11" s="15" t="e">
        <f>SUM(#REF!)</f>
        <v>#REF!</v>
      </c>
      <c r="BV11" s="15" t="e">
        <f>SUM(#REF!)</f>
        <v>#REF!</v>
      </c>
      <c r="BW11" s="15" t="e">
        <f>SUM(#REF!)</f>
        <v>#REF!</v>
      </c>
      <c r="BX11" s="15" t="e">
        <f>SUM(#REF!)</f>
        <v>#REF!</v>
      </c>
      <c r="BY11" s="16" t="e">
        <f>SUM(#REF!)</f>
        <v>#REF!</v>
      </c>
      <c r="BZ11" s="16" t="e">
        <f>SUM(#REF!)</f>
        <v>#REF!</v>
      </c>
      <c r="CA11" s="1"/>
    </row>
    <row r="12" spans="1:79" hidden="1">
      <c r="A12" s="388" t="s">
        <v>74</v>
      </c>
      <c r="B12" s="430"/>
      <c r="C12" s="15">
        <f>C13</f>
        <v>0</v>
      </c>
      <c r="D12" s="97">
        <f>C12</f>
        <v>0</v>
      </c>
      <c r="E12" s="97">
        <f t="shared" ref="E12:BP12" si="0">D12</f>
        <v>0</v>
      </c>
      <c r="F12" s="97">
        <f t="shared" si="0"/>
        <v>0</v>
      </c>
      <c r="G12" s="97">
        <f t="shared" si="0"/>
        <v>0</v>
      </c>
      <c r="H12" s="97">
        <f t="shared" si="0"/>
        <v>0</v>
      </c>
      <c r="I12" s="97">
        <f t="shared" si="0"/>
        <v>0</v>
      </c>
      <c r="J12" s="97">
        <f t="shared" si="0"/>
        <v>0</v>
      </c>
      <c r="K12" s="97">
        <f t="shared" si="0"/>
        <v>0</v>
      </c>
      <c r="L12" s="97">
        <f t="shared" si="0"/>
        <v>0</v>
      </c>
      <c r="M12" s="97">
        <f t="shared" si="0"/>
        <v>0</v>
      </c>
      <c r="N12" s="97">
        <f t="shared" si="0"/>
        <v>0</v>
      </c>
      <c r="O12" s="97">
        <f t="shared" si="0"/>
        <v>0</v>
      </c>
      <c r="P12" s="97">
        <f t="shared" si="0"/>
        <v>0</v>
      </c>
      <c r="Q12" s="97">
        <f t="shared" si="0"/>
        <v>0</v>
      </c>
      <c r="R12" s="97">
        <f t="shared" si="0"/>
        <v>0</v>
      </c>
      <c r="S12" s="97">
        <f t="shared" si="0"/>
        <v>0</v>
      </c>
      <c r="T12" s="97">
        <f t="shared" si="0"/>
        <v>0</v>
      </c>
      <c r="U12" s="97">
        <f t="shared" si="0"/>
        <v>0</v>
      </c>
      <c r="V12" s="97">
        <f t="shared" si="0"/>
        <v>0</v>
      </c>
      <c r="W12" s="97">
        <f t="shared" si="0"/>
        <v>0</v>
      </c>
      <c r="X12" s="97">
        <f t="shared" si="0"/>
        <v>0</v>
      </c>
      <c r="Y12" s="97">
        <f t="shared" si="0"/>
        <v>0</v>
      </c>
      <c r="Z12" s="97">
        <f t="shared" si="0"/>
        <v>0</v>
      </c>
      <c r="AA12" s="97">
        <f t="shared" si="0"/>
        <v>0</v>
      </c>
      <c r="AB12" s="97">
        <f t="shared" si="0"/>
        <v>0</v>
      </c>
      <c r="AC12" s="97">
        <f t="shared" si="0"/>
        <v>0</v>
      </c>
      <c r="AD12" s="97">
        <f t="shared" si="0"/>
        <v>0</v>
      </c>
      <c r="AE12" s="97">
        <f t="shared" si="0"/>
        <v>0</v>
      </c>
      <c r="AF12" s="97">
        <f t="shared" si="0"/>
        <v>0</v>
      </c>
      <c r="AG12" s="97">
        <f t="shared" si="0"/>
        <v>0</v>
      </c>
      <c r="AH12" s="97">
        <f t="shared" si="0"/>
        <v>0</v>
      </c>
      <c r="AI12" s="97">
        <f t="shared" si="0"/>
        <v>0</v>
      </c>
      <c r="AJ12" s="97">
        <f t="shared" si="0"/>
        <v>0</v>
      </c>
      <c r="AK12" s="97">
        <f t="shared" si="0"/>
        <v>0</v>
      </c>
      <c r="AL12" s="97">
        <f t="shared" si="0"/>
        <v>0</v>
      </c>
      <c r="AM12" s="97">
        <f t="shared" si="0"/>
        <v>0</v>
      </c>
      <c r="AN12" s="97">
        <f t="shared" si="0"/>
        <v>0</v>
      </c>
      <c r="AO12" s="97">
        <f t="shared" si="0"/>
        <v>0</v>
      </c>
      <c r="AP12" s="97">
        <f t="shared" si="0"/>
        <v>0</v>
      </c>
      <c r="AQ12" s="97">
        <f t="shared" si="0"/>
        <v>0</v>
      </c>
      <c r="AR12" s="97">
        <f t="shared" si="0"/>
        <v>0</v>
      </c>
      <c r="AS12" s="97">
        <f t="shared" si="0"/>
        <v>0</v>
      </c>
      <c r="AT12" s="97">
        <f t="shared" si="0"/>
        <v>0</v>
      </c>
      <c r="AU12" s="97">
        <f t="shared" si="0"/>
        <v>0</v>
      </c>
      <c r="AV12" s="97">
        <f t="shared" si="0"/>
        <v>0</v>
      </c>
      <c r="AW12" s="97">
        <f t="shared" si="0"/>
        <v>0</v>
      </c>
      <c r="AX12" s="97">
        <f t="shared" si="0"/>
        <v>0</v>
      </c>
      <c r="AY12" s="97">
        <f t="shared" si="0"/>
        <v>0</v>
      </c>
      <c r="AZ12" s="97">
        <f t="shared" si="0"/>
        <v>0</v>
      </c>
      <c r="BA12" s="97">
        <f t="shared" si="0"/>
        <v>0</v>
      </c>
      <c r="BB12" s="97">
        <f t="shared" si="0"/>
        <v>0</v>
      </c>
      <c r="BC12" s="97">
        <f t="shared" si="0"/>
        <v>0</v>
      </c>
      <c r="BD12" s="97">
        <f t="shared" si="0"/>
        <v>0</v>
      </c>
      <c r="BE12" s="97">
        <f t="shared" si="0"/>
        <v>0</v>
      </c>
      <c r="BF12" s="97">
        <f t="shared" si="0"/>
        <v>0</v>
      </c>
      <c r="BG12" s="97">
        <f t="shared" si="0"/>
        <v>0</v>
      </c>
      <c r="BH12" s="97">
        <f t="shared" si="0"/>
        <v>0</v>
      </c>
      <c r="BI12" s="97">
        <f t="shared" si="0"/>
        <v>0</v>
      </c>
      <c r="BJ12" s="97">
        <f t="shared" si="0"/>
        <v>0</v>
      </c>
      <c r="BK12" s="97">
        <f t="shared" si="0"/>
        <v>0</v>
      </c>
      <c r="BL12" s="97">
        <f t="shared" si="0"/>
        <v>0</v>
      </c>
      <c r="BM12" s="97">
        <f t="shared" si="0"/>
        <v>0</v>
      </c>
      <c r="BN12" s="97">
        <f t="shared" si="0"/>
        <v>0</v>
      </c>
      <c r="BO12" s="97">
        <f t="shared" si="0"/>
        <v>0</v>
      </c>
      <c r="BP12" s="97">
        <f t="shared" si="0"/>
        <v>0</v>
      </c>
      <c r="BQ12" s="97">
        <f t="shared" ref="BQ12:BZ12" si="1">BP12</f>
        <v>0</v>
      </c>
      <c r="BR12" s="97">
        <f t="shared" si="1"/>
        <v>0</v>
      </c>
      <c r="BS12" s="97">
        <f t="shared" si="1"/>
        <v>0</v>
      </c>
      <c r="BT12" s="97">
        <f t="shared" si="1"/>
        <v>0</v>
      </c>
      <c r="BU12" s="97">
        <f t="shared" si="1"/>
        <v>0</v>
      </c>
      <c r="BV12" s="97">
        <f t="shared" si="1"/>
        <v>0</v>
      </c>
      <c r="BW12" s="97">
        <f t="shared" si="1"/>
        <v>0</v>
      </c>
      <c r="BX12" s="97">
        <f t="shared" si="1"/>
        <v>0</v>
      </c>
      <c r="BY12" s="18">
        <f t="shared" si="1"/>
        <v>0</v>
      </c>
      <c r="BZ12" s="18">
        <f t="shared" si="1"/>
        <v>0</v>
      </c>
      <c r="CA12" s="1"/>
    </row>
    <row r="13" spans="1:79" ht="21" hidden="1" thickBot="1">
      <c r="A13" s="410" t="s">
        <v>138</v>
      </c>
      <c r="B13" s="432"/>
      <c r="C13" s="99">
        <f>VLOOKUP(B4,завтрак_общ,3,FALSE)</f>
        <v>0</v>
      </c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  <c r="AT13" s="114"/>
      <c r="AU13" s="114"/>
      <c r="AV13" s="114"/>
      <c r="AW13" s="114"/>
      <c r="AX13" s="114"/>
      <c r="AY13" s="114"/>
      <c r="AZ13" s="114"/>
      <c r="BA13" s="114"/>
      <c r="BB13" s="114"/>
      <c r="BC13" s="114"/>
      <c r="BD13" s="114"/>
      <c r="BE13" s="114"/>
      <c r="BF13" s="114"/>
      <c r="BG13" s="114"/>
      <c r="BH13" s="114"/>
      <c r="BI13" s="114"/>
      <c r="BJ13" s="114"/>
      <c r="BK13" s="114"/>
      <c r="BL13" s="114"/>
      <c r="BM13" s="114"/>
      <c r="BN13" s="114"/>
      <c r="BO13" s="114"/>
      <c r="BP13" s="114"/>
      <c r="BQ13" s="114"/>
      <c r="BR13" s="114"/>
      <c r="BS13" s="114"/>
      <c r="BT13" s="114"/>
      <c r="BU13" s="114"/>
      <c r="BV13" s="114"/>
      <c r="BW13" s="114"/>
      <c r="BX13" s="114"/>
      <c r="BY13" s="113"/>
      <c r="BZ13" s="16"/>
      <c r="CA13" s="1"/>
    </row>
    <row r="14" spans="1:79" hidden="1">
      <c r="A14" s="384" t="s">
        <v>75</v>
      </c>
      <c r="B14" s="430"/>
      <c r="C14" s="20"/>
      <c r="D14" s="98" t="e">
        <f>D11*D12/1000</f>
        <v>#REF!</v>
      </c>
      <c r="E14" s="98" t="e">
        <f t="shared" ref="E14:BO14" si="2">E11*E12/1000</f>
        <v>#REF!</v>
      </c>
      <c r="F14" s="98" t="e">
        <f t="shared" si="2"/>
        <v>#REF!</v>
      </c>
      <c r="G14" s="98" t="e">
        <f>G11*G12</f>
        <v>#REF!</v>
      </c>
      <c r="H14" s="98" t="e">
        <f t="shared" si="2"/>
        <v>#REF!</v>
      </c>
      <c r="I14" s="98" t="e">
        <f t="shared" si="2"/>
        <v>#REF!</v>
      </c>
      <c r="J14" s="98" t="e">
        <f t="shared" si="2"/>
        <v>#REF!</v>
      </c>
      <c r="K14" s="111" t="e">
        <f>K11*K12</f>
        <v>#REF!</v>
      </c>
      <c r="L14" s="111" t="e">
        <f t="shared" si="2"/>
        <v>#REF!</v>
      </c>
      <c r="M14" s="111" t="e">
        <f t="shared" si="2"/>
        <v>#REF!</v>
      </c>
      <c r="N14" s="111" t="e">
        <f t="shared" si="2"/>
        <v>#REF!</v>
      </c>
      <c r="O14" s="111" t="e">
        <f t="shared" si="2"/>
        <v>#REF!</v>
      </c>
      <c r="P14" s="111" t="e">
        <f t="shared" si="2"/>
        <v>#REF!</v>
      </c>
      <c r="Q14" s="111" t="e">
        <f>Q11*Q12</f>
        <v>#REF!</v>
      </c>
      <c r="R14" s="111" t="e">
        <f t="shared" si="2"/>
        <v>#REF!</v>
      </c>
      <c r="S14" s="111" t="e">
        <f>S11*S12</f>
        <v>#REF!</v>
      </c>
      <c r="T14" s="111" t="e">
        <f t="shared" si="2"/>
        <v>#REF!</v>
      </c>
      <c r="U14" s="111" t="e">
        <f t="shared" si="2"/>
        <v>#REF!</v>
      </c>
      <c r="V14" s="111" t="e">
        <f t="shared" si="2"/>
        <v>#REF!</v>
      </c>
      <c r="W14" s="111" t="e">
        <f t="shared" si="2"/>
        <v>#REF!</v>
      </c>
      <c r="X14" s="111" t="e">
        <f t="shared" si="2"/>
        <v>#REF!</v>
      </c>
      <c r="Y14" s="111" t="e">
        <f t="shared" si="2"/>
        <v>#REF!</v>
      </c>
      <c r="Z14" s="111" t="e">
        <f t="shared" si="2"/>
        <v>#REF!</v>
      </c>
      <c r="AA14" s="111" t="e">
        <f t="shared" si="2"/>
        <v>#REF!</v>
      </c>
      <c r="AB14" s="111" t="e">
        <f t="shared" si="2"/>
        <v>#REF!</v>
      </c>
      <c r="AC14" s="111" t="e">
        <f t="shared" si="2"/>
        <v>#REF!</v>
      </c>
      <c r="AD14" s="111" t="e">
        <f t="shared" si="2"/>
        <v>#REF!</v>
      </c>
      <c r="AE14" s="111" t="e">
        <f t="shared" si="2"/>
        <v>#REF!</v>
      </c>
      <c r="AF14" s="111" t="e">
        <f t="shared" si="2"/>
        <v>#REF!</v>
      </c>
      <c r="AG14" s="111" t="e">
        <f t="shared" si="2"/>
        <v>#REF!</v>
      </c>
      <c r="AH14" s="111" t="e">
        <f t="shared" si="2"/>
        <v>#REF!</v>
      </c>
      <c r="AI14" s="111" t="e">
        <f t="shared" si="2"/>
        <v>#REF!</v>
      </c>
      <c r="AJ14" s="111" t="e">
        <f t="shared" si="2"/>
        <v>#REF!</v>
      </c>
      <c r="AK14" s="111" t="e">
        <f t="shared" si="2"/>
        <v>#REF!</v>
      </c>
      <c r="AL14" s="111" t="e">
        <f t="shared" si="2"/>
        <v>#REF!</v>
      </c>
      <c r="AM14" s="111" t="e">
        <f t="shared" si="2"/>
        <v>#REF!</v>
      </c>
      <c r="AN14" s="111" t="e">
        <f t="shared" si="2"/>
        <v>#REF!</v>
      </c>
      <c r="AO14" s="111" t="e">
        <f t="shared" si="2"/>
        <v>#REF!</v>
      </c>
      <c r="AP14" s="111" t="e">
        <f t="shared" si="2"/>
        <v>#REF!</v>
      </c>
      <c r="AQ14" s="111" t="e">
        <f t="shared" si="2"/>
        <v>#REF!</v>
      </c>
      <c r="AR14" s="111" t="e">
        <f t="shared" si="2"/>
        <v>#REF!</v>
      </c>
      <c r="AS14" s="111" t="e">
        <f t="shared" si="2"/>
        <v>#REF!</v>
      </c>
      <c r="AT14" s="111" t="e">
        <f t="shared" si="2"/>
        <v>#REF!</v>
      </c>
      <c r="AU14" s="111" t="e">
        <f t="shared" si="2"/>
        <v>#REF!</v>
      </c>
      <c r="AV14" s="111" t="e">
        <f t="shared" si="2"/>
        <v>#REF!</v>
      </c>
      <c r="AW14" s="111" t="e">
        <f t="shared" si="2"/>
        <v>#REF!</v>
      </c>
      <c r="AX14" s="111" t="e">
        <f t="shared" si="2"/>
        <v>#REF!</v>
      </c>
      <c r="AY14" s="111" t="e">
        <f t="shared" si="2"/>
        <v>#REF!</v>
      </c>
      <c r="AZ14" s="111" t="e">
        <f t="shared" si="2"/>
        <v>#REF!</v>
      </c>
      <c r="BA14" s="111" t="e">
        <f t="shared" si="2"/>
        <v>#REF!</v>
      </c>
      <c r="BB14" s="111" t="e">
        <f t="shared" si="2"/>
        <v>#REF!</v>
      </c>
      <c r="BC14" s="111" t="e">
        <f t="shared" si="2"/>
        <v>#REF!</v>
      </c>
      <c r="BD14" s="111" t="e">
        <f t="shared" si="2"/>
        <v>#REF!</v>
      </c>
      <c r="BE14" s="111" t="e">
        <f t="shared" si="2"/>
        <v>#REF!</v>
      </c>
      <c r="BF14" s="111" t="e">
        <f t="shared" si="2"/>
        <v>#REF!</v>
      </c>
      <c r="BG14" s="111" t="e">
        <f t="shared" si="2"/>
        <v>#REF!</v>
      </c>
      <c r="BH14" s="111" t="e">
        <f>BH11*BH12</f>
        <v>#REF!</v>
      </c>
      <c r="BI14" s="111" t="e">
        <f t="shared" si="2"/>
        <v>#REF!</v>
      </c>
      <c r="BJ14" s="111" t="e">
        <f t="shared" si="2"/>
        <v>#REF!</v>
      </c>
      <c r="BK14" s="111" t="e">
        <f t="shared" si="2"/>
        <v>#REF!</v>
      </c>
      <c r="BL14" s="111" t="e">
        <f t="shared" si="2"/>
        <v>#REF!</v>
      </c>
      <c r="BM14" s="111" t="e">
        <f t="shared" si="2"/>
        <v>#REF!</v>
      </c>
      <c r="BN14" s="111" t="e">
        <f t="shared" si="2"/>
        <v>#REF!</v>
      </c>
      <c r="BO14" s="111" t="e">
        <f t="shared" si="2"/>
        <v>#REF!</v>
      </c>
      <c r="BP14" s="111" t="e">
        <f>BP11*BP12</f>
        <v>#REF!</v>
      </c>
      <c r="BQ14" s="111" t="e">
        <f t="shared" ref="BQ14:BY14" si="3">BQ11*BQ12/1000</f>
        <v>#REF!</v>
      </c>
      <c r="BR14" s="111" t="e">
        <f t="shared" si="3"/>
        <v>#REF!</v>
      </c>
      <c r="BS14" s="111" t="e">
        <f t="shared" si="3"/>
        <v>#REF!</v>
      </c>
      <c r="BT14" s="111" t="e">
        <f t="shared" si="3"/>
        <v>#REF!</v>
      </c>
      <c r="BU14" s="111" t="e">
        <f t="shared" si="3"/>
        <v>#REF!</v>
      </c>
      <c r="BV14" s="111" t="e">
        <f t="shared" si="3"/>
        <v>#REF!</v>
      </c>
      <c r="BW14" s="111" t="e">
        <f t="shared" si="3"/>
        <v>#REF!</v>
      </c>
      <c r="BX14" s="111" t="e">
        <f t="shared" si="3"/>
        <v>#REF!</v>
      </c>
      <c r="BY14" s="111" t="e">
        <f t="shared" si="3"/>
        <v>#REF!</v>
      </c>
      <c r="BZ14" s="111" t="e">
        <f>BZ11*BZ12</f>
        <v>#REF!</v>
      </c>
      <c r="CA14" s="1"/>
    </row>
    <row r="15" spans="1:79" hidden="1">
      <c r="A15" s="384" t="s">
        <v>64</v>
      </c>
      <c r="B15" s="430"/>
      <c r="C15" s="20"/>
      <c r="D15" s="24">
        <f>ССЫЛКИ!B3</f>
        <v>85</v>
      </c>
      <c r="E15" s="24">
        <f>ССЫЛКИ!C3</f>
        <v>21</v>
      </c>
      <c r="F15" s="24">
        <f>ССЫЛКИ!D3</f>
        <v>21</v>
      </c>
      <c r="G15" s="24">
        <f>ССЫЛКИ!E3</f>
        <v>6</v>
      </c>
      <c r="H15" s="24">
        <f>ССЫЛКИ!F3</f>
        <v>400</v>
      </c>
      <c r="I15" s="24">
        <f>ССЫЛКИ!G3</f>
        <v>140</v>
      </c>
      <c r="J15" s="24">
        <f>ССЫЛКИ!H3</f>
        <v>85</v>
      </c>
      <c r="K15" s="24">
        <f>ССЫЛКИ!I3</f>
        <v>21</v>
      </c>
      <c r="L15" s="24">
        <f>ССЫЛКИ!J3</f>
        <v>140</v>
      </c>
      <c r="M15" s="24">
        <f>ССЫЛКИ!K3</f>
        <v>56</v>
      </c>
      <c r="N15" s="24">
        <f>ССЫЛКИ!L3</f>
        <v>10</v>
      </c>
      <c r="O15" s="24">
        <f>ССЫЛКИ!M3</f>
        <v>240</v>
      </c>
      <c r="P15" s="24">
        <f>ССЫЛКИ!N3</f>
        <v>700</v>
      </c>
      <c r="Q15" s="24">
        <f>ССЫЛКИ!O3</f>
        <v>8</v>
      </c>
      <c r="R15" s="24">
        <f>ССЫЛКИ!P3</f>
        <v>160</v>
      </c>
      <c r="S15" s="24">
        <f>ССЫЛКИ!Q3</f>
        <v>10</v>
      </c>
      <c r="T15" s="24">
        <f>ССЫЛКИ!R3</f>
        <v>150</v>
      </c>
      <c r="U15" s="24">
        <f>ССЫЛКИ!S3</f>
        <v>110</v>
      </c>
      <c r="V15" s="24">
        <f>ССЫЛКИ!T3</f>
        <v>130</v>
      </c>
      <c r="W15" s="24">
        <f>ССЫЛКИ!U3</f>
        <v>150</v>
      </c>
      <c r="X15" s="24">
        <f>ССЫЛКИ!V3</f>
        <v>150</v>
      </c>
      <c r="Y15" s="24">
        <f>ССЫЛКИ!W3</f>
        <v>40</v>
      </c>
      <c r="Z15" s="24">
        <f>ССЫЛКИ!X3</f>
        <v>150</v>
      </c>
      <c r="AA15" s="24">
        <f>ССЫЛКИ!Y3</f>
        <v>60</v>
      </c>
      <c r="AB15" s="24">
        <f>ССЫЛКИ!Z3</f>
        <v>70</v>
      </c>
      <c r="AC15" s="24">
        <f>ССЫЛКИ!AA3</f>
        <v>165</v>
      </c>
      <c r="AD15" s="24">
        <f>ССЫЛКИ!AB3</f>
        <v>21</v>
      </c>
      <c r="AE15" s="24">
        <f>ССЫЛКИ!AC3</f>
        <v>10.5</v>
      </c>
      <c r="AF15" s="24">
        <f>ССЫЛКИ!AD3</f>
        <v>55</v>
      </c>
      <c r="AG15" s="24">
        <f>ССЫЛКИ!AE3</f>
        <v>90</v>
      </c>
      <c r="AH15" s="24">
        <f>ССЫЛКИ!AF3</f>
        <v>45</v>
      </c>
      <c r="AI15" s="24">
        <f>ССЫЛКИ!AG3</f>
        <v>45</v>
      </c>
      <c r="AJ15" s="24">
        <f>ССЫЛКИ!AH3</f>
        <v>52</v>
      </c>
      <c r="AK15" s="24">
        <f>ССЫЛКИ!AI3</f>
        <v>50</v>
      </c>
      <c r="AL15" s="24">
        <f>ССЫЛКИ!AJ3</f>
        <v>55</v>
      </c>
      <c r="AM15" s="24">
        <f>ССЫЛКИ!AK3</f>
        <v>60</v>
      </c>
      <c r="AN15" s="24">
        <f>ССЫЛКИ!AL3</f>
        <v>60</v>
      </c>
      <c r="AO15" s="24">
        <f>ССЫЛКИ!AM3</f>
        <v>50</v>
      </c>
      <c r="AP15" s="24">
        <f>ССЫЛКИ!AN3</f>
        <v>110</v>
      </c>
      <c r="AQ15" s="24">
        <f>ССЫЛКИ!AO3</f>
        <v>270</v>
      </c>
      <c r="AR15" s="24">
        <f>ССЫЛКИ!AP3</f>
        <v>200</v>
      </c>
      <c r="AS15" s="24">
        <f>ССЫЛКИ!AQ3</f>
        <v>80</v>
      </c>
      <c r="AT15" s="24">
        <f>ССЫЛКИ!AR3</f>
        <v>600</v>
      </c>
      <c r="AU15" s="24">
        <f>ССЫЛКИ!AS3</f>
        <v>60</v>
      </c>
      <c r="AV15" s="24">
        <f>ССЫЛКИ!AT3</f>
        <v>75</v>
      </c>
      <c r="AW15" s="24">
        <f>ССЫЛКИ!AU3</f>
        <v>250</v>
      </c>
      <c r="AX15" s="24">
        <f>ССЫЛКИ!AV3</f>
        <v>274</v>
      </c>
      <c r="AY15" s="24">
        <f>ССЫЛКИ!AW3</f>
        <v>450</v>
      </c>
      <c r="AZ15" s="24">
        <f>ССЫЛКИ!AX3</f>
        <v>325</v>
      </c>
      <c r="BA15" s="24">
        <f>ССЫЛКИ!AY3</f>
        <v>180</v>
      </c>
      <c r="BB15" s="24">
        <f>ССЫЛКИ!AZ3</f>
        <v>320</v>
      </c>
      <c r="BC15" s="24">
        <f>ССЫЛКИ!BA3</f>
        <v>350</v>
      </c>
      <c r="BD15" s="24">
        <f>ССЫЛКИ!BB3</f>
        <v>300</v>
      </c>
      <c r="BE15" s="24">
        <f>ССЫЛКИ!BC3</f>
        <v>120</v>
      </c>
      <c r="BF15" s="24">
        <f>ССЫЛКИ!BD3</f>
        <v>220</v>
      </c>
      <c r="BG15" s="24">
        <f>ССЫЛКИ!BE3</f>
        <v>300</v>
      </c>
      <c r="BH15" s="24">
        <f>ССЫЛКИ!BF3</f>
        <v>21</v>
      </c>
      <c r="BI15" s="24">
        <f>ССЫЛКИ!BG3</f>
        <v>21</v>
      </c>
      <c r="BJ15" s="24">
        <f>ССЫЛКИ!BH3</f>
        <v>35</v>
      </c>
      <c r="BK15" s="24">
        <f>ССЫЛКИ!BI3</f>
        <v>22</v>
      </c>
      <c r="BL15" s="24">
        <f>ССЫЛКИ!BJ3</f>
        <v>32</v>
      </c>
      <c r="BM15" s="24">
        <f>ССЫЛКИ!BK3</f>
        <v>140</v>
      </c>
      <c r="BN15" s="24">
        <f>ССЫЛКИ!BL3</f>
        <v>140</v>
      </c>
      <c r="BO15" s="24">
        <f>ССЫЛКИ!BM3</f>
        <v>30</v>
      </c>
      <c r="BP15" s="24">
        <f>ССЫЛКИ!BN3</f>
        <v>4.2</v>
      </c>
      <c r="BQ15" s="24">
        <f>ССЫЛКИ!BO3</f>
        <v>160</v>
      </c>
      <c r="BR15" s="24">
        <f>ССЫЛКИ!BP3</f>
        <v>100</v>
      </c>
      <c r="BS15" s="24">
        <f>ССЫЛКИ!BQ3</f>
        <v>150</v>
      </c>
      <c r="BT15" s="24">
        <f>ССЫЛКИ!BR3</f>
        <v>160</v>
      </c>
      <c r="BU15" s="24">
        <f>ССЫЛКИ!BS3</f>
        <v>100</v>
      </c>
      <c r="BV15" s="24">
        <f>ССЫЛКИ!BT3</f>
        <v>90</v>
      </c>
      <c r="BW15" s="24">
        <f>ССЫЛКИ!BU3</f>
        <v>21</v>
      </c>
      <c r="BX15" s="24">
        <f>ССЫЛКИ!BV3</f>
        <v>40</v>
      </c>
      <c r="BY15" s="24">
        <f>ССЫЛКИ!BW3</f>
        <v>210</v>
      </c>
      <c r="BZ15" s="24">
        <f>ССЫЛКИ!BX3</f>
        <v>8</v>
      </c>
      <c r="CA15" s="1"/>
    </row>
    <row r="16" spans="1:79" hidden="1">
      <c r="A16" s="384" t="s">
        <v>76</v>
      </c>
      <c r="B16" s="430"/>
      <c r="C16" s="95" t="e">
        <f>SUM(D16:BZ16)</f>
        <v>#REF!</v>
      </c>
      <c r="D16" s="26" t="e">
        <f>D14*D15</f>
        <v>#REF!</v>
      </c>
      <c r="E16" s="26" t="e">
        <f t="shared" ref="E16:BP16" si="4">E14*E15</f>
        <v>#REF!</v>
      </c>
      <c r="F16" s="26" t="e">
        <f t="shared" si="4"/>
        <v>#REF!</v>
      </c>
      <c r="G16" s="34" t="e">
        <f t="shared" si="4"/>
        <v>#REF!</v>
      </c>
      <c r="H16" s="34" t="e">
        <f t="shared" si="4"/>
        <v>#REF!</v>
      </c>
      <c r="I16" s="34" t="e">
        <f t="shared" si="4"/>
        <v>#REF!</v>
      </c>
      <c r="J16" s="34" t="e">
        <f t="shared" si="4"/>
        <v>#REF!</v>
      </c>
      <c r="K16" s="112" t="e">
        <f t="shared" si="4"/>
        <v>#REF!</v>
      </c>
      <c r="L16" s="112" t="e">
        <f t="shared" si="4"/>
        <v>#REF!</v>
      </c>
      <c r="M16" s="112" t="e">
        <f t="shared" si="4"/>
        <v>#REF!</v>
      </c>
      <c r="N16" s="112" t="e">
        <f t="shared" si="4"/>
        <v>#REF!</v>
      </c>
      <c r="O16" s="112" t="e">
        <f t="shared" si="4"/>
        <v>#REF!</v>
      </c>
      <c r="P16" s="112" t="e">
        <f t="shared" si="4"/>
        <v>#REF!</v>
      </c>
      <c r="Q16" s="112" t="e">
        <f t="shared" si="4"/>
        <v>#REF!</v>
      </c>
      <c r="R16" s="112" t="e">
        <f t="shared" si="4"/>
        <v>#REF!</v>
      </c>
      <c r="S16" s="112" t="e">
        <f t="shared" si="4"/>
        <v>#REF!</v>
      </c>
      <c r="T16" s="112" t="e">
        <f t="shared" si="4"/>
        <v>#REF!</v>
      </c>
      <c r="U16" s="112" t="e">
        <f t="shared" si="4"/>
        <v>#REF!</v>
      </c>
      <c r="V16" s="112" t="e">
        <f t="shared" si="4"/>
        <v>#REF!</v>
      </c>
      <c r="W16" s="112" t="e">
        <f t="shared" si="4"/>
        <v>#REF!</v>
      </c>
      <c r="X16" s="112" t="e">
        <f t="shared" si="4"/>
        <v>#REF!</v>
      </c>
      <c r="Y16" s="112" t="e">
        <f t="shared" si="4"/>
        <v>#REF!</v>
      </c>
      <c r="Z16" s="112" t="e">
        <f t="shared" si="4"/>
        <v>#REF!</v>
      </c>
      <c r="AA16" s="112" t="e">
        <f t="shared" si="4"/>
        <v>#REF!</v>
      </c>
      <c r="AB16" s="112" t="e">
        <f t="shared" si="4"/>
        <v>#REF!</v>
      </c>
      <c r="AC16" s="112" t="e">
        <f t="shared" si="4"/>
        <v>#REF!</v>
      </c>
      <c r="AD16" s="112" t="e">
        <f t="shared" si="4"/>
        <v>#REF!</v>
      </c>
      <c r="AE16" s="112" t="e">
        <f t="shared" si="4"/>
        <v>#REF!</v>
      </c>
      <c r="AF16" s="112" t="e">
        <f t="shared" si="4"/>
        <v>#REF!</v>
      </c>
      <c r="AG16" s="112" t="e">
        <f t="shared" si="4"/>
        <v>#REF!</v>
      </c>
      <c r="AH16" s="112" t="e">
        <f t="shared" si="4"/>
        <v>#REF!</v>
      </c>
      <c r="AI16" s="112" t="e">
        <f t="shared" si="4"/>
        <v>#REF!</v>
      </c>
      <c r="AJ16" s="112" t="e">
        <f t="shared" si="4"/>
        <v>#REF!</v>
      </c>
      <c r="AK16" s="112" t="e">
        <f t="shared" si="4"/>
        <v>#REF!</v>
      </c>
      <c r="AL16" s="112" t="e">
        <f t="shared" si="4"/>
        <v>#REF!</v>
      </c>
      <c r="AM16" s="112" t="e">
        <f t="shared" si="4"/>
        <v>#REF!</v>
      </c>
      <c r="AN16" s="112" t="e">
        <f t="shared" si="4"/>
        <v>#REF!</v>
      </c>
      <c r="AO16" s="112" t="e">
        <f t="shared" si="4"/>
        <v>#REF!</v>
      </c>
      <c r="AP16" s="112" t="e">
        <f t="shared" si="4"/>
        <v>#REF!</v>
      </c>
      <c r="AQ16" s="112" t="e">
        <f t="shared" si="4"/>
        <v>#REF!</v>
      </c>
      <c r="AR16" s="112" t="e">
        <f t="shared" si="4"/>
        <v>#REF!</v>
      </c>
      <c r="AS16" s="112" t="e">
        <f t="shared" si="4"/>
        <v>#REF!</v>
      </c>
      <c r="AT16" s="112" t="e">
        <f t="shared" si="4"/>
        <v>#REF!</v>
      </c>
      <c r="AU16" s="112" t="e">
        <f t="shared" si="4"/>
        <v>#REF!</v>
      </c>
      <c r="AV16" s="112" t="e">
        <f t="shared" si="4"/>
        <v>#REF!</v>
      </c>
      <c r="AW16" s="112" t="e">
        <f t="shared" si="4"/>
        <v>#REF!</v>
      </c>
      <c r="AX16" s="112" t="e">
        <f t="shared" si="4"/>
        <v>#REF!</v>
      </c>
      <c r="AY16" s="112" t="e">
        <f t="shared" si="4"/>
        <v>#REF!</v>
      </c>
      <c r="AZ16" s="112" t="e">
        <f t="shared" si="4"/>
        <v>#REF!</v>
      </c>
      <c r="BA16" s="112" t="e">
        <f t="shared" si="4"/>
        <v>#REF!</v>
      </c>
      <c r="BB16" s="112" t="e">
        <f t="shared" si="4"/>
        <v>#REF!</v>
      </c>
      <c r="BC16" s="112" t="e">
        <f t="shared" si="4"/>
        <v>#REF!</v>
      </c>
      <c r="BD16" s="112" t="e">
        <f t="shared" si="4"/>
        <v>#REF!</v>
      </c>
      <c r="BE16" s="112" t="e">
        <f t="shared" si="4"/>
        <v>#REF!</v>
      </c>
      <c r="BF16" s="112" t="e">
        <f t="shared" si="4"/>
        <v>#REF!</v>
      </c>
      <c r="BG16" s="112" t="e">
        <f t="shared" si="4"/>
        <v>#REF!</v>
      </c>
      <c r="BH16" s="112" t="e">
        <f t="shared" si="4"/>
        <v>#REF!</v>
      </c>
      <c r="BI16" s="112" t="e">
        <f t="shared" si="4"/>
        <v>#REF!</v>
      </c>
      <c r="BJ16" s="112" t="e">
        <f t="shared" si="4"/>
        <v>#REF!</v>
      </c>
      <c r="BK16" s="112" t="e">
        <f t="shared" si="4"/>
        <v>#REF!</v>
      </c>
      <c r="BL16" s="112" t="e">
        <f t="shared" si="4"/>
        <v>#REF!</v>
      </c>
      <c r="BM16" s="112" t="e">
        <f t="shared" si="4"/>
        <v>#REF!</v>
      </c>
      <c r="BN16" s="112" t="e">
        <f t="shared" si="4"/>
        <v>#REF!</v>
      </c>
      <c r="BO16" s="112" t="e">
        <f t="shared" si="4"/>
        <v>#REF!</v>
      </c>
      <c r="BP16" s="112" t="e">
        <f t="shared" si="4"/>
        <v>#REF!</v>
      </c>
      <c r="BQ16" s="112" t="e">
        <f t="shared" ref="BQ16:BW16" si="5">BQ14*BQ15</f>
        <v>#REF!</v>
      </c>
      <c r="BR16" s="112" t="e">
        <f t="shared" si="5"/>
        <v>#REF!</v>
      </c>
      <c r="BS16" s="112" t="e">
        <f t="shared" si="5"/>
        <v>#REF!</v>
      </c>
      <c r="BT16" s="112" t="e">
        <f t="shared" si="5"/>
        <v>#REF!</v>
      </c>
      <c r="BU16" s="112" t="e">
        <f t="shared" si="5"/>
        <v>#REF!</v>
      </c>
      <c r="BV16" s="112" t="e">
        <f>BV14*BV15</f>
        <v>#REF!</v>
      </c>
      <c r="BW16" s="112" t="e">
        <f t="shared" si="5"/>
        <v>#REF!</v>
      </c>
      <c r="BX16" s="112" t="e">
        <f>BX14*BX15</f>
        <v>#REF!</v>
      </c>
      <c r="BY16" s="112" t="e">
        <f>BY14*BY15</f>
        <v>#REF!</v>
      </c>
      <c r="BZ16" s="112" t="e">
        <f>BZ14*BZ15</f>
        <v>#REF!</v>
      </c>
      <c r="CA16" s="1"/>
    </row>
    <row r="17" spans="1:79" hidden="1">
      <c r="A17" s="384" t="s">
        <v>77</v>
      </c>
      <c r="B17" s="431"/>
      <c r="C17" s="96" t="e">
        <f>C16/C13</f>
        <v>#REF!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</row>
    <row r="18" spans="1:79" ht="14.25"/>
    <row r="19" spans="1:79" ht="15.75" customHeight="1">
      <c r="A19" s="230"/>
      <c r="B19" s="260" t="s">
        <v>399</v>
      </c>
      <c r="C19" s="231"/>
      <c r="D19" s="231" t="e">
        <f>IF(D16=D33,"x")</f>
        <v>#REF!</v>
      </c>
      <c r="E19" s="231" t="e">
        <f t="shared" ref="E19:K19" si="6">IF(E16=E33,"x")</f>
        <v>#REF!</v>
      </c>
      <c r="F19" s="231" t="e">
        <f t="shared" si="6"/>
        <v>#REF!</v>
      </c>
      <c r="G19" s="231" t="e">
        <f t="shared" si="6"/>
        <v>#REF!</v>
      </c>
      <c r="H19" s="231" t="e">
        <f t="shared" si="6"/>
        <v>#REF!</v>
      </c>
      <c r="I19" s="231" t="e">
        <f t="shared" si="6"/>
        <v>#REF!</v>
      </c>
      <c r="J19" s="231" t="e">
        <f t="shared" si="6"/>
        <v>#REF!</v>
      </c>
      <c r="K19" s="231" t="e">
        <f t="shared" si="6"/>
        <v>#REF!</v>
      </c>
      <c r="L19" s="231"/>
      <c r="M19" s="231"/>
      <c r="N19" s="231"/>
      <c r="O19" s="231"/>
      <c r="P19" s="231"/>
      <c r="Q19" s="231"/>
      <c r="R19" s="231"/>
      <c r="S19" s="231"/>
      <c r="T19" s="231"/>
      <c r="U19" s="231"/>
      <c r="V19" s="231"/>
      <c r="W19" s="231"/>
      <c r="X19" s="231"/>
      <c r="Y19" s="231"/>
      <c r="Z19" s="231"/>
      <c r="AA19" s="231"/>
      <c r="AB19" s="231"/>
      <c r="AC19" s="231"/>
      <c r="AD19" s="231"/>
      <c r="AE19" s="231"/>
      <c r="AF19" s="231"/>
      <c r="AG19" s="231"/>
      <c r="AH19" s="231"/>
      <c r="AI19" s="231"/>
      <c r="AJ19" s="231"/>
      <c r="AK19" s="231"/>
      <c r="AL19" s="231"/>
      <c r="AM19" s="231"/>
      <c r="AN19" s="231"/>
      <c r="AO19" s="231"/>
      <c r="AP19" s="231"/>
      <c r="AQ19" s="231"/>
      <c r="AR19" s="231"/>
      <c r="AS19" s="231"/>
      <c r="AT19" s="231"/>
      <c r="AU19" s="231"/>
      <c r="AV19" s="231"/>
      <c r="AW19" s="231"/>
      <c r="AX19" s="231"/>
      <c r="AY19" s="231"/>
      <c r="AZ19" s="231"/>
      <c r="BA19" s="231"/>
      <c r="BB19" s="231"/>
      <c r="BC19" s="231"/>
      <c r="BD19" s="231"/>
      <c r="BE19" s="231"/>
      <c r="BF19" s="231"/>
      <c r="BG19" s="231"/>
      <c r="BH19" s="231"/>
      <c r="BI19" s="231"/>
      <c r="BJ19" s="231"/>
      <c r="BK19" s="231"/>
      <c r="BL19" s="231"/>
      <c r="BM19" s="231"/>
      <c r="BN19" s="231"/>
      <c r="BO19" s="231"/>
      <c r="BP19" s="231"/>
      <c r="BQ19" s="231"/>
      <c r="BR19" s="231"/>
      <c r="BS19" s="231"/>
      <c r="BT19" s="231"/>
      <c r="BU19" s="231"/>
      <c r="BV19" s="231"/>
      <c r="BW19" s="231"/>
      <c r="BX19" s="231"/>
      <c r="BY19" s="230"/>
      <c r="BZ19" s="230"/>
    </row>
    <row r="20" spans="1:79">
      <c r="A20" s="401" t="s">
        <v>68</v>
      </c>
      <c r="B20" s="402"/>
      <c r="C20" s="234"/>
      <c r="D20" s="405" t="s">
        <v>69</v>
      </c>
      <c r="E20" s="406"/>
      <c r="F20" s="406"/>
      <c r="G20" s="406"/>
      <c r="H20" s="406"/>
      <c r="I20" s="406"/>
      <c r="J20" s="406"/>
      <c r="K20" s="406"/>
      <c r="L20" s="406"/>
      <c r="M20" s="406"/>
      <c r="N20" s="406"/>
      <c r="O20" s="406"/>
      <c r="P20" s="406"/>
      <c r="Q20" s="406"/>
      <c r="R20" s="406"/>
      <c r="S20" s="406"/>
      <c r="T20" s="406"/>
      <c r="U20" s="406"/>
      <c r="V20" s="406"/>
      <c r="W20" s="406"/>
      <c r="X20" s="406"/>
      <c r="Y20" s="406"/>
      <c r="Z20" s="406"/>
      <c r="AA20" s="406"/>
      <c r="AB20" s="406"/>
      <c r="AC20" s="406"/>
      <c r="AD20" s="406"/>
      <c r="AE20" s="406"/>
      <c r="AF20" s="406"/>
      <c r="AG20" s="406"/>
      <c r="AH20" s="406"/>
      <c r="AI20" s="406"/>
      <c r="AJ20" s="406"/>
      <c r="AK20" s="406"/>
      <c r="AL20" s="406"/>
      <c r="AM20" s="406"/>
      <c r="AN20" s="406"/>
      <c r="AO20" s="406"/>
      <c r="AP20" s="406"/>
      <c r="AQ20" s="406"/>
      <c r="AR20" s="406"/>
      <c r="AS20" s="406"/>
      <c r="AT20" s="406"/>
      <c r="AU20" s="406"/>
      <c r="AV20" s="406"/>
      <c r="AW20" s="406"/>
      <c r="AX20" s="406"/>
      <c r="AY20" s="406"/>
      <c r="AZ20" s="406"/>
      <c r="BA20" s="406"/>
      <c r="BB20" s="406"/>
      <c r="BC20" s="406"/>
      <c r="BD20" s="406"/>
      <c r="BE20" s="406"/>
      <c r="BF20" s="406"/>
      <c r="BG20" s="406"/>
      <c r="BH20" s="406"/>
      <c r="BI20" s="406"/>
      <c r="BJ20" s="406"/>
      <c r="BK20" s="406"/>
      <c r="BL20" s="406"/>
      <c r="BM20" s="406"/>
      <c r="BN20" s="406"/>
      <c r="BO20" s="406"/>
      <c r="BP20" s="406"/>
      <c r="BQ20" s="406"/>
      <c r="BR20" s="406"/>
      <c r="BS20" s="406"/>
      <c r="BT20" s="406"/>
      <c r="BU20" s="406"/>
      <c r="BV20" s="406"/>
      <c r="BW20" s="406"/>
      <c r="BX20" s="406"/>
    </row>
    <row r="21" spans="1:79" ht="207.75">
      <c r="A21" s="403"/>
      <c r="B21" s="404"/>
      <c r="C21" s="234"/>
      <c r="D21" s="235" t="str">
        <f>ССЫЛКИ!B2</f>
        <v>Вермишель</v>
      </c>
      <c r="E21" s="235" t="str">
        <f>ССЫЛКИ!C2</f>
        <v>Люля полуфаб-т (шт)</v>
      </c>
      <c r="F21" s="235" t="str">
        <f>ССЫЛКИ!D2</f>
        <v>Котлета говяжья полуф-т (шт)</v>
      </c>
      <c r="G21" s="235" t="str">
        <f>ССЫЛКИ!E2</f>
        <v>Какао (Фунтик) (шт)</v>
      </c>
      <c r="H21" s="235" t="str">
        <f>ССЫЛКИ!F2</f>
        <v>Какао порошок</v>
      </c>
      <c r="I21" s="235" t="str">
        <f>ССЫЛКИ!G2</f>
        <v>Кисель фруктовый</v>
      </c>
      <c r="J21" s="235" t="str">
        <f>ССЫЛКИ!H2</f>
        <v>Макароны</v>
      </c>
      <c r="K21" s="235" t="str">
        <f>ССЫЛКИ!I2</f>
        <v>Тефтели полуф-т (шт)</v>
      </c>
      <c r="L21" s="235" t="str">
        <f>ССЫЛКИ!J2</f>
        <v>Масло растительное</v>
      </c>
      <c r="M21" s="235" t="str">
        <f>ССЫЛКИ!K2</f>
        <v>Сахар</v>
      </c>
      <c r="N21" s="235" t="str">
        <f>ССЫЛКИ!L2</f>
        <v>Соль иодир.</v>
      </c>
      <c r="O21" s="235" t="str">
        <f>ССЫЛКИ!M2</f>
        <v>Сухофрукты</v>
      </c>
      <c r="P21" s="235" t="str">
        <f>ССЫЛКИ!N2</f>
        <v>Чай</v>
      </c>
      <c r="Q21" s="235" t="str">
        <f>ССЫЛКИ!O2</f>
        <v>Яйцо куриное (штук)</v>
      </c>
      <c r="R21" s="235" t="str">
        <f>ССЫЛКИ!P2</f>
        <v>Вафли</v>
      </c>
      <c r="S21" s="235" t="str">
        <f>ССЫЛКИ!Q2</f>
        <v>Кексы бездрожжевые (шт)</v>
      </c>
      <c r="T21" s="235" t="str">
        <f>ССЫЛКИ!R2</f>
        <v>Печенье</v>
      </c>
      <c r="U21" s="235" t="str">
        <f>ССЫЛКИ!S2</f>
        <v>Пряники</v>
      </c>
      <c r="V21" s="235" t="str">
        <f>ССЫЛКИ!T2</f>
        <v>Горошек зеленый 0,7 кг.</v>
      </c>
      <c r="W21" s="235" t="str">
        <f>ССЫЛКИ!U2</f>
        <v>Кукуруза консервы</v>
      </c>
      <c r="X21" s="235" t="str">
        <f>ССЫЛКИ!V2</f>
        <v>Огурцы маринованые</v>
      </c>
      <c r="Y21" s="235" t="str">
        <f>ССЫЛКИ!W2</f>
        <v>Мука высшего сорт</v>
      </c>
      <c r="Z21" s="235" t="str">
        <f>ССЫЛКИ!X2</f>
        <v>Повидло</v>
      </c>
      <c r="AA21" s="235" t="str">
        <f>ССЫЛКИ!Y2</f>
        <v>Сок фруктовый светлый</v>
      </c>
      <c r="AB21" s="235" t="str">
        <f>ССЫЛКИ!Z2</f>
        <v>Сок фруктовый с мякотью</v>
      </c>
      <c r="AC21" s="235" t="str">
        <f>ССЫЛКИ!AA2</f>
        <v>Томатная паста</v>
      </c>
      <c r="AD21" s="235" t="str">
        <f>ССЫЛКИ!AB2</f>
        <v>Котлета рыбная полуф-т (шт)</v>
      </c>
      <c r="AE21" s="235" t="str">
        <f>ССЫЛКИ!AC2</f>
        <v>Фрикадельки рыбные  полуф-т (шт)</v>
      </c>
      <c r="AF21" s="235" t="str">
        <f>ССЫЛКИ!AD2</f>
        <v>Крупа гороховая</v>
      </c>
      <c r="AG21" s="235" t="str">
        <f>ССЫЛКИ!AE2</f>
        <v>Крупа гречневая</v>
      </c>
      <c r="AH21" s="235" t="str">
        <f>ССЫЛКИ!AF2</f>
        <v>Крупа кукурузная</v>
      </c>
      <c r="AI21" s="235" t="str">
        <f>ССЫЛКИ!AG2</f>
        <v>Крупа манная</v>
      </c>
      <c r="AJ21" s="235" t="str">
        <f>ССЫЛКИ!AH2</f>
        <v>Крупа овсяная</v>
      </c>
      <c r="AK21" s="235" t="str">
        <f>ССЫЛКИ!AI2</f>
        <v>Крупа перловая</v>
      </c>
      <c r="AL21" s="235" t="str">
        <f>ССЫЛКИ!AJ2</f>
        <v>Крупа пшеничная</v>
      </c>
      <c r="AM21" s="235" t="str">
        <f>ССЫЛКИ!AK2</f>
        <v>Крупа пшено шлифованное</v>
      </c>
      <c r="AN21" s="235" t="str">
        <f>ССЫЛКИ!AL2</f>
        <v>Крупа рисовая</v>
      </c>
      <c r="AO21" s="235" t="str">
        <f>ССЫЛКИ!AM2</f>
        <v>Крупа ячневая</v>
      </c>
      <c r="AP21" s="235" t="str">
        <f>ССЫЛКИ!AN2</f>
        <v>Чечевица</v>
      </c>
      <c r="AQ21" s="235" t="str">
        <f>ССЫЛКИ!AO2</f>
        <v>Курага сушеная</v>
      </c>
      <c r="AR21" s="235" t="str">
        <f>ССЫЛКИ!AP2</f>
        <v>Йогурт</v>
      </c>
      <c r="AS21" s="235" t="str">
        <f>ССЫЛКИ!AQ2</f>
        <v>Кефир</v>
      </c>
      <c r="AT21" s="235" t="str">
        <f>ССЫЛКИ!AR2</f>
        <v>Масло сливочное</v>
      </c>
      <c r="AU21" s="235" t="str">
        <f>ССЫЛКИ!AS2</f>
        <v>Молоко разливное</v>
      </c>
      <c r="AV21" s="235" t="str">
        <f>ССЫЛКИ!AT2</f>
        <v>Молоко вупаковке пастер</v>
      </c>
      <c r="AW21" s="235" t="str">
        <f>ССЫЛКИ!AU2</f>
        <v>Сгущенное молоко</v>
      </c>
      <c r="AX21" s="235" t="str">
        <f>ССЫЛКИ!AV2</f>
        <v>Сметана</v>
      </c>
      <c r="AY21" s="235" t="str">
        <f>ССЫЛКИ!AW2</f>
        <v>Сыр Российский</v>
      </c>
      <c r="AZ21" s="235" t="str">
        <f>ССЫЛКИ!AX2</f>
        <v>Творог</v>
      </c>
      <c r="BA21" s="235" t="str">
        <f>ССЫЛКИ!AY2</f>
        <v>Куры охлажденные</v>
      </c>
      <c r="BB21" s="235" t="str">
        <f>ССЫЛКИ!AZ2</f>
        <v>Мясо говядины в/с</v>
      </c>
      <c r="BC21" s="235" t="str">
        <f>ССЫЛКИ!BA2</f>
        <v>Фарш говяжий</v>
      </c>
      <c r="BD21" s="235" t="str">
        <f>ССЫЛКИ!BB2</f>
        <v>Сосиски</v>
      </c>
      <c r="BE21" s="235" t="str">
        <f>ССЫЛКИ!BC2</f>
        <v>Рыба свежая</v>
      </c>
      <c r="BF21" s="235" t="str">
        <f>ССЫЛКИ!BD2</f>
        <v>Рыба мороженая</v>
      </c>
      <c r="BG21" s="235" t="str">
        <f>ССЫЛКИ!BE2</f>
        <v xml:space="preserve">Зелень разная </v>
      </c>
      <c r="BH21" s="235" t="str">
        <f>ССЫЛКИ!BF2</f>
        <v>Котлета куриная полуфаб-т (шт)</v>
      </c>
      <c r="BI21" s="235" t="str">
        <f>ССЫЛКИ!BG2</f>
        <v>Капуста</v>
      </c>
      <c r="BJ21" s="235" t="str">
        <f>ССЫЛКИ!BH2</f>
        <v>Картофель</v>
      </c>
      <c r="BK21" s="235" t="str">
        <f>ССЫЛКИ!BI2</f>
        <v>Лук репчатый</v>
      </c>
      <c r="BL21" s="235" t="str">
        <f>ССЫЛКИ!BJ2</f>
        <v>Морковь</v>
      </c>
      <c r="BM21" s="235" t="str">
        <f>ССЫЛКИ!BK2</f>
        <v>Огурцы свежие</v>
      </c>
      <c r="BN21" s="235" t="str">
        <f>ССЫЛКИ!BL2</f>
        <v>Помидоры свежие</v>
      </c>
      <c r="BO21" s="235" t="str">
        <f>ССЫЛКИ!BM2</f>
        <v>Свекла столовая</v>
      </c>
      <c r="BP21" s="235" t="str">
        <f>ССЫЛКИ!BN2</f>
        <v>Вареники полуфаб-т (шт)</v>
      </c>
      <c r="BQ21" s="235" t="str">
        <f>ССЫЛКИ!BO2</f>
        <v>Апельсины</v>
      </c>
      <c r="BR21" s="235" t="str">
        <f>ССЫЛКИ!BP2</f>
        <v>Бананы</v>
      </c>
      <c r="BS21" s="235" t="str">
        <f>ССЫЛКИ!BQ2</f>
        <v>Груши</v>
      </c>
      <c r="BT21" s="235" t="str">
        <f>ССЫЛКИ!BR2</f>
        <v>Лимон (кг.)</v>
      </c>
      <c r="BU21" s="235" t="str">
        <f>ССЫЛКИ!BS2</f>
        <v>Мандарины</v>
      </c>
      <c r="BV21" s="235" t="str">
        <f>ССЫЛКИ!BT2</f>
        <v>Яблоки</v>
      </c>
      <c r="BW21" s="235" t="str">
        <f>ССЫЛКИ!BU2</f>
        <v>Сырник полуф-т (шт)</v>
      </c>
      <c r="BX21" s="235" t="str">
        <f>ССЫЛКИ!BV2</f>
        <v>Хлеб</v>
      </c>
    </row>
    <row r="22" spans="1:79" s="256" customFormat="1">
      <c r="A22" s="429" t="s">
        <v>116</v>
      </c>
      <c r="B22" s="428"/>
      <c r="C22" s="262"/>
      <c r="D22" s="262"/>
      <c r="E22" s="262"/>
      <c r="F22" s="262"/>
      <c r="G22" s="262"/>
      <c r="H22" s="262"/>
      <c r="I22" s="262"/>
      <c r="J22" s="262"/>
      <c r="K22" s="262"/>
      <c r="L22" s="262">
        <v>2.4</v>
      </c>
      <c r="M22" s="262"/>
      <c r="N22" s="262">
        <v>2</v>
      </c>
      <c r="O22" s="262"/>
      <c r="P22" s="262"/>
      <c r="Q22" s="262"/>
      <c r="R22" s="262"/>
      <c r="S22" s="262"/>
      <c r="T22" s="262"/>
      <c r="U22" s="262"/>
      <c r="V22" s="262"/>
      <c r="W22" s="262"/>
      <c r="X22" s="262"/>
      <c r="Y22" s="262"/>
      <c r="Z22" s="262"/>
      <c r="AA22" s="262"/>
      <c r="AB22" s="262"/>
      <c r="AC22" s="262">
        <v>4</v>
      </c>
      <c r="AD22" s="262"/>
      <c r="AE22" s="262"/>
      <c r="AF22" s="262"/>
      <c r="AG22" s="262"/>
      <c r="AH22" s="262"/>
      <c r="AI22" s="262"/>
      <c r="AJ22" s="262"/>
      <c r="AK22" s="262"/>
      <c r="AL22" s="262"/>
      <c r="AM22" s="262"/>
      <c r="AN22" s="262">
        <v>5</v>
      </c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>
        <v>50</v>
      </c>
      <c r="BB22" s="262"/>
      <c r="BC22" s="262"/>
      <c r="BD22" s="262"/>
      <c r="BE22" s="262"/>
      <c r="BF22" s="262"/>
      <c r="BG22" s="262"/>
      <c r="BH22" s="262"/>
      <c r="BI22" s="262"/>
      <c r="BJ22" s="262">
        <v>50</v>
      </c>
      <c r="BK22" s="262">
        <v>8</v>
      </c>
      <c r="BL22" s="262">
        <v>5</v>
      </c>
      <c r="BM22" s="262"/>
      <c r="BN22" s="262"/>
      <c r="BO22" s="262"/>
      <c r="BP22" s="262"/>
      <c r="BQ22" s="262"/>
      <c r="BR22" s="262"/>
      <c r="BS22" s="262"/>
      <c r="BT22" s="262"/>
      <c r="BU22" s="262"/>
      <c r="BV22" s="262"/>
      <c r="BW22" s="262"/>
      <c r="BX22" s="262"/>
      <c r="BY22" s="262"/>
      <c r="BZ22" s="262"/>
    </row>
    <row r="23" spans="1:79" s="256" customFormat="1">
      <c r="A23" s="429" t="s">
        <v>423</v>
      </c>
      <c r="B23" s="428"/>
      <c r="C23" s="262"/>
      <c r="D23" s="262"/>
      <c r="E23" s="262"/>
      <c r="F23" s="262"/>
      <c r="G23" s="262"/>
      <c r="H23" s="262"/>
      <c r="I23" s="262"/>
      <c r="J23" s="262"/>
      <c r="K23" s="262"/>
      <c r="L23" s="262">
        <v>1.5</v>
      </c>
      <c r="M23" s="262"/>
      <c r="N23" s="262">
        <v>2</v>
      </c>
      <c r="O23" s="262"/>
      <c r="P23" s="262"/>
      <c r="Q23" s="262"/>
      <c r="R23" s="262"/>
      <c r="S23" s="262"/>
      <c r="T23" s="262"/>
      <c r="U23" s="262"/>
      <c r="V23" s="262"/>
      <c r="W23" s="262"/>
      <c r="X23" s="262"/>
      <c r="Y23" s="262"/>
      <c r="Z23" s="262"/>
      <c r="AA23" s="262"/>
      <c r="AB23" s="262"/>
      <c r="AC23" s="262"/>
      <c r="AD23" s="262"/>
      <c r="AE23" s="262"/>
      <c r="AF23" s="262"/>
      <c r="AG23" s="262"/>
      <c r="AH23" s="262">
        <v>30</v>
      </c>
      <c r="AI23" s="262"/>
      <c r="AJ23" s="262"/>
      <c r="AK23" s="262"/>
      <c r="AL23" s="262"/>
      <c r="AM23" s="262"/>
      <c r="AN23" s="262"/>
      <c r="AO23" s="262"/>
      <c r="AP23" s="262"/>
      <c r="AQ23" s="262"/>
      <c r="AR23" s="262"/>
      <c r="AS23" s="262"/>
      <c r="AT23" s="262">
        <v>4</v>
      </c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62"/>
      <c r="BH23" s="262">
        <v>1</v>
      </c>
      <c r="BI23" s="262"/>
      <c r="BJ23" s="262"/>
      <c r="BK23" s="262"/>
      <c r="BL23" s="262"/>
      <c r="BM23" s="262"/>
      <c r="BN23" s="262"/>
      <c r="BO23" s="262"/>
      <c r="BP23" s="262"/>
      <c r="BQ23" s="262"/>
      <c r="BR23" s="262"/>
      <c r="BS23" s="262"/>
      <c r="BT23" s="262"/>
      <c r="BU23" s="262"/>
      <c r="BV23" s="262"/>
      <c r="BW23" s="262"/>
      <c r="BX23" s="262"/>
      <c r="BY23" s="262"/>
      <c r="BZ23" s="262"/>
    </row>
    <row r="24" spans="1:79" s="256" customFormat="1">
      <c r="A24" s="429" t="s">
        <v>117</v>
      </c>
      <c r="B24" s="428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>
        <v>0.8</v>
      </c>
      <c r="O24" s="262"/>
      <c r="P24" s="262"/>
      <c r="Q24" s="262"/>
      <c r="R24" s="262"/>
      <c r="S24" s="262"/>
      <c r="T24" s="262"/>
      <c r="U24" s="262"/>
      <c r="V24" s="262"/>
      <c r="W24" s="262"/>
      <c r="X24" s="262"/>
      <c r="Y24" s="262"/>
      <c r="Z24" s="262"/>
      <c r="AA24" s="262"/>
      <c r="AB24" s="262"/>
      <c r="AC24" s="262"/>
      <c r="AD24" s="262"/>
      <c r="AE24" s="262"/>
      <c r="AF24" s="262"/>
      <c r="AG24" s="262"/>
      <c r="AH24" s="262"/>
      <c r="AI24" s="262"/>
      <c r="AJ24" s="262"/>
      <c r="AK24" s="262"/>
      <c r="AL24" s="262"/>
      <c r="AM24" s="262"/>
      <c r="AN24" s="262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>
        <v>5</v>
      </c>
      <c r="AY24" s="262"/>
      <c r="AZ24" s="262"/>
      <c r="BA24" s="262"/>
      <c r="BB24" s="262"/>
      <c r="BC24" s="262"/>
      <c r="BD24" s="262"/>
      <c r="BE24" s="262"/>
      <c r="BF24" s="262"/>
      <c r="BG24" s="262"/>
      <c r="BH24" s="262"/>
      <c r="BI24" s="262"/>
      <c r="BJ24" s="262"/>
      <c r="BK24" s="262"/>
      <c r="BL24" s="262">
        <v>35</v>
      </c>
      <c r="BM24" s="262"/>
      <c r="BN24" s="262"/>
      <c r="BO24" s="262"/>
      <c r="BP24" s="262"/>
      <c r="BQ24" s="262"/>
      <c r="BR24" s="262"/>
      <c r="BS24" s="262"/>
      <c r="BT24" s="262"/>
      <c r="BU24" s="262"/>
      <c r="BV24" s="262">
        <v>13</v>
      </c>
      <c r="BW24" s="262"/>
      <c r="BX24" s="262"/>
      <c r="BY24" s="262"/>
      <c r="BZ24" s="262"/>
    </row>
    <row r="25" spans="1:79" s="256" customFormat="1">
      <c r="A25" s="429" t="s">
        <v>61</v>
      </c>
      <c r="B25" s="428"/>
      <c r="C25" s="262"/>
      <c r="D25" s="262"/>
      <c r="E25" s="262"/>
      <c r="F25" s="262"/>
      <c r="G25" s="262"/>
      <c r="H25" s="262"/>
      <c r="I25" s="262"/>
      <c r="J25" s="262"/>
      <c r="K25" s="262"/>
      <c r="L25" s="262"/>
      <c r="M25" s="262"/>
      <c r="N25" s="262"/>
      <c r="O25" s="262"/>
      <c r="P25" s="262"/>
      <c r="Q25" s="262"/>
      <c r="R25" s="262"/>
      <c r="S25" s="262"/>
      <c r="T25" s="262"/>
      <c r="U25" s="262"/>
      <c r="V25" s="262"/>
      <c r="W25" s="262"/>
      <c r="X25" s="262"/>
      <c r="Y25" s="262"/>
      <c r="Z25" s="262"/>
      <c r="AA25" s="262"/>
      <c r="AB25" s="262"/>
      <c r="AC25" s="262"/>
      <c r="AD25" s="262"/>
      <c r="AE25" s="262"/>
      <c r="AF25" s="262"/>
      <c r="AG25" s="262"/>
      <c r="AH25" s="262"/>
      <c r="AI25" s="262"/>
      <c r="AJ25" s="262"/>
      <c r="AK25" s="262"/>
      <c r="AL25" s="262"/>
      <c r="AM25" s="262"/>
      <c r="AN25" s="262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62"/>
      <c r="BH25" s="262"/>
      <c r="BI25" s="262"/>
      <c r="BJ25" s="262"/>
      <c r="BK25" s="262"/>
      <c r="BL25" s="262"/>
      <c r="BM25" s="262"/>
      <c r="BN25" s="262"/>
      <c r="BO25" s="262"/>
      <c r="BP25" s="262"/>
      <c r="BQ25" s="262"/>
      <c r="BR25" s="262"/>
      <c r="BS25" s="262"/>
      <c r="BT25" s="262"/>
      <c r="BU25" s="262"/>
      <c r="BV25" s="262"/>
      <c r="BW25" s="262"/>
      <c r="BX25" s="262">
        <v>60</v>
      </c>
      <c r="BY25" s="262"/>
      <c r="BZ25" s="262"/>
    </row>
    <row r="26" spans="1:79" s="256" customFormat="1">
      <c r="A26" s="429" t="s">
        <v>369</v>
      </c>
      <c r="B26" s="428"/>
      <c r="C26" s="262"/>
      <c r="D26" s="262"/>
      <c r="E26" s="262"/>
      <c r="F26" s="262"/>
      <c r="G26" s="262"/>
      <c r="H26" s="262"/>
      <c r="I26" s="262"/>
      <c r="J26" s="262"/>
      <c r="K26" s="262"/>
      <c r="L26" s="262"/>
      <c r="M26" s="262"/>
      <c r="N26" s="262"/>
      <c r="O26" s="262"/>
      <c r="P26" s="262"/>
      <c r="Q26" s="262"/>
      <c r="R26" s="262"/>
      <c r="S26" s="262"/>
      <c r="T26" s="262"/>
      <c r="U26" s="262"/>
      <c r="V26" s="262"/>
      <c r="W26" s="262"/>
      <c r="X26" s="262"/>
      <c r="Y26" s="262"/>
      <c r="Z26" s="262"/>
      <c r="AA26" s="262"/>
      <c r="AB26" s="262">
        <v>180</v>
      </c>
      <c r="AC26" s="262"/>
      <c r="AD26" s="262"/>
      <c r="AE26" s="262"/>
      <c r="AF26" s="262"/>
      <c r="AG26" s="262"/>
      <c r="AH26" s="262"/>
      <c r="AI26" s="262"/>
      <c r="AJ26" s="262"/>
      <c r="AK26" s="262"/>
      <c r="AL26" s="262"/>
      <c r="AM26" s="262"/>
      <c r="AN26" s="262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62"/>
      <c r="BE26" s="262"/>
      <c r="BF26" s="262"/>
      <c r="BG26" s="262"/>
      <c r="BH26" s="262"/>
      <c r="BI26" s="262"/>
      <c r="BJ26" s="262"/>
      <c r="BK26" s="262"/>
      <c r="BL26" s="262"/>
      <c r="BM26" s="262"/>
      <c r="BN26" s="262"/>
      <c r="BO26" s="262"/>
      <c r="BP26" s="262"/>
      <c r="BQ26" s="262"/>
      <c r="BR26" s="262"/>
      <c r="BS26" s="262"/>
      <c r="BT26" s="262"/>
      <c r="BU26" s="262"/>
      <c r="BV26" s="262"/>
      <c r="BW26" s="262"/>
      <c r="BX26" s="262"/>
      <c r="BY26" s="262"/>
      <c r="BZ26" s="262"/>
    </row>
    <row r="27" spans="1:79" s="256" customFormat="1">
      <c r="A27" s="429" t="s">
        <v>111</v>
      </c>
      <c r="B27" s="428"/>
      <c r="C27" s="262"/>
      <c r="D27" s="262"/>
      <c r="E27" s="262"/>
      <c r="F27" s="262"/>
      <c r="G27" s="262"/>
      <c r="H27" s="262"/>
      <c r="I27" s="262"/>
      <c r="J27" s="262"/>
      <c r="K27" s="262"/>
      <c r="L27" s="262"/>
      <c r="M27" s="262"/>
      <c r="N27" s="262"/>
      <c r="O27" s="262"/>
      <c r="P27" s="262"/>
      <c r="Q27" s="262"/>
      <c r="R27" s="262"/>
      <c r="S27" s="262"/>
      <c r="T27" s="262"/>
      <c r="U27" s="262">
        <v>45</v>
      </c>
      <c r="V27" s="262"/>
      <c r="W27" s="262"/>
      <c r="X27" s="262"/>
      <c r="Y27" s="262"/>
      <c r="Z27" s="262"/>
      <c r="AA27" s="262"/>
      <c r="AB27" s="262"/>
      <c r="AC27" s="262"/>
      <c r="AD27" s="262"/>
      <c r="AE27" s="262"/>
      <c r="AF27" s="262"/>
      <c r="AG27" s="262"/>
      <c r="AH27" s="262"/>
      <c r="AI27" s="262"/>
      <c r="AJ27" s="262"/>
      <c r="AK27" s="262"/>
      <c r="AL27" s="262"/>
      <c r="AM27" s="262"/>
      <c r="AN27" s="262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62"/>
      <c r="BH27" s="262"/>
      <c r="BI27" s="262"/>
      <c r="BJ27" s="262"/>
      <c r="BK27" s="262"/>
      <c r="BL27" s="262"/>
      <c r="BM27" s="262"/>
      <c r="BN27" s="262"/>
      <c r="BO27" s="262"/>
      <c r="BP27" s="262"/>
      <c r="BQ27" s="262"/>
      <c r="BR27" s="262"/>
      <c r="BS27" s="262"/>
      <c r="BT27" s="262"/>
      <c r="BU27" s="262"/>
      <c r="BV27" s="262"/>
      <c r="BW27" s="262"/>
      <c r="BX27" s="262"/>
      <c r="BY27" s="262"/>
      <c r="BZ27" s="262"/>
    </row>
    <row r="28" spans="1:79" ht="15.75" customHeight="1">
      <c r="A28" s="408"/>
      <c r="B28" s="407"/>
      <c r="C28" s="236"/>
      <c r="D28" s="236"/>
      <c r="E28" s="236"/>
      <c r="F28" s="236"/>
      <c r="G28" s="236"/>
      <c r="H28" s="236"/>
      <c r="I28" s="236"/>
      <c r="J28" s="236"/>
      <c r="K28" s="236"/>
      <c r="L28" s="236"/>
      <c r="M28" s="236"/>
      <c r="N28" s="236"/>
      <c r="O28" s="236"/>
      <c r="P28" s="236"/>
      <c r="Q28" s="236"/>
      <c r="R28" s="236"/>
      <c r="S28" s="236"/>
      <c r="T28" s="236"/>
      <c r="U28" s="236"/>
      <c r="V28" s="236"/>
      <c r="W28" s="236"/>
      <c r="X28" s="236"/>
      <c r="Y28" s="236"/>
      <c r="Z28" s="236"/>
      <c r="AA28" s="236"/>
      <c r="AB28" s="236"/>
      <c r="AC28" s="236"/>
      <c r="AD28" s="236"/>
      <c r="AE28" s="236"/>
      <c r="AF28" s="236"/>
      <c r="AG28" s="236"/>
      <c r="AH28" s="236"/>
      <c r="AI28" s="236"/>
      <c r="AJ28" s="236"/>
      <c r="AK28" s="236"/>
      <c r="AL28" s="236"/>
      <c r="AM28" s="236"/>
      <c r="AN28" s="236"/>
      <c r="AO28" s="236"/>
      <c r="AP28" s="236"/>
      <c r="AQ28" s="236"/>
      <c r="AR28" s="236"/>
      <c r="AS28" s="236"/>
      <c r="AT28" s="236"/>
      <c r="AU28" s="236"/>
      <c r="AV28" s="236"/>
      <c r="AW28" s="236"/>
      <c r="AX28" s="236"/>
      <c r="AY28" s="236"/>
      <c r="AZ28" s="236"/>
      <c r="BA28" s="236"/>
      <c r="BB28" s="236"/>
      <c r="BC28" s="236"/>
      <c r="BD28" s="236"/>
      <c r="BE28" s="236"/>
      <c r="BF28" s="236"/>
      <c r="BG28" s="236"/>
      <c r="BH28" s="236"/>
      <c r="BI28" s="236"/>
      <c r="BJ28" s="236"/>
      <c r="BK28" s="236"/>
      <c r="BL28" s="236"/>
      <c r="BM28" s="236"/>
      <c r="BN28" s="236"/>
      <c r="BO28" s="236"/>
      <c r="BP28" s="236"/>
      <c r="BQ28" s="236"/>
      <c r="BR28" s="236"/>
      <c r="BS28" s="236"/>
      <c r="BT28" s="236"/>
      <c r="BU28" s="236"/>
      <c r="BV28" s="236"/>
      <c r="BW28" s="236"/>
      <c r="BX28" s="236"/>
    </row>
    <row r="29" spans="1:79" ht="15.75" hidden="1" customHeight="1">
      <c r="A29" s="290"/>
      <c r="B29" s="291"/>
      <c r="C29" s="236"/>
      <c r="D29" s="236"/>
      <c r="E29" s="236"/>
      <c r="F29" s="236"/>
      <c r="G29" s="236"/>
      <c r="H29" s="236"/>
      <c r="I29" s="236"/>
      <c r="J29" s="236"/>
      <c r="K29" s="236"/>
      <c r="L29" s="236"/>
      <c r="M29" s="236"/>
      <c r="N29" s="236"/>
      <c r="O29" s="236"/>
      <c r="P29" s="236"/>
      <c r="Q29" s="236"/>
      <c r="R29" s="236"/>
      <c r="S29" s="236"/>
      <c r="T29" s="236"/>
      <c r="U29" s="236"/>
      <c r="V29" s="236"/>
      <c r="W29" s="236"/>
      <c r="X29" s="236"/>
      <c r="Y29" s="236"/>
      <c r="Z29" s="236"/>
      <c r="AA29" s="236"/>
      <c r="AB29" s="236"/>
      <c r="AC29" s="236"/>
      <c r="AD29" s="236"/>
      <c r="AE29" s="236"/>
      <c r="AF29" s="236"/>
      <c r="AG29" s="236"/>
      <c r="AH29" s="236"/>
      <c r="AI29" s="236"/>
      <c r="AJ29" s="236"/>
      <c r="AK29" s="236"/>
      <c r="AL29" s="236"/>
      <c r="AM29" s="236"/>
      <c r="AN29" s="236"/>
      <c r="AO29" s="236"/>
      <c r="AP29" s="236"/>
      <c r="AQ29" s="236"/>
      <c r="AR29" s="236"/>
      <c r="AS29" s="236"/>
      <c r="AT29" s="236"/>
      <c r="AU29" s="236"/>
      <c r="AV29" s="236"/>
      <c r="AW29" s="236"/>
      <c r="AX29" s="236"/>
      <c r="AY29" s="236"/>
      <c r="AZ29" s="236"/>
      <c r="BA29" s="236"/>
      <c r="BB29" s="236"/>
      <c r="BC29" s="236"/>
      <c r="BD29" s="236"/>
      <c r="BE29" s="236"/>
      <c r="BF29" s="236"/>
      <c r="BG29" s="236"/>
      <c r="BH29" s="236"/>
      <c r="BI29" s="236"/>
      <c r="BJ29" s="236"/>
      <c r="BK29" s="236"/>
      <c r="BL29" s="236"/>
      <c r="BM29" s="236"/>
      <c r="BN29" s="236"/>
      <c r="BO29" s="236"/>
      <c r="BP29" s="236"/>
      <c r="BQ29" s="236"/>
      <c r="BR29" s="236"/>
      <c r="BS29" s="236"/>
      <c r="BT29" s="236"/>
      <c r="BU29" s="236"/>
      <c r="BV29" s="236"/>
      <c r="BW29" s="236"/>
      <c r="BX29" s="236"/>
    </row>
    <row r="30" spans="1:79" ht="15.75" hidden="1" customHeight="1">
      <c r="A30" s="408"/>
      <c r="B30" s="407"/>
      <c r="C30" s="236"/>
      <c r="D30" s="236">
        <f t="shared" ref="D30:AI30" si="7">SUM(D22:D28)</f>
        <v>0</v>
      </c>
      <c r="E30" s="236">
        <f t="shared" si="7"/>
        <v>0</v>
      </c>
      <c r="F30" s="236">
        <f t="shared" si="7"/>
        <v>0</v>
      </c>
      <c r="G30" s="236">
        <f t="shared" si="7"/>
        <v>0</v>
      </c>
      <c r="H30" s="236">
        <f t="shared" si="7"/>
        <v>0</v>
      </c>
      <c r="I30" s="236">
        <f t="shared" si="7"/>
        <v>0</v>
      </c>
      <c r="J30" s="236">
        <f t="shared" si="7"/>
        <v>0</v>
      </c>
      <c r="K30" s="236">
        <f t="shared" si="7"/>
        <v>0</v>
      </c>
      <c r="L30" s="236">
        <f t="shared" si="7"/>
        <v>3.9</v>
      </c>
      <c r="M30" s="236">
        <f t="shared" si="7"/>
        <v>0</v>
      </c>
      <c r="N30" s="236">
        <f t="shared" si="7"/>
        <v>4.8</v>
      </c>
      <c r="O30" s="236">
        <f t="shared" si="7"/>
        <v>0</v>
      </c>
      <c r="P30" s="236">
        <f t="shared" si="7"/>
        <v>0</v>
      </c>
      <c r="Q30" s="236">
        <f t="shared" si="7"/>
        <v>0</v>
      </c>
      <c r="R30" s="236">
        <f t="shared" si="7"/>
        <v>0</v>
      </c>
      <c r="S30" s="236">
        <f t="shared" si="7"/>
        <v>0</v>
      </c>
      <c r="T30" s="236">
        <f t="shared" si="7"/>
        <v>0</v>
      </c>
      <c r="U30" s="236">
        <f t="shared" si="7"/>
        <v>45</v>
      </c>
      <c r="V30" s="236">
        <f t="shared" si="7"/>
        <v>0</v>
      </c>
      <c r="W30" s="236">
        <f t="shared" si="7"/>
        <v>0</v>
      </c>
      <c r="X30" s="236">
        <f t="shared" si="7"/>
        <v>0</v>
      </c>
      <c r="Y30" s="236">
        <f t="shared" si="7"/>
        <v>0</v>
      </c>
      <c r="Z30" s="236">
        <f t="shared" si="7"/>
        <v>0</v>
      </c>
      <c r="AA30" s="236">
        <f t="shared" si="7"/>
        <v>0</v>
      </c>
      <c r="AB30" s="236">
        <f t="shared" si="7"/>
        <v>180</v>
      </c>
      <c r="AC30" s="236">
        <f t="shared" si="7"/>
        <v>4</v>
      </c>
      <c r="AD30" s="236">
        <f t="shared" si="7"/>
        <v>0</v>
      </c>
      <c r="AE30" s="236">
        <f t="shared" si="7"/>
        <v>0</v>
      </c>
      <c r="AF30" s="236">
        <f t="shared" si="7"/>
        <v>0</v>
      </c>
      <c r="AG30" s="236">
        <f t="shared" si="7"/>
        <v>0</v>
      </c>
      <c r="AH30" s="236">
        <f t="shared" si="7"/>
        <v>30</v>
      </c>
      <c r="AI30" s="236">
        <f t="shared" si="7"/>
        <v>0</v>
      </c>
      <c r="AJ30" s="236">
        <f t="shared" ref="AJ30:BX30" si="8">SUM(AJ22:AJ28)</f>
        <v>0</v>
      </c>
      <c r="AK30" s="236">
        <f t="shared" si="8"/>
        <v>0</v>
      </c>
      <c r="AL30" s="236">
        <f t="shared" si="8"/>
        <v>0</v>
      </c>
      <c r="AM30" s="236">
        <f t="shared" si="8"/>
        <v>0</v>
      </c>
      <c r="AN30" s="236">
        <f t="shared" si="8"/>
        <v>5</v>
      </c>
      <c r="AO30" s="236">
        <f t="shared" si="8"/>
        <v>0</v>
      </c>
      <c r="AP30" s="236">
        <f t="shared" si="8"/>
        <v>0</v>
      </c>
      <c r="AQ30" s="236">
        <f t="shared" si="8"/>
        <v>0</v>
      </c>
      <c r="AR30" s="236">
        <f t="shared" si="8"/>
        <v>0</v>
      </c>
      <c r="AS30" s="236">
        <f t="shared" si="8"/>
        <v>0</v>
      </c>
      <c r="AT30" s="236">
        <f t="shared" si="8"/>
        <v>4</v>
      </c>
      <c r="AU30" s="236">
        <f t="shared" si="8"/>
        <v>0</v>
      </c>
      <c r="AV30" s="236">
        <f t="shared" si="8"/>
        <v>0</v>
      </c>
      <c r="AW30" s="236">
        <f t="shared" si="8"/>
        <v>0</v>
      </c>
      <c r="AX30" s="236">
        <f t="shared" si="8"/>
        <v>5</v>
      </c>
      <c r="AY30" s="236">
        <f t="shared" si="8"/>
        <v>0</v>
      </c>
      <c r="AZ30" s="236">
        <f t="shared" si="8"/>
        <v>0</v>
      </c>
      <c r="BA30" s="236">
        <f t="shared" si="8"/>
        <v>50</v>
      </c>
      <c r="BB30" s="236">
        <f t="shared" si="8"/>
        <v>0</v>
      </c>
      <c r="BC30" s="236">
        <f t="shared" si="8"/>
        <v>0</v>
      </c>
      <c r="BD30" s="236">
        <f t="shared" si="8"/>
        <v>0</v>
      </c>
      <c r="BE30" s="236">
        <f t="shared" si="8"/>
        <v>0</v>
      </c>
      <c r="BF30" s="236">
        <f t="shared" si="8"/>
        <v>0</v>
      </c>
      <c r="BG30" s="236">
        <f t="shared" si="8"/>
        <v>0</v>
      </c>
      <c r="BH30" s="236">
        <f t="shared" si="8"/>
        <v>1</v>
      </c>
      <c r="BI30" s="236">
        <f t="shared" si="8"/>
        <v>0</v>
      </c>
      <c r="BJ30" s="236">
        <f t="shared" si="8"/>
        <v>50</v>
      </c>
      <c r="BK30" s="236">
        <f t="shared" si="8"/>
        <v>8</v>
      </c>
      <c r="BL30" s="236">
        <f t="shared" si="8"/>
        <v>40</v>
      </c>
      <c r="BM30" s="236">
        <f t="shared" si="8"/>
        <v>0</v>
      </c>
      <c r="BN30" s="236">
        <f t="shared" si="8"/>
        <v>0</v>
      </c>
      <c r="BO30" s="236">
        <f t="shared" si="8"/>
        <v>0</v>
      </c>
      <c r="BP30" s="236">
        <f t="shared" si="8"/>
        <v>0</v>
      </c>
      <c r="BQ30" s="236">
        <f t="shared" si="8"/>
        <v>0</v>
      </c>
      <c r="BR30" s="236">
        <f t="shared" si="8"/>
        <v>0</v>
      </c>
      <c r="BS30" s="236">
        <f t="shared" si="8"/>
        <v>0</v>
      </c>
      <c r="BT30" s="236">
        <f t="shared" si="8"/>
        <v>0</v>
      </c>
      <c r="BU30" s="236">
        <f t="shared" si="8"/>
        <v>0</v>
      </c>
      <c r="BV30" s="236">
        <f t="shared" si="8"/>
        <v>13</v>
      </c>
      <c r="BW30" s="236">
        <f t="shared" si="8"/>
        <v>0</v>
      </c>
      <c r="BX30" s="236">
        <f t="shared" si="8"/>
        <v>60</v>
      </c>
    </row>
    <row r="31" spans="1:79" ht="15.75" hidden="1" customHeight="1">
      <c r="A31" s="412" t="s">
        <v>74</v>
      </c>
      <c r="B31" s="413"/>
      <c r="C31" s="236">
        <f>C32</f>
        <v>32</v>
      </c>
      <c r="D31" s="236">
        <f t="shared" ref="D31:BO31" si="9">C31</f>
        <v>32</v>
      </c>
      <c r="E31" s="236">
        <f t="shared" si="9"/>
        <v>32</v>
      </c>
      <c r="F31" s="236">
        <f t="shared" si="9"/>
        <v>32</v>
      </c>
      <c r="G31" s="236">
        <f t="shared" si="9"/>
        <v>32</v>
      </c>
      <c r="H31" s="236">
        <f t="shared" si="9"/>
        <v>32</v>
      </c>
      <c r="I31" s="236">
        <f t="shared" si="9"/>
        <v>32</v>
      </c>
      <c r="J31" s="236">
        <f t="shared" si="9"/>
        <v>32</v>
      </c>
      <c r="K31" s="236">
        <f t="shared" si="9"/>
        <v>32</v>
      </c>
      <c r="L31" s="236">
        <f t="shared" si="9"/>
        <v>32</v>
      </c>
      <c r="M31" s="236">
        <f t="shared" si="9"/>
        <v>32</v>
      </c>
      <c r="N31" s="236">
        <f t="shared" si="9"/>
        <v>32</v>
      </c>
      <c r="O31" s="236">
        <f t="shared" si="9"/>
        <v>32</v>
      </c>
      <c r="P31" s="236">
        <f t="shared" si="9"/>
        <v>32</v>
      </c>
      <c r="Q31" s="236">
        <f t="shared" si="9"/>
        <v>32</v>
      </c>
      <c r="R31" s="236">
        <f t="shared" si="9"/>
        <v>32</v>
      </c>
      <c r="S31" s="236">
        <f t="shared" si="9"/>
        <v>32</v>
      </c>
      <c r="T31" s="236">
        <f t="shared" si="9"/>
        <v>32</v>
      </c>
      <c r="U31" s="236">
        <f t="shared" si="9"/>
        <v>32</v>
      </c>
      <c r="V31" s="236">
        <f t="shared" si="9"/>
        <v>32</v>
      </c>
      <c r="W31" s="236">
        <f t="shared" si="9"/>
        <v>32</v>
      </c>
      <c r="X31" s="236">
        <f t="shared" si="9"/>
        <v>32</v>
      </c>
      <c r="Y31" s="236">
        <f t="shared" si="9"/>
        <v>32</v>
      </c>
      <c r="Z31" s="236">
        <f t="shared" si="9"/>
        <v>32</v>
      </c>
      <c r="AA31" s="236">
        <f t="shared" si="9"/>
        <v>32</v>
      </c>
      <c r="AB31" s="236">
        <f t="shared" si="9"/>
        <v>32</v>
      </c>
      <c r="AC31" s="236">
        <f t="shared" si="9"/>
        <v>32</v>
      </c>
      <c r="AD31" s="236">
        <f t="shared" si="9"/>
        <v>32</v>
      </c>
      <c r="AE31" s="236">
        <f t="shared" si="9"/>
        <v>32</v>
      </c>
      <c r="AF31" s="236">
        <f t="shared" si="9"/>
        <v>32</v>
      </c>
      <c r="AG31" s="236">
        <f t="shared" si="9"/>
        <v>32</v>
      </c>
      <c r="AH31" s="236">
        <f t="shared" si="9"/>
        <v>32</v>
      </c>
      <c r="AI31" s="236">
        <f t="shared" si="9"/>
        <v>32</v>
      </c>
      <c r="AJ31" s="236">
        <f t="shared" si="9"/>
        <v>32</v>
      </c>
      <c r="AK31" s="236">
        <f t="shared" si="9"/>
        <v>32</v>
      </c>
      <c r="AL31" s="236">
        <f t="shared" si="9"/>
        <v>32</v>
      </c>
      <c r="AM31" s="236">
        <f t="shared" si="9"/>
        <v>32</v>
      </c>
      <c r="AN31" s="236">
        <f t="shared" si="9"/>
        <v>32</v>
      </c>
      <c r="AO31" s="236">
        <f t="shared" si="9"/>
        <v>32</v>
      </c>
      <c r="AP31" s="236">
        <f t="shared" si="9"/>
        <v>32</v>
      </c>
      <c r="AQ31" s="236">
        <f t="shared" si="9"/>
        <v>32</v>
      </c>
      <c r="AR31" s="236">
        <f t="shared" si="9"/>
        <v>32</v>
      </c>
      <c r="AS31" s="236">
        <f t="shared" si="9"/>
        <v>32</v>
      </c>
      <c r="AT31" s="236">
        <f t="shared" si="9"/>
        <v>32</v>
      </c>
      <c r="AU31" s="236">
        <f t="shared" si="9"/>
        <v>32</v>
      </c>
      <c r="AV31" s="236">
        <f t="shared" si="9"/>
        <v>32</v>
      </c>
      <c r="AW31" s="236">
        <f t="shared" si="9"/>
        <v>32</v>
      </c>
      <c r="AX31" s="236">
        <f t="shared" si="9"/>
        <v>32</v>
      </c>
      <c r="AY31" s="236">
        <f t="shared" si="9"/>
        <v>32</v>
      </c>
      <c r="AZ31" s="236">
        <f t="shared" si="9"/>
        <v>32</v>
      </c>
      <c r="BA31" s="236">
        <f t="shared" si="9"/>
        <v>32</v>
      </c>
      <c r="BB31" s="236">
        <f t="shared" si="9"/>
        <v>32</v>
      </c>
      <c r="BC31" s="236">
        <f t="shared" si="9"/>
        <v>32</v>
      </c>
      <c r="BD31" s="236">
        <f t="shared" si="9"/>
        <v>32</v>
      </c>
      <c r="BE31" s="236">
        <f t="shared" si="9"/>
        <v>32</v>
      </c>
      <c r="BF31" s="236">
        <f t="shared" si="9"/>
        <v>32</v>
      </c>
      <c r="BG31" s="236">
        <f t="shared" si="9"/>
        <v>32</v>
      </c>
      <c r="BH31" s="236">
        <f t="shared" si="9"/>
        <v>32</v>
      </c>
      <c r="BI31" s="236">
        <f t="shared" si="9"/>
        <v>32</v>
      </c>
      <c r="BJ31" s="236">
        <f t="shared" si="9"/>
        <v>32</v>
      </c>
      <c r="BK31" s="236">
        <f t="shared" si="9"/>
        <v>32</v>
      </c>
      <c r="BL31" s="236">
        <f t="shared" si="9"/>
        <v>32</v>
      </c>
      <c r="BM31" s="236">
        <f t="shared" si="9"/>
        <v>32</v>
      </c>
      <c r="BN31" s="236">
        <f t="shared" si="9"/>
        <v>32</v>
      </c>
      <c r="BO31" s="236">
        <f t="shared" si="9"/>
        <v>32</v>
      </c>
      <c r="BP31" s="236">
        <f t="shared" ref="BP31:BX31" si="10">BO31</f>
        <v>32</v>
      </c>
      <c r="BQ31" s="236">
        <f t="shared" si="10"/>
        <v>32</v>
      </c>
      <c r="BR31" s="236">
        <f t="shared" si="10"/>
        <v>32</v>
      </c>
      <c r="BS31" s="236">
        <f t="shared" si="10"/>
        <v>32</v>
      </c>
      <c r="BT31" s="236">
        <f t="shared" si="10"/>
        <v>32</v>
      </c>
      <c r="BU31" s="236">
        <f t="shared" si="10"/>
        <v>32</v>
      </c>
      <c r="BV31" s="236">
        <f t="shared" si="10"/>
        <v>32</v>
      </c>
      <c r="BW31" s="236">
        <f t="shared" si="10"/>
        <v>32</v>
      </c>
      <c r="BX31" s="236">
        <f t="shared" si="10"/>
        <v>32</v>
      </c>
    </row>
    <row r="32" spans="1:79" ht="15.75" customHeight="1" thickBot="1">
      <c r="A32" s="414" t="s">
        <v>74</v>
      </c>
      <c r="B32" s="415"/>
      <c r="C32" s="255">
        <f>VLOOKUP(B4,Фактически_присутствующих,3,FALSE)</f>
        <v>32</v>
      </c>
      <c r="D32" s="236"/>
      <c r="E32" s="236"/>
      <c r="F32" s="236"/>
      <c r="G32" s="236"/>
      <c r="H32" s="236"/>
      <c r="I32" s="236"/>
      <c r="J32" s="236"/>
      <c r="K32" s="236"/>
      <c r="L32" s="236"/>
      <c r="M32" s="236"/>
      <c r="N32" s="236"/>
      <c r="O32" s="236"/>
      <c r="P32" s="236"/>
      <c r="Q32" s="236"/>
      <c r="R32" s="236"/>
      <c r="S32" s="236"/>
      <c r="T32" s="236"/>
      <c r="U32" s="236"/>
      <c r="V32" s="236"/>
      <c r="W32" s="236"/>
      <c r="X32" s="236"/>
      <c r="Y32" s="236"/>
      <c r="Z32" s="236"/>
      <c r="AA32" s="236"/>
      <c r="AB32" s="236"/>
      <c r="AC32" s="236"/>
      <c r="AD32" s="236"/>
      <c r="AE32" s="236"/>
      <c r="AF32" s="236"/>
      <c r="AG32" s="236"/>
      <c r="AH32" s="236"/>
      <c r="AI32" s="236"/>
      <c r="AJ32" s="236"/>
      <c r="AK32" s="236"/>
      <c r="AL32" s="236"/>
      <c r="AM32" s="236"/>
      <c r="AN32" s="236"/>
      <c r="AO32" s="236"/>
      <c r="AP32" s="236"/>
      <c r="AQ32" s="236"/>
      <c r="AR32" s="236"/>
      <c r="AS32" s="236"/>
      <c r="AT32" s="236"/>
      <c r="AU32" s="236"/>
      <c r="AV32" s="236"/>
      <c r="AW32" s="236"/>
      <c r="AX32" s="236"/>
      <c r="AY32" s="236"/>
      <c r="AZ32" s="236"/>
      <c r="BA32" s="236"/>
      <c r="BB32" s="236"/>
      <c r="BC32" s="236"/>
      <c r="BD32" s="236"/>
      <c r="BE32" s="236"/>
      <c r="BF32" s="236"/>
      <c r="BG32" s="236"/>
      <c r="BH32" s="236"/>
      <c r="BI32" s="236"/>
      <c r="BJ32" s="236"/>
      <c r="BK32" s="236"/>
      <c r="BL32" s="236"/>
      <c r="BM32" s="236"/>
      <c r="BN32" s="236"/>
      <c r="BO32" s="236"/>
      <c r="BP32" s="236"/>
      <c r="BQ32" s="236"/>
      <c r="BR32" s="236"/>
      <c r="BS32" s="236"/>
      <c r="BT32" s="236"/>
      <c r="BU32" s="236"/>
      <c r="BV32" s="236"/>
      <c r="BW32" s="236"/>
      <c r="BX32" s="236"/>
    </row>
    <row r="33" spans="1:76" ht="15.75" customHeight="1" thickTop="1">
      <c r="A33" s="414" t="s">
        <v>75</v>
      </c>
      <c r="B33" s="415"/>
      <c r="C33" s="237"/>
      <c r="D33" s="238">
        <f>D30*D31/1000</f>
        <v>0</v>
      </c>
      <c r="E33" s="238">
        <f>E30*E31</f>
        <v>0</v>
      </c>
      <c r="F33" s="239">
        <f>F30*F31</f>
        <v>0</v>
      </c>
      <c r="G33" s="240">
        <f>G30*G31</f>
        <v>0</v>
      </c>
      <c r="H33" s="240">
        <f>H30*H31/1000</f>
        <v>0</v>
      </c>
      <c r="I33" s="240">
        <f>I30*I31/1000</f>
        <v>0</v>
      </c>
      <c r="J33" s="240">
        <f>J30*J31/1000</f>
        <v>0</v>
      </c>
      <c r="K33" s="240">
        <f>K30*K31</f>
        <v>0</v>
      </c>
      <c r="L33" s="240">
        <f t="shared" ref="L33:BW33" si="11">L30*L31/1000</f>
        <v>0.12479999999999999</v>
      </c>
      <c r="M33" s="240">
        <f t="shared" si="11"/>
        <v>0</v>
      </c>
      <c r="N33" s="240">
        <f t="shared" si="11"/>
        <v>0.15359999999999999</v>
      </c>
      <c r="O33" s="240">
        <f t="shared" si="11"/>
        <v>0</v>
      </c>
      <c r="P33" s="240">
        <f t="shared" si="11"/>
        <v>0</v>
      </c>
      <c r="Q33" s="240">
        <f t="shared" si="11"/>
        <v>0</v>
      </c>
      <c r="R33" s="240">
        <f t="shared" si="11"/>
        <v>0</v>
      </c>
      <c r="S33" s="240">
        <f t="shared" si="11"/>
        <v>0</v>
      </c>
      <c r="T33" s="240">
        <f t="shared" si="11"/>
        <v>0</v>
      </c>
      <c r="U33" s="240">
        <f t="shared" si="11"/>
        <v>1.44</v>
      </c>
      <c r="V33" s="240">
        <f t="shared" si="11"/>
        <v>0</v>
      </c>
      <c r="W33" s="240">
        <f t="shared" si="11"/>
        <v>0</v>
      </c>
      <c r="X33" s="240">
        <f t="shared" si="11"/>
        <v>0</v>
      </c>
      <c r="Y33" s="240">
        <f t="shared" si="11"/>
        <v>0</v>
      </c>
      <c r="Z33" s="240">
        <f t="shared" si="11"/>
        <v>0</v>
      </c>
      <c r="AA33" s="240">
        <f t="shared" si="11"/>
        <v>0</v>
      </c>
      <c r="AB33" s="240">
        <f t="shared" si="11"/>
        <v>5.76</v>
      </c>
      <c r="AC33" s="240">
        <f t="shared" si="11"/>
        <v>0.128</v>
      </c>
      <c r="AD33" s="240">
        <f t="shared" si="11"/>
        <v>0</v>
      </c>
      <c r="AE33" s="240">
        <f t="shared" si="11"/>
        <v>0</v>
      </c>
      <c r="AF33" s="240">
        <f t="shared" si="11"/>
        <v>0</v>
      </c>
      <c r="AG33" s="240">
        <f t="shared" si="11"/>
        <v>0</v>
      </c>
      <c r="AH33" s="240">
        <f t="shared" si="11"/>
        <v>0.96</v>
      </c>
      <c r="AI33" s="240">
        <f t="shared" si="11"/>
        <v>0</v>
      </c>
      <c r="AJ33" s="240">
        <f t="shared" si="11"/>
        <v>0</v>
      </c>
      <c r="AK33" s="240">
        <f t="shared" si="11"/>
        <v>0</v>
      </c>
      <c r="AL33" s="240">
        <f t="shared" si="11"/>
        <v>0</v>
      </c>
      <c r="AM33" s="240">
        <f t="shared" si="11"/>
        <v>0</v>
      </c>
      <c r="AN33" s="240">
        <f t="shared" si="11"/>
        <v>0.16</v>
      </c>
      <c r="AO33" s="240">
        <f t="shared" si="11"/>
        <v>0</v>
      </c>
      <c r="AP33" s="240">
        <f t="shared" si="11"/>
        <v>0</v>
      </c>
      <c r="AQ33" s="240">
        <f t="shared" si="11"/>
        <v>0</v>
      </c>
      <c r="AR33" s="240">
        <f t="shared" si="11"/>
        <v>0</v>
      </c>
      <c r="AS33" s="240">
        <f t="shared" si="11"/>
        <v>0</v>
      </c>
      <c r="AT33" s="240">
        <f t="shared" si="11"/>
        <v>0.128</v>
      </c>
      <c r="AU33" s="240">
        <f t="shared" si="11"/>
        <v>0</v>
      </c>
      <c r="AV33" s="240">
        <f t="shared" si="11"/>
        <v>0</v>
      </c>
      <c r="AW33" s="240">
        <f t="shared" si="11"/>
        <v>0</v>
      </c>
      <c r="AX33" s="240">
        <f t="shared" si="11"/>
        <v>0.16</v>
      </c>
      <c r="AY33" s="240">
        <f t="shared" si="11"/>
        <v>0</v>
      </c>
      <c r="AZ33" s="240">
        <f t="shared" si="11"/>
        <v>0</v>
      </c>
      <c r="BA33" s="240">
        <f t="shared" si="11"/>
        <v>1.6</v>
      </c>
      <c r="BB33" s="240">
        <f t="shared" si="11"/>
        <v>0</v>
      </c>
      <c r="BC33" s="240">
        <f t="shared" si="11"/>
        <v>0</v>
      </c>
      <c r="BD33" s="240">
        <f t="shared" si="11"/>
        <v>0</v>
      </c>
      <c r="BE33" s="240">
        <f t="shared" si="11"/>
        <v>0</v>
      </c>
      <c r="BF33" s="240">
        <f t="shared" si="11"/>
        <v>0</v>
      </c>
      <c r="BG33" s="240">
        <f t="shared" si="11"/>
        <v>0</v>
      </c>
      <c r="BH33" s="240">
        <f>BH30*BH31</f>
        <v>32</v>
      </c>
      <c r="BI33" s="240">
        <f t="shared" si="11"/>
        <v>0</v>
      </c>
      <c r="BJ33" s="240">
        <f t="shared" si="11"/>
        <v>1.6</v>
      </c>
      <c r="BK33" s="240">
        <f t="shared" si="11"/>
        <v>0.25600000000000001</v>
      </c>
      <c r="BL33" s="240">
        <f t="shared" si="11"/>
        <v>1.28</v>
      </c>
      <c r="BM33" s="240">
        <f t="shared" si="11"/>
        <v>0</v>
      </c>
      <c r="BN33" s="240">
        <f t="shared" si="11"/>
        <v>0</v>
      </c>
      <c r="BO33" s="240">
        <f t="shared" si="11"/>
        <v>0</v>
      </c>
      <c r="BP33" s="240">
        <f t="shared" si="11"/>
        <v>0</v>
      </c>
      <c r="BQ33" s="240">
        <f t="shared" si="11"/>
        <v>0</v>
      </c>
      <c r="BR33" s="240">
        <f t="shared" si="11"/>
        <v>0</v>
      </c>
      <c r="BS33" s="240">
        <f t="shared" si="11"/>
        <v>0</v>
      </c>
      <c r="BT33" s="240">
        <f t="shared" si="11"/>
        <v>0</v>
      </c>
      <c r="BU33" s="240">
        <f t="shared" si="11"/>
        <v>0</v>
      </c>
      <c r="BV33" s="240">
        <f t="shared" si="11"/>
        <v>0.41599999999999998</v>
      </c>
      <c r="BW33" s="240">
        <f t="shared" si="11"/>
        <v>0</v>
      </c>
      <c r="BX33" s="240">
        <f t="shared" ref="BX33" si="12">BX30*BX31/1000</f>
        <v>1.92</v>
      </c>
    </row>
    <row r="34" spans="1:76" ht="15.75" customHeight="1">
      <c r="A34" s="414" t="s">
        <v>64</v>
      </c>
      <c r="B34" s="415"/>
      <c r="C34" s="237"/>
      <c r="D34" s="241">
        <f>ССЫЛКИ!B3</f>
        <v>85</v>
      </c>
      <c r="E34" s="241">
        <f>ССЫЛКИ!C3</f>
        <v>21</v>
      </c>
      <c r="F34" s="241">
        <f>ССЫЛКИ!D3</f>
        <v>21</v>
      </c>
      <c r="G34" s="241">
        <f>ССЫЛКИ!E3</f>
        <v>6</v>
      </c>
      <c r="H34" s="241">
        <f>ССЫЛКИ!F3</f>
        <v>400</v>
      </c>
      <c r="I34" s="241">
        <f>ССЫЛКИ!G3</f>
        <v>140</v>
      </c>
      <c r="J34" s="241">
        <f>ССЫЛКИ!H3</f>
        <v>85</v>
      </c>
      <c r="K34" s="241">
        <f>ССЫЛКИ!I3</f>
        <v>21</v>
      </c>
      <c r="L34" s="241">
        <f>ССЫЛКИ!J3</f>
        <v>140</v>
      </c>
      <c r="M34" s="241">
        <f>ССЫЛКИ!K3</f>
        <v>56</v>
      </c>
      <c r="N34" s="241">
        <f>ССЫЛКИ!L3</f>
        <v>10</v>
      </c>
      <c r="O34" s="241">
        <f>ССЫЛКИ!M3</f>
        <v>240</v>
      </c>
      <c r="P34" s="241">
        <f>ССЫЛКИ!N3</f>
        <v>700</v>
      </c>
      <c r="Q34" s="241">
        <f>ССЫЛКИ!O3</f>
        <v>8</v>
      </c>
      <c r="R34" s="241">
        <f>ССЫЛКИ!P3</f>
        <v>160</v>
      </c>
      <c r="S34" s="241">
        <f>ССЫЛКИ!Q3</f>
        <v>10</v>
      </c>
      <c r="T34" s="241">
        <f>ССЫЛКИ!R3</f>
        <v>150</v>
      </c>
      <c r="U34" s="241">
        <f>ССЫЛКИ!S3</f>
        <v>110</v>
      </c>
      <c r="V34" s="241">
        <f>ССЫЛКИ!T3</f>
        <v>130</v>
      </c>
      <c r="W34" s="241">
        <f>ССЫЛКИ!U3</f>
        <v>150</v>
      </c>
      <c r="X34" s="241">
        <f>ССЫЛКИ!V3</f>
        <v>150</v>
      </c>
      <c r="Y34" s="241">
        <f>ССЫЛКИ!W3</f>
        <v>40</v>
      </c>
      <c r="Z34" s="241">
        <f>ССЫЛКИ!X3</f>
        <v>150</v>
      </c>
      <c r="AA34" s="241">
        <f>ССЫЛКИ!Y3</f>
        <v>60</v>
      </c>
      <c r="AB34" s="241">
        <f>ССЫЛКИ!Z3</f>
        <v>70</v>
      </c>
      <c r="AC34" s="241">
        <f>ССЫЛКИ!AA3</f>
        <v>165</v>
      </c>
      <c r="AD34" s="241">
        <f>ССЫЛКИ!AB3</f>
        <v>21</v>
      </c>
      <c r="AE34" s="241">
        <f>ССЫЛКИ!AC3</f>
        <v>10.5</v>
      </c>
      <c r="AF34" s="241">
        <f>ССЫЛКИ!AD3</f>
        <v>55</v>
      </c>
      <c r="AG34" s="241">
        <f>ССЫЛКИ!AE3</f>
        <v>90</v>
      </c>
      <c r="AH34" s="241">
        <f>ССЫЛКИ!AF3</f>
        <v>45</v>
      </c>
      <c r="AI34" s="241">
        <f>ССЫЛКИ!AG3</f>
        <v>45</v>
      </c>
      <c r="AJ34" s="241">
        <f>ССЫЛКИ!AH3</f>
        <v>52</v>
      </c>
      <c r="AK34" s="241">
        <f>ССЫЛКИ!AI3</f>
        <v>50</v>
      </c>
      <c r="AL34" s="241">
        <f>ССЫЛКИ!AJ3</f>
        <v>55</v>
      </c>
      <c r="AM34" s="241">
        <f>ССЫЛКИ!AK3</f>
        <v>60</v>
      </c>
      <c r="AN34" s="241">
        <f>ССЫЛКИ!AL3</f>
        <v>60</v>
      </c>
      <c r="AO34" s="241">
        <f>ССЫЛКИ!AM3</f>
        <v>50</v>
      </c>
      <c r="AP34" s="241">
        <f>ССЫЛКИ!AN3</f>
        <v>110</v>
      </c>
      <c r="AQ34" s="241">
        <f>ССЫЛКИ!AO3</f>
        <v>270</v>
      </c>
      <c r="AR34" s="241">
        <f>ССЫЛКИ!AP3</f>
        <v>200</v>
      </c>
      <c r="AS34" s="241">
        <f>ССЫЛКИ!AQ3</f>
        <v>80</v>
      </c>
      <c r="AT34" s="241">
        <f>ССЫЛКИ!AR3</f>
        <v>600</v>
      </c>
      <c r="AU34" s="241">
        <f>ССЫЛКИ!AS3</f>
        <v>60</v>
      </c>
      <c r="AV34" s="241">
        <f>ССЫЛКИ!AT3</f>
        <v>75</v>
      </c>
      <c r="AW34" s="241">
        <f>ССЫЛКИ!AU3</f>
        <v>250</v>
      </c>
      <c r="AX34" s="241">
        <f>ССЫЛКИ!AV3</f>
        <v>274</v>
      </c>
      <c r="AY34" s="241">
        <f>ССЫЛКИ!AW3</f>
        <v>450</v>
      </c>
      <c r="AZ34" s="241">
        <f>ССЫЛКИ!AX3</f>
        <v>325</v>
      </c>
      <c r="BA34" s="241">
        <f>ССЫЛКИ!AY3</f>
        <v>180</v>
      </c>
      <c r="BB34" s="241">
        <f>ССЫЛКИ!AZ3</f>
        <v>320</v>
      </c>
      <c r="BC34" s="241">
        <f>ССЫЛКИ!BA3</f>
        <v>350</v>
      </c>
      <c r="BD34" s="241">
        <f>ССЫЛКИ!BB3</f>
        <v>300</v>
      </c>
      <c r="BE34" s="241">
        <f>ССЫЛКИ!BC3</f>
        <v>120</v>
      </c>
      <c r="BF34" s="241">
        <f>ССЫЛКИ!BD3</f>
        <v>220</v>
      </c>
      <c r="BG34" s="241">
        <f>ССЫЛКИ!BE3</f>
        <v>300</v>
      </c>
      <c r="BH34" s="241">
        <f>ССЫЛКИ!BF3</f>
        <v>21</v>
      </c>
      <c r="BI34" s="241">
        <f>ССЫЛКИ!BG3</f>
        <v>21</v>
      </c>
      <c r="BJ34" s="241">
        <f>ССЫЛКИ!BH3</f>
        <v>35</v>
      </c>
      <c r="BK34" s="241">
        <f>ССЫЛКИ!BI3</f>
        <v>22</v>
      </c>
      <c r="BL34" s="241">
        <f>ССЫЛКИ!BJ3</f>
        <v>32</v>
      </c>
      <c r="BM34" s="241">
        <f>ССЫЛКИ!BK3</f>
        <v>140</v>
      </c>
      <c r="BN34" s="241">
        <f>ССЫЛКИ!BL3</f>
        <v>140</v>
      </c>
      <c r="BO34" s="241">
        <f>ССЫЛКИ!BM3</f>
        <v>30</v>
      </c>
      <c r="BP34" s="241">
        <f>ССЫЛКИ!BN3</f>
        <v>4.2</v>
      </c>
      <c r="BQ34" s="241">
        <f>ССЫЛКИ!BO3</f>
        <v>160</v>
      </c>
      <c r="BR34" s="241">
        <f>ССЫЛКИ!BP3</f>
        <v>100</v>
      </c>
      <c r="BS34" s="241">
        <f>ССЫЛКИ!BQ3</f>
        <v>150</v>
      </c>
      <c r="BT34" s="241">
        <f>ССЫЛКИ!BR3</f>
        <v>160</v>
      </c>
      <c r="BU34" s="241">
        <f>ССЫЛКИ!BS3</f>
        <v>100</v>
      </c>
      <c r="BV34" s="241">
        <f>ССЫЛКИ!BT3</f>
        <v>90</v>
      </c>
      <c r="BW34" s="241">
        <f>ССЫЛКИ!BU3</f>
        <v>21</v>
      </c>
      <c r="BX34" s="241">
        <f>ССЫЛКИ!BV3</f>
        <v>40</v>
      </c>
    </row>
    <row r="35" spans="1:76" ht="15.75" customHeight="1">
      <c r="A35" s="414" t="s">
        <v>76</v>
      </c>
      <c r="B35" s="415"/>
      <c r="C35" s="242">
        <f>SUM(D35:BZ35)</f>
        <v>1952.0000000000002</v>
      </c>
      <c r="D35" s="243">
        <f t="shared" ref="D35:BX35" si="13">D33*D34</f>
        <v>0</v>
      </c>
      <c r="E35" s="243">
        <f t="shared" si="13"/>
        <v>0</v>
      </c>
      <c r="F35" s="239">
        <f t="shared" si="13"/>
        <v>0</v>
      </c>
      <c r="G35" s="240">
        <f t="shared" si="13"/>
        <v>0</v>
      </c>
      <c r="H35" s="240">
        <f t="shared" si="13"/>
        <v>0</v>
      </c>
      <c r="I35" s="240">
        <f t="shared" si="13"/>
        <v>0</v>
      </c>
      <c r="J35" s="240">
        <f t="shared" si="13"/>
        <v>0</v>
      </c>
      <c r="K35" s="240">
        <f t="shared" si="13"/>
        <v>0</v>
      </c>
      <c r="L35" s="240">
        <f t="shared" si="13"/>
        <v>17.471999999999998</v>
      </c>
      <c r="M35" s="240">
        <f t="shared" si="13"/>
        <v>0</v>
      </c>
      <c r="N35" s="240">
        <f t="shared" si="13"/>
        <v>1.5359999999999998</v>
      </c>
      <c r="O35" s="240">
        <f t="shared" si="13"/>
        <v>0</v>
      </c>
      <c r="P35" s="240">
        <f t="shared" si="13"/>
        <v>0</v>
      </c>
      <c r="Q35" s="240">
        <f t="shared" si="13"/>
        <v>0</v>
      </c>
      <c r="R35" s="240">
        <f t="shared" si="13"/>
        <v>0</v>
      </c>
      <c r="S35" s="240">
        <f t="shared" si="13"/>
        <v>0</v>
      </c>
      <c r="T35" s="240">
        <f t="shared" si="13"/>
        <v>0</v>
      </c>
      <c r="U35" s="240">
        <f t="shared" si="13"/>
        <v>158.4</v>
      </c>
      <c r="V35" s="240">
        <f t="shared" si="13"/>
        <v>0</v>
      </c>
      <c r="W35" s="240">
        <f t="shared" si="13"/>
        <v>0</v>
      </c>
      <c r="X35" s="240">
        <f t="shared" si="13"/>
        <v>0</v>
      </c>
      <c r="Y35" s="240">
        <f t="shared" si="13"/>
        <v>0</v>
      </c>
      <c r="Z35" s="240">
        <f t="shared" si="13"/>
        <v>0</v>
      </c>
      <c r="AA35" s="240">
        <f t="shared" si="13"/>
        <v>0</v>
      </c>
      <c r="AB35" s="240">
        <f t="shared" si="13"/>
        <v>403.2</v>
      </c>
      <c r="AC35" s="240">
        <f t="shared" si="13"/>
        <v>21.12</v>
      </c>
      <c r="AD35" s="240">
        <f t="shared" si="13"/>
        <v>0</v>
      </c>
      <c r="AE35" s="240">
        <f t="shared" si="13"/>
        <v>0</v>
      </c>
      <c r="AF35" s="240">
        <f t="shared" si="13"/>
        <v>0</v>
      </c>
      <c r="AG35" s="240">
        <f t="shared" si="13"/>
        <v>0</v>
      </c>
      <c r="AH35" s="240">
        <f t="shared" si="13"/>
        <v>43.199999999999996</v>
      </c>
      <c r="AI35" s="240">
        <f t="shared" si="13"/>
        <v>0</v>
      </c>
      <c r="AJ35" s="240">
        <f t="shared" si="13"/>
        <v>0</v>
      </c>
      <c r="AK35" s="240">
        <f t="shared" si="13"/>
        <v>0</v>
      </c>
      <c r="AL35" s="240">
        <f t="shared" si="13"/>
        <v>0</v>
      </c>
      <c r="AM35" s="240">
        <f t="shared" si="13"/>
        <v>0</v>
      </c>
      <c r="AN35" s="240">
        <f t="shared" si="13"/>
        <v>9.6</v>
      </c>
      <c r="AO35" s="240">
        <f t="shared" si="13"/>
        <v>0</v>
      </c>
      <c r="AP35" s="240">
        <f t="shared" si="13"/>
        <v>0</v>
      </c>
      <c r="AQ35" s="240">
        <f t="shared" si="13"/>
        <v>0</v>
      </c>
      <c r="AR35" s="240">
        <f t="shared" si="13"/>
        <v>0</v>
      </c>
      <c r="AS35" s="240">
        <f t="shared" si="13"/>
        <v>0</v>
      </c>
      <c r="AT35" s="240">
        <f t="shared" si="13"/>
        <v>76.8</v>
      </c>
      <c r="AU35" s="240">
        <f t="shared" si="13"/>
        <v>0</v>
      </c>
      <c r="AV35" s="240">
        <f t="shared" si="13"/>
        <v>0</v>
      </c>
      <c r="AW35" s="240">
        <f t="shared" si="13"/>
        <v>0</v>
      </c>
      <c r="AX35" s="240">
        <f t="shared" si="13"/>
        <v>43.84</v>
      </c>
      <c r="AY35" s="240">
        <f t="shared" si="13"/>
        <v>0</v>
      </c>
      <c r="AZ35" s="240">
        <f t="shared" si="13"/>
        <v>0</v>
      </c>
      <c r="BA35" s="240">
        <f t="shared" si="13"/>
        <v>288</v>
      </c>
      <c r="BB35" s="240">
        <f t="shared" si="13"/>
        <v>0</v>
      </c>
      <c r="BC35" s="240">
        <f t="shared" si="13"/>
        <v>0</v>
      </c>
      <c r="BD35" s="240">
        <f t="shared" si="13"/>
        <v>0</v>
      </c>
      <c r="BE35" s="240">
        <f t="shared" si="13"/>
        <v>0</v>
      </c>
      <c r="BF35" s="240">
        <f t="shared" si="13"/>
        <v>0</v>
      </c>
      <c r="BG35" s="240">
        <f t="shared" si="13"/>
        <v>0</v>
      </c>
      <c r="BH35" s="240">
        <f t="shared" si="13"/>
        <v>672</v>
      </c>
      <c r="BI35" s="240">
        <f t="shared" si="13"/>
        <v>0</v>
      </c>
      <c r="BJ35" s="240">
        <f t="shared" si="13"/>
        <v>56</v>
      </c>
      <c r="BK35" s="240">
        <f t="shared" si="13"/>
        <v>5.6319999999999997</v>
      </c>
      <c r="BL35" s="240">
        <f t="shared" si="13"/>
        <v>40.96</v>
      </c>
      <c r="BM35" s="240">
        <f t="shared" si="13"/>
        <v>0</v>
      </c>
      <c r="BN35" s="240">
        <f t="shared" si="13"/>
        <v>0</v>
      </c>
      <c r="BO35" s="240">
        <f t="shared" si="13"/>
        <v>0</v>
      </c>
      <c r="BP35" s="240">
        <f t="shared" si="13"/>
        <v>0</v>
      </c>
      <c r="BQ35" s="240">
        <f t="shared" si="13"/>
        <v>0</v>
      </c>
      <c r="BR35" s="240">
        <f t="shared" si="13"/>
        <v>0</v>
      </c>
      <c r="BS35" s="240">
        <f t="shared" si="13"/>
        <v>0</v>
      </c>
      <c r="BT35" s="240">
        <f t="shared" si="13"/>
        <v>0</v>
      </c>
      <c r="BU35" s="240">
        <f t="shared" si="13"/>
        <v>0</v>
      </c>
      <c r="BV35" s="240">
        <f t="shared" si="13"/>
        <v>37.44</v>
      </c>
      <c r="BW35" s="240">
        <f t="shared" si="13"/>
        <v>0</v>
      </c>
      <c r="BX35" s="240">
        <f t="shared" si="13"/>
        <v>76.8</v>
      </c>
    </row>
    <row r="36" spans="1:76" ht="15.75" customHeight="1">
      <c r="A36" s="414" t="s">
        <v>77</v>
      </c>
      <c r="B36" s="415"/>
      <c r="C36" s="244">
        <f>C35/C32</f>
        <v>61.000000000000007</v>
      </c>
      <c r="D36" s="230"/>
      <c r="E36" s="230"/>
      <c r="F36" s="230"/>
      <c r="G36" s="230"/>
      <c r="H36" s="230"/>
      <c r="I36" s="230"/>
      <c r="J36" s="230"/>
      <c r="K36" s="230"/>
      <c r="L36" s="230"/>
      <c r="M36" s="230"/>
      <c r="N36" s="230"/>
      <c r="O36" s="230"/>
      <c r="P36" s="230"/>
      <c r="Q36" s="230"/>
      <c r="R36" s="230"/>
      <c r="S36" s="230"/>
      <c r="T36" s="230"/>
      <c r="U36" s="230"/>
      <c r="V36" s="230"/>
      <c r="W36" s="230"/>
      <c r="X36" s="230"/>
      <c r="Y36" s="230"/>
      <c r="Z36" s="230"/>
      <c r="AA36" s="230"/>
      <c r="AB36" s="230"/>
      <c r="AC36" s="230"/>
      <c r="AD36" s="230"/>
      <c r="AE36" s="230"/>
      <c r="AF36" s="230"/>
      <c r="AG36" s="230"/>
      <c r="AH36" s="230"/>
      <c r="AI36" s="230"/>
      <c r="AJ36" s="230"/>
      <c r="AK36" s="230"/>
      <c r="AL36" s="230"/>
      <c r="AM36" s="230"/>
      <c r="AN36" s="230"/>
      <c r="AO36" s="230"/>
      <c r="AP36" s="230"/>
      <c r="AQ36" s="230"/>
      <c r="AR36" s="230"/>
      <c r="AS36" s="230"/>
      <c r="AT36" s="230"/>
      <c r="AU36" s="230"/>
      <c r="AV36" s="230"/>
      <c r="AW36" s="230"/>
      <c r="AX36" s="230"/>
      <c r="AY36" s="230"/>
      <c r="AZ36" s="230"/>
      <c r="BA36" s="230"/>
      <c r="BB36" s="230"/>
      <c r="BC36" s="230"/>
      <c r="BD36" s="230"/>
      <c r="BE36" s="230"/>
      <c r="BF36" s="230"/>
      <c r="BG36" s="230"/>
      <c r="BH36" s="230"/>
      <c r="BI36" s="230"/>
      <c r="BJ36" s="230"/>
      <c r="BK36" s="230"/>
      <c r="BL36" s="230"/>
      <c r="BM36" s="230"/>
      <c r="BN36" s="230"/>
      <c r="BO36" s="230"/>
      <c r="BP36" s="230"/>
      <c r="BQ36" s="230"/>
      <c r="BR36" s="230"/>
      <c r="BS36" s="230"/>
      <c r="BT36" s="230"/>
      <c r="BU36" s="230"/>
      <c r="BV36" s="230"/>
      <c r="BW36" s="230"/>
      <c r="BX36" s="230"/>
    </row>
    <row r="37" spans="1:76" ht="13.9" hidden="1" customHeight="1">
      <c r="A37" s="1"/>
      <c r="B37" s="233" t="s">
        <v>399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</row>
    <row r="38" spans="1:76" ht="13.9" hidden="1" customHeight="1">
      <c r="A38" s="408"/>
      <c r="B38" s="407"/>
      <c r="C38" s="236"/>
      <c r="D38" s="236">
        <f t="shared" ref="D38:K38" si="14">SUM(D22:D28)</f>
        <v>0</v>
      </c>
      <c r="E38" s="236">
        <f t="shared" si="14"/>
        <v>0</v>
      </c>
      <c r="F38" s="236">
        <f t="shared" si="14"/>
        <v>0</v>
      </c>
      <c r="G38" s="236">
        <f t="shared" si="14"/>
        <v>0</v>
      </c>
      <c r="H38" s="236">
        <f t="shared" si="14"/>
        <v>0</v>
      </c>
      <c r="I38" s="236">
        <f t="shared" si="14"/>
        <v>0</v>
      </c>
      <c r="J38" s="236">
        <f t="shared" si="14"/>
        <v>0</v>
      </c>
      <c r="K38" s="236">
        <f t="shared" si="14"/>
        <v>0</v>
      </c>
      <c r="L38" s="236">
        <f>SUM(L22:L28)</f>
        <v>3.9</v>
      </c>
      <c r="M38" s="236">
        <f t="shared" ref="M38:BX38" si="15">SUM(M22:M28)</f>
        <v>0</v>
      </c>
      <c r="N38" s="236">
        <f t="shared" si="15"/>
        <v>4.8</v>
      </c>
      <c r="O38" s="236">
        <f t="shared" si="15"/>
        <v>0</v>
      </c>
      <c r="P38" s="236">
        <f t="shared" si="15"/>
        <v>0</v>
      </c>
      <c r="Q38" s="236">
        <f t="shared" si="15"/>
        <v>0</v>
      </c>
      <c r="R38" s="236">
        <f t="shared" si="15"/>
        <v>0</v>
      </c>
      <c r="S38" s="236">
        <f t="shared" si="15"/>
        <v>0</v>
      </c>
      <c r="T38" s="236">
        <f t="shared" si="15"/>
        <v>0</v>
      </c>
      <c r="U38" s="236">
        <f t="shared" si="15"/>
        <v>45</v>
      </c>
      <c r="V38" s="236">
        <f t="shared" si="15"/>
        <v>0</v>
      </c>
      <c r="W38" s="236">
        <f t="shared" si="15"/>
        <v>0</v>
      </c>
      <c r="X38" s="236">
        <f t="shared" si="15"/>
        <v>0</v>
      </c>
      <c r="Y38" s="236">
        <f t="shared" si="15"/>
        <v>0</v>
      </c>
      <c r="Z38" s="236">
        <f t="shared" si="15"/>
        <v>0</v>
      </c>
      <c r="AA38" s="236">
        <f t="shared" si="15"/>
        <v>0</v>
      </c>
      <c r="AB38" s="236">
        <f t="shared" si="15"/>
        <v>180</v>
      </c>
      <c r="AC38" s="236">
        <f t="shared" si="15"/>
        <v>4</v>
      </c>
      <c r="AD38" s="236">
        <f t="shared" si="15"/>
        <v>0</v>
      </c>
      <c r="AE38" s="236">
        <f t="shared" si="15"/>
        <v>0</v>
      </c>
      <c r="AF38" s="236">
        <f t="shared" si="15"/>
        <v>0</v>
      </c>
      <c r="AG38" s="236">
        <f t="shared" si="15"/>
        <v>0</v>
      </c>
      <c r="AH38" s="236">
        <f t="shared" si="15"/>
        <v>30</v>
      </c>
      <c r="AI38" s="236">
        <f t="shared" si="15"/>
        <v>0</v>
      </c>
      <c r="AJ38" s="236">
        <f t="shared" si="15"/>
        <v>0</v>
      </c>
      <c r="AK38" s="236">
        <f t="shared" si="15"/>
        <v>0</v>
      </c>
      <c r="AL38" s="236">
        <f t="shared" si="15"/>
        <v>0</v>
      </c>
      <c r="AM38" s="236">
        <f t="shared" si="15"/>
        <v>0</v>
      </c>
      <c r="AN38" s="236">
        <f t="shared" si="15"/>
        <v>5</v>
      </c>
      <c r="AO38" s="236">
        <f t="shared" si="15"/>
        <v>0</v>
      </c>
      <c r="AP38" s="236">
        <f t="shared" si="15"/>
        <v>0</v>
      </c>
      <c r="AQ38" s="236">
        <f t="shared" si="15"/>
        <v>0</v>
      </c>
      <c r="AR38" s="236">
        <f t="shared" si="15"/>
        <v>0</v>
      </c>
      <c r="AS38" s="236">
        <f t="shared" si="15"/>
        <v>0</v>
      </c>
      <c r="AT38" s="236">
        <f t="shared" si="15"/>
        <v>4</v>
      </c>
      <c r="AU38" s="236">
        <f t="shared" si="15"/>
        <v>0</v>
      </c>
      <c r="AV38" s="236">
        <f t="shared" si="15"/>
        <v>0</v>
      </c>
      <c r="AW38" s="236">
        <f t="shared" si="15"/>
        <v>0</v>
      </c>
      <c r="AX38" s="236">
        <f t="shared" si="15"/>
        <v>5</v>
      </c>
      <c r="AY38" s="236">
        <f t="shared" si="15"/>
        <v>0</v>
      </c>
      <c r="AZ38" s="236">
        <f t="shared" si="15"/>
        <v>0</v>
      </c>
      <c r="BA38" s="236">
        <f t="shared" si="15"/>
        <v>50</v>
      </c>
      <c r="BB38" s="236">
        <f t="shared" si="15"/>
        <v>0</v>
      </c>
      <c r="BC38" s="236">
        <f t="shared" si="15"/>
        <v>0</v>
      </c>
      <c r="BD38" s="236">
        <f t="shared" si="15"/>
        <v>0</v>
      </c>
      <c r="BE38" s="236">
        <f t="shared" si="15"/>
        <v>0</v>
      </c>
      <c r="BF38" s="236">
        <f t="shared" si="15"/>
        <v>0</v>
      </c>
      <c r="BG38" s="236">
        <f t="shared" si="15"/>
        <v>0</v>
      </c>
      <c r="BH38" s="236">
        <f t="shared" si="15"/>
        <v>1</v>
      </c>
      <c r="BI38" s="236">
        <f t="shared" si="15"/>
        <v>0</v>
      </c>
      <c r="BJ38" s="236">
        <f t="shared" si="15"/>
        <v>50</v>
      </c>
      <c r="BK38" s="236">
        <f t="shared" si="15"/>
        <v>8</v>
      </c>
      <c r="BL38" s="236">
        <f t="shared" si="15"/>
        <v>40</v>
      </c>
      <c r="BM38" s="236">
        <f t="shared" si="15"/>
        <v>0</v>
      </c>
      <c r="BN38" s="236">
        <f t="shared" si="15"/>
        <v>0</v>
      </c>
      <c r="BO38" s="236">
        <f t="shared" si="15"/>
        <v>0</v>
      </c>
      <c r="BP38" s="236">
        <f t="shared" si="15"/>
        <v>0</v>
      </c>
      <c r="BQ38" s="236">
        <f t="shared" si="15"/>
        <v>0</v>
      </c>
      <c r="BR38" s="236">
        <f t="shared" si="15"/>
        <v>0</v>
      </c>
      <c r="BS38" s="236">
        <f t="shared" si="15"/>
        <v>0</v>
      </c>
      <c r="BT38" s="236">
        <f t="shared" si="15"/>
        <v>0</v>
      </c>
      <c r="BU38" s="236">
        <f t="shared" si="15"/>
        <v>0</v>
      </c>
      <c r="BV38" s="236">
        <f t="shared" si="15"/>
        <v>13</v>
      </c>
      <c r="BW38" s="236">
        <f t="shared" si="15"/>
        <v>0</v>
      </c>
      <c r="BX38" s="236">
        <f t="shared" si="15"/>
        <v>60</v>
      </c>
    </row>
    <row r="39" spans="1:76" ht="13.9" hidden="1" customHeight="1">
      <c r="A39" s="412" t="s">
        <v>74</v>
      </c>
      <c r="B39" s="413"/>
      <c r="C39" s="236">
        <f>C40</f>
        <v>32</v>
      </c>
      <c r="D39" s="246">
        <f>C39</f>
        <v>32</v>
      </c>
      <c r="E39" s="246">
        <f t="shared" ref="E39:BP39" si="16">D39</f>
        <v>32</v>
      </c>
      <c r="F39" s="246">
        <f t="shared" si="16"/>
        <v>32</v>
      </c>
      <c r="G39" s="246">
        <f t="shared" si="16"/>
        <v>32</v>
      </c>
      <c r="H39" s="246">
        <f t="shared" si="16"/>
        <v>32</v>
      </c>
      <c r="I39" s="246">
        <f t="shared" si="16"/>
        <v>32</v>
      </c>
      <c r="J39" s="246">
        <f t="shared" si="16"/>
        <v>32</v>
      </c>
      <c r="K39" s="246">
        <f t="shared" si="16"/>
        <v>32</v>
      </c>
      <c r="L39" s="246">
        <f t="shared" si="16"/>
        <v>32</v>
      </c>
      <c r="M39" s="246">
        <f t="shared" si="16"/>
        <v>32</v>
      </c>
      <c r="N39" s="246">
        <f t="shared" si="16"/>
        <v>32</v>
      </c>
      <c r="O39" s="246">
        <f t="shared" si="16"/>
        <v>32</v>
      </c>
      <c r="P39" s="246">
        <f t="shared" si="16"/>
        <v>32</v>
      </c>
      <c r="Q39" s="246">
        <f t="shared" si="16"/>
        <v>32</v>
      </c>
      <c r="R39" s="246">
        <f t="shared" si="16"/>
        <v>32</v>
      </c>
      <c r="S39" s="246">
        <f t="shared" si="16"/>
        <v>32</v>
      </c>
      <c r="T39" s="246">
        <f t="shared" si="16"/>
        <v>32</v>
      </c>
      <c r="U39" s="246">
        <f t="shared" si="16"/>
        <v>32</v>
      </c>
      <c r="V39" s="246">
        <f t="shared" si="16"/>
        <v>32</v>
      </c>
      <c r="W39" s="246">
        <f t="shared" si="16"/>
        <v>32</v>
      </c>
      <c r="X39" s="246">
        <f t="shared" si="16"/>
        <v>32</v>
      </c>
      <c r="Y39" s="246">
        <f t="shared" si="16"/>
        <v>32</v>
      </c>
      <c r="Z39" s="246">
        <f t="shared" si="16"/>
        <v>32</v>
      </c>
      <c r="AA39" s="246">
        <f t="shared" si="16"/>
        <v>32</v>
      </c>
      <c r="AB39" s="246">
        <f t="shared" si="16"/>
        <v>32</v>
      </c>
      <c r="AC39" s="246">
        <f t="shared" si="16"/>
        <v>32</v>
      </c>
      <c r="AD39" s="246">
        <f t="shared" si="16"/>
        <v>32</v>
      </c>
      <c r="AE39" s="246">
        <f t="shared" si="16"/>
        <v>32</v>
      </c>
      <c r="AF39" s="246">
        <f t="shared" si="16"/>
        <v>32</v>
      </c>
      <c r="AG39" s="246">
        <f t="shared" si="16"/>
        <v>32</v>
      </c>
      <c r="AH39" s="246">
        <f t="shared" si="16"/>
        <v>32</v>
      </c>
      <c r="AI39" s="246">
        <f t="shared" si="16"/>
        <v>32</v>
      </c>
      <c r="AJ39" s="246">
        <f t="shared" si="16"/>
        <v>32</v>
      </c>
      <c r="AK39" s="246">
        <f t="shared" si="16"/>
        <v>32</v>
      </c>
      <c r="AL39" s="246">
        <f t="shared" si="16"/>
        <v>32</v>
      </c>
      <c r="AM39" s="246">
        <f t="shared" si="16"/>
        <v>32</v>
      </c>
      <c r="AN39" s="246">
        <f t="shared" si="16"/>
        <v>32</v>
      </c>
      <c r="AO39" s="246">
        <f t="shared" si="16"/>
        <v>32</v>
      </c>
      <c r="AP39" s="246">
        <f t="shared" si="16"/>
        <v>32</v>
      </c>
      <c r="AQ39" s="246">
        <f t="shared" si="16"/>
        <v>32</v>
      </c>
      <c r="AR39" s="246">
        <f t="shared" si="16"/>
        <v>32</v>
      </c>
      <c r="AS39" s="246">
        <f t="shared" si="16"/>
        <v>32</v>
      </c>
      <c r="AT39" s="246">
        <f t="shared" si="16"/>
        <v>32</v>
      </c>
      <c r="AU39" s="246">
        <f t="shared" si="16"/>
        <v>32</v>
      </c>
      <c r="AV39" s="246">
        <f t="shared" si="16"/>
        <v>32</v>
      </c>
      <c r="AW39" s="246">
        <f t="shared" si="16"/>
        <v>32</v>
      </c>
      <c r="AX39" s="246">
        <f t="shared" si="16"/>
        <v>32</v>
      </c>
      <c r="AY39" s="246">
        <f t="shared" si="16"/>
        <v>32</v>
      </c>
      <c r="AZ39" s="246">
        <f t="shared" si="16"/>
        <v>32</v>
      </c>
      <c r="BA39" s="246">
        <f t="shared" si="16"/>
        <v>32</v>
      </c>
      <c r="BB39" s="246">
        <f t="shared" si="16"/>
        <v>32</v>
      </c>
      <c r="BC39" s="246">
        <f t="shared" si="16"/>
        <v>32</v>
      </c>
      <c r="BD39" s="246">
        <f t="shared" si="16"/>
        <v>32</v>
      </c>
      <c r="BE39" s="246">
        <f t="shared" si="16"/>
        <v>32</v>
      </c>
      <c r="BF39" s="246">
        <f t="shared" si="16"/>
        <v>32</v>
      </c>
      <c r="BG39" s="246">
        <f t="shared" si="16"/>
        <v>32</v>
      </c>
      <c r="BH39" s="246">
        <f t="shared" si="16"/>
        <v>32</v>
      </c>
      <c r="BI39" s="246">
        <f t="shared" si="16"/>
        <v>32</v>
      </c>
      <c r="BJ39" s="246">
        <f t="shared" si="16"/>
        <v>32</v>
      </c>
      <c r="BK39" s="246">
        <f t="shared" si="16"/>
        <v>32</v>
      </c>
      <c r="BL39" s="246">
        <f t="shared" si="16"/>
        <v>32</v>
      </c>
      <c r="BM39" s="246">
        <f t="shared" si="16"/>
        <v>32</v>
      </c>
      <c r="BN39" s="246">
        <f t="shared" si="16"/>
        <v>32</v>
      </c>
      <c r="BO39" s="246">
        <f t="shared" si="16"/>
        <v>32</v>
      </c>
      <c r="BP39" s="246">
        <f t="shared" si="16"/>
        <v>32</v>
      </c>
      <c r="BQ39" s="246">
        <f t="shared" ref="BQ39:BX39" si="17">BP39</f>
        <v>32</v>
      </c>
      <c r="BR39" s="246">
        <f t="shared" si="17"/>
        <v>32</v>
      </c>
      <c r="BS39" s="246">
        <f t="shared" si="17"/>
        <v>32</v>
      </c>
      <c r="BT39" s="246">
        <f t="shared" si="17"/>
        <v>32</v>
      </c>
      <c r="BU39" s="246">
        <f t="shared" si="17"/>
        <v>32</v>
      </c>
      <c r="BV39" s="246">
        <f t="shared" si="17"/>
        <v>32</v>
      </c>
      <c r="BW39" s="246">
        <f t="shared" si="17"/>
        <v>32</v>
      </c>
      <c r="BX39" s="246">
        <f t="shared" si="17"/>
        <v>32</v>
      </c>
    </row>
    <row r="40" spans="1:76" ht="21" hidden="1" customHeight="1" thickBot="1">
      <c r="A40" s="410" t="s">
        <v>138</v>
      </c>
      <c r="B40" s="411"/>
      <c r="C40" s="99">
        <f>VLOOKUP(B4,Общее_количество_учащихся,3,FALSE)</f>
        <v>32</v>
      </c>
      <c r="D40" s="247"/>
      <c r="E40" s="247"/>
      <c r="F40" s="247"/>
      <c r="G40" s="247"/>
      <c r="H40" s="247"/>
      <c r="I40" s="247"/>
      <c r="J40" s="247"/>
      <c r="K40" s="247"/>
      <c r="L40" s="247"/>
      <c r="M40" s="247"/>
      <c r="N40" s="247"/>
      <c r="O40" s="247"/>
      <c r="P40" s="247"/>
      <c r="Q40" s="247"/>
      <c r="R40" s="247"/>
      <c r="S40" s="247"/>
      <c r="T40" s="247"/>
      <c r="U40" s="247"/>
      <c r="V40" s="247"/>
      <c r="W40" s="247"/>
      <c r="X40" s="247"/>
      <c r="Y40" s="247"/>
      <c r="Z40" s="247"/>
      <c r="AA40" s="247"/>
      <c r="AB40" s="247"/>
      <c r="AC40" s="247"/>
      <c r="AD40" s="247"/>
      <c r="AE40" s="247"/>
      <c r="AF40" s="247"/>
      <c r="AG40" s="247"/>
      <c r="AH40" s="247"/>
      <c r="AI40" s="247"/>
      <c r="AJ40" s="247"/>
      <c r="AK40" s="247"/>
      <c r="AL40" s="247"/>
      <c r="AM40" s="247"/>
      <c r="AN40" s="247"/>
      <c r="AO40" s="247"/>
      <c r="AP40" s="247"/>
      <c r="AQ40" s="247"/>
      <c r="AR40" s="247"/>
      <c r="AS40" s="247"/>
      <c r="AT40" s="247"/>
      <c r="AU40" s="247"/>
      <c r="AV40" s="247"/>
      <c r="AW40" s="247"/>
      <c r="AX40" s="247"/>
      <c r="AY40" s="247"/>
      <c r="AZ40" s="247"/>
      <c r="BA40" s="247"/>
      <c r="BB40" s="247"/>
      <c r="BC40" s="247"/>
      <c r="BD40" s="247"/>
      <c r="BE40" s="247"/>
      <c r="BF40" s="247"/>
      <c r="BG40" s="247"/>
      <c r="BH40" s="247"/>
      <c r="BI40" s="247"/>
      <c r="BJ40" s="247"/>
      <c r="BK40" s="247"/>
      <c r="BL40" s="247"/>
      <c r="BM40" s="247"/>
      <c r="BN40" s="247"/>
      <c r="BO40" s="247"/>
      <c r="BP40" s="247"/>
      <c r="BQ40" s="247"/>
      <c r="BR40" s="247"/>
      <c r="BS40" s="247"/>
      <c r="BT40" s="247"/>
      <c r="BU40" s="247"/>
      <c r="BV40" s="247"/>
      <c r="BW40" s="247"/>
      <c r="BX40" s="247"/>
    </row>
    <row r="41" spans="1:76" ht="14.45" hidden="1" customHeight="1" thickTop="1">
      <c r="A41" s="414" t="s">
        <v>75</v>
      </c>
      <c r="B41" s="415"/>
      <c r="C41" s="237"/>
      <c r="D41" s="248">
        <f>D38*D39/1000</f>
        <v>0</v>
      </c>
      <c r="E41" s="248">
        <f>E38*E39</f>
        <v>0</v>
      </c>
      <c r="F41" s="248">
        <f>F38*F39</f>
        <v>0</v>
      </c>
      <c r="G41" s="248">
        <f>G38*G39</f>
        <v>0</v>
      </c>
      <c r="H41" s="248">
        <f t="shared" ref="H41:BS41" si="18">H38*H39/1000</f>
        <v>0</v>
      </c>
      <c r="I41" s="248">
        <f t="shared" si="18"/>
        <v>0</v>
      </c>
      <c r="J41" s="249">
        <f t="shared" si="18"/>
        <v>0</v>
      </c>
      <c r="K41" s="249">
        <f>K38*K39</f>
        <v>0</v>
      </c>
      <c r="L41" s="249">
        <f>L38*L39/1000</f>
        <v>0.12479999999999999</v>
      </c>
      <c r="M41" s="249">
        <f t="shared" si="18"/>
        <v>0</v>
      </c>
      <c r="N41" s="249">
        <f t="shared" si="18"/>
        <v>0.15359999999999999</v>
      </c>
      <c r="O41" s="249">
        <f t="shared" si="18"/>
        <v>0</v>
      </c>
      <c r="P41" s="249">
        <f t="shared" si="18"/>
        <v>0</v>
      </c>
      <c r="Q41" s="249">
        <f>Q38*Q39</f>
        <v>0</v>
      </c>
      <c r="R41" s="249">
        <f t="shared" si="18"/>
        <v>0</v>
      </c>
      <c r="S41" s="249">
        <f>S38*S39</f>
        <v>0</v>
      </c>
      <c r="T41" s="249">
        <f t="shared" si="18"/>
        <v>0</v>
      </c>
      <c r="U41" s="249">
        <f t="shared" si="18"/>
        <v>1.44</v>
      </c>
      <c r="V41" s="249">
        <f t="shared" si="18"/>
        <v>0</v>
      </c>
      <c r="W41" s="249">
        <f t="shared" si="18"/>
        <v>0</v>
      </c>
      <c r="X41" s="249">
        <f t="shared" si="18"/>
        <v>0</v>
      </c>
      <c r="Y41" s="249">
        <f t="shared" si="18"/>
        <v>0</v>
      </c>
      <c r="Z41" s="249">
        <f t="shared" si="18"/>
        <v>0</v>
      </c>
      <c r="AA41" s="249">
        <f t="shared" si="18"/>
        <v>0</v>
      </c>
      <c r="AB41" s="249">
        <f t="shared" si="18"/>
        <v>5.76</v>
      </c>
      <c r="AC41" s="249">
        <f t="shared" si="18"/>
        <v>0.128</v>
      </c>
      <c r="AD41" s="249">
        <f t="shared" si="18"/>
        <v>0</v>
      </c>
      <c r="AE41" s="249">
        <f t="shared" si="18"/>
        <v>0</v>
      </c>
      <c r="AF41" s="249">
        <f t="shared" si="18"/>
        <v>0</v>
      </c>
      <c r="AG41" s="249">
        <f t="shared" si="18"/>
        <v>0</v>
      </c>
      <c r="AH41" s="249">
        <f t="shared" si="18"/>
        <v>0.96</v>
      </c>
      <c r="AI41" s="249">
        <f t="shared" si="18"/>
        <v>0</v>
      </c>
      <c r="AJ41" s="249">
        <f t="shared" si="18"/>
        <v>0</v>
      </c>
      <c r="AK41" s="249">
        <f t="shared" si="18"/>
        <v>0</v>
      </c>
      <c r="AL41" s="249">
        <f t="shared" si="18"/>
        <v>0</v>
      </c>
      <c r="AM41" s="249">
        <f t="shared" si="18"/>
        <v>0</v>
      </c>
      <c r="AN41" s="249">
        <f t="shared" si="18"/>
        <v>0.16</v>
      </c>
      <c r="AO41" s="249">
        <f t="shared" si="18"/>
        <v>0</v>
      </c>
      <c r="AP41" s="249">
        <f t="shared" si="18"/>
        <v>0</v>
      </c>
      <c r="AQ41" s="249">
        <f t="shared" si="18"/>
        <v>0</v>
      </c>
      <c r="AR41" s="249">
        <f t="shared" si="18"/>
        <v>0</v>
      </c>
      <c r="AS41" s="249">
        <f t="shared" si="18"/>
        <v>0</v>
      </c>
      <c r="AT41" s="249">
        <f t="shared" si="18"/>
        <v>0.128</v>
      </c>
      <c r="AU41" s="249">
        <f t="shared" si="18"/>
        <v>0</v>
      </c>
      <c r="AV41" s="249">
        <f t="shared" si="18"/>
        <v>0</v>
      </c>
      <c r="AW41" s="249">
        <f t="shared" si="18"/>
        <v>0</v>
      </c>
      <c r="AX41" s="249">
        <f t="shared" si="18"/>
        <v>0.16</v>
      </c>
      <c r="AY41" s="249">
        <f t="shared" si="18"/>
        <v>0</v>
      </c>
      <c r="AZ41" s="249">
        <f t="shared" si="18"/>
        <v>0</v>
      </c>
      <c r="BA41" s="249">
        <f t="shared" si="18"/>
        <v>1.6</v>
      </c>
      <c r="BB41" s="249">
        <f t="shared" si="18"/>
        <v>0</v>
      </c>
      <c r="BC41" s="249">
        <f t="shared" si="18"/>
        <v>0</v>
      </c>
      <c r="BD41" s="249">
        <f t="shared" si="18"/>
        <v>0</v>
      </c>
      <c r="BE41" s="249">
        <f t="shared" si="18"/>
        <v>0</v>
      </c>
      <c r="BF41" s="249">
        <f t="shared" si="18"/>
        <v>0</v>
      </c>
      <c r="BG41" s="249">
        <f t="shared" si="18"/>
        <v>0</v>
      </c>
      <c r="BH41" s="249">
        <f>BH38*BH39</f>
        <v>32</v>
      </c>
      <c r="BI41" s="249">
        <f t="shared" si="18"/>
        <v>0</v>
      </c>
      <c r="BJ41" s="249">
        <f t="shared" si="18"/>
        <v>1.6</v>
      </c>
      <c r="BK41" s="249">
        <f t="shared" si="18"/>
        <v>0.25600000000000001</v>
      </c>
      <c r="BL41" s="249">
        <f t="shared" si="18"/>
        <v>1.28</v>
      </c>
      <c r="BM41" s="249">
        <f t="shared" si="18"/>
        <v>0</v>
      </c>
      <c r="BN41" s="249">
        <f t="shared" si="18"/>
        <v>0</v>
      </c>
      <c r="BO41" s="249">
        <f t="shared" si="18"/>
        <v>0</v>
      </c>
      <c r="BP41" s="249">
        <f t="shared" si="18"/>
        <v>0</v>
      </c>
      <c r="BQ41" s="249">
        <f t="shared" si="18"/>
        <v>0</v>
      </c>
      <c r="BR41" s="249">
        <f t="shared" si="18"/>
        <v>0</v>
      </c>
      <c r="BS41" s="249">
        <f t="shared" si="18"/>
        <v>0</v>
      </c>
      <c r="BT41" s="249">
        <f t="shared" ref="BT41:BX41" si="19">BT38*BT39/1000</f>
        <v>0</v>
      </c>
      <c r="BU41" s="249">
        <f t="shared" si="19"/>
        <v>0</v>
      </c>
      <c r="BV41" s="249">
        <f t="shared" si="19"/>
        <v>0.41599999999999998</v>
      </c>
      <c r="BW41" s="249">
        <f t="shared" si="19"/>
        <v>0</v>
      </c>
      <c r="BX41" s="249">
        <f t="shared" si="19"/>
        <v>1.92</v>
      </c>
    </row>
    <row r="42" spans="1:76" ht="13.9" hidden="1" customHeight="1">
      <c r="A42" s="414" t="s">
        <v>64</v>
      </c>
      <c r="B42" s="415"/>
      <c r="C42" s="237"/>
      <c r="D42" s="241">
        <f>ССЫЛКИ!B3</f>
        <v>85</v>
      </c>
      <c r="E42" s="241">
        <f>ССЫЛКИ!C3</f>
        <v>21</v>
      </c>
      <c r="F42" s="241">
        <f>ССЫЛКИ!D3</f>
        <v>21</v>
      </c>
      <c r="G42" s="241">
        <f>ССЫЛКИ!E3</f>
        <v>6</v>
      </c>
      <c r="H42" s="241">
        <f>ССЫЛКИ!F3</f>
        <v>400</v>
      </c>
      <c r="I42" s="241">
        <f>ССЫЛКИ!G3</f>
        <v>140</v>
      </c>
      <c r="J42" s="241">
        <f>ССЫЛКИ!H3</f>
        <v>85</v>
      </c>
      <c r="K42" s="241">
        <f>ССЫЛКИ!I3</f>
        <v>21</v>
      </c>
      <c r="L42" s="241">
        <f>ССЫЛКИ!J3</f>
        <v>140</v>
      </c>
      <c r="M42" s="241">
        <f>ССЫЛКИ!K3</f>
        <v>56</v>
      </c>
      <c r="N42" s="241">
        <f>ССЫЛКИ!L3</f>
        <v>10</v>
      </c>
      <c r="O42" s="241">
        <f>ССЫЛКИ!M3</f>
        <v>240</v>
      </c>
      <c r="P42" s="241">
        <f>ССЫЛКИ!N3</f>
        <v>700</v>
      </c>
      <c r="Q42" s="241">
        <f>ССЫЛКИ!O3</f>
        <v>8</v>
      </c>
      <c r="R42" s="241">
        <f>ССЫЛКИ!P3</f>
        <v>160</v>
      </c>
      <c r="S42" s="241">
        <f>ССЫЛКИ!Q3</f>
        <v>10</v>
      </c>
      <c r="T42" s="241">
        <f>ССЫЛКИ!R3</f>
        <v>150</v>
      </c>
      <c r="U42" s="241">
        <f>ССЫЛКИ!S3</f>
        <v>110</v>
      </c>
      <c r="V42" s="241">
        <f>ССЫЛКИ!T3</f>
        <v>130</v>
      </c>
      <c r="W42" s="241">
        <f>ССЫЛКИ!U3</f>
        <v>150</v>
      </c>
      <c r="X42" s="241">
        <f>ССЫЛКИ!V3</f>
        <v>150</v>
      </c>
      <c r="Y42" s="241">
        <f>ССЫЛКИ!W3</f>
        <v>40</v>
      </c>
      <c r="Z42" s="241">
        <f>ССЫЛКИ!X3</f>
        <v>150</v>
      </c>
      <c r="AA42" s="241">
        <f>ССЫЛКИ!Y3</f>
        <v>60</v>
      </c>
      <c r="AB42" s="241">
        <f>ССЫЛКИ!Z3</f>
        <v>70</v>
      </c>
      <c r="AC42" s="241">
        <f>ССЫЛКИ!AA3</f>
        <v>165</v>
      </c>
      <c r="AD42" s="241">
        <f>ССЫЛКИ!AB3</f>
        <v>21</v>
      </c>
      <c r="AE42" s="241">
        <f>ССЫЛКИ!AC3</f>
        <v>10.5</v>
      </c>
      <c r="AF42" s="241">
        <f>ССЫЛКИ!AD3</f>
        <v>55</v>
      </c>
      <c r="AG42" s="241">
        <f>ССЫЛКИ!AE3</f>
        <v>90</v>
      </c>
      <c r="AH42" s="241">
        <f>ССЫЛКИ!AF3</f>
        <v>45</v>
      </c>
      <c r="AI42" s="241">
        <f>ССЫЛКИ!AG3</f>
        <v>45</v>
      </c>
      <c r="AJ42" s="241">
        <f>ССЫЛКИ!AH3</f>
        <v>52</v>
      </c>
      <c r="AK42" s="241">
        <f>ССЫЛКИ!AI3</f>
        <v>50</v>
      </c>
      <c r="AL42" s="241">
        <f>ССЫЛКИ!AJ3</f>
        <v>55</v>
      </c>
      <c r="AM42" s="241">
        <f>ССЫЛКИ!AK3</f>
        <v>60</v>
      </c>
      <c r="AN42" s="241">
        <f>ССЫЛКИ!AL3</f>
        <v>60</v>
      </c>
      <c r="AO42" s="241">
        <f>ССЫЛКИ!AM3</f>
        <v>50</v>
      </c>
      <c r="AP42" s="241">
        <f>ССЫЛКИ!AN3</f>
        <v>110</v>
      </c>
      <c r="AQ42" s="241">
        <f>ССЫЛКИ!AO3</f>
        <v>270</v>
      </c>
      <c r="AR42" s="241">
        <f>ССЫЛКИ!AP3</f>
        <v>200</v>
      </c>
      <c r="AS42" s="241">
        <f>ССЫЛКИ!AQ3</f>
        <v>80</v>
      </c>
      <c r="AT42" s="241">
        <f>ССЫЛКИ!AR3</f>
        <v>600</v>
      </c>
      <c r="AU42" s="241">
        <f>ССЫЛКИ!AS3</f>
        <v>60</v>
      </c>
      <c r="AV42" s="241">
        <f>ССЫЛКИ!AT3</f>
        <v>75</v>
      </c>
      <c r="AW42" s="241">
        <f>ССЫЛКИ!AU3</f>
        <v>250</v>
      </c>
      <c r="AX42" s="241">
        <f>ССЫЛКИ!AV3</f>
        <v>274</v>
      </c>
      <c r="AY42" s="241">
        <f>ССЫЛКИ!AW3</f>
        <v>450</v>
      </c>
      <c r="AZ42" s="241">
        <f>ССЫЛКИ!AX3</f>
        <v>325</v>
      </c>
      <c r="BA42" s="241">
        <f>ССЫЛКИ!AY3</f>
        <v>180</v>
      </c>
      <c r="BB42" s="241">
        <f>ССЫЛКИ!AZ3</f>
        <v>320</v>
      </c>
      <c r="BC42" s="241">
        <f>ССЫЛКИ!BA3</f>
        <v>350</v>
      </c>
      <c r="BD42" s="241">
        <f>ССЫЛКИ!BB3</f>
        <v>300</v>
      </c>
      <c r="BE42" s="241">
        <f>ССЫЛКИ!BC3</f>
        <v>120</v>
      </c>
      <c r="BF42" s="241">
        <f>ССЫЛКИ!BD3</f>
        <v>220</v>
      </c>
      <c r="BG42" s="241">
        <f>ССЫЛКИ!BE3</f>
        <v>300</v>
      </c>
      <c r="BH42" s="241">
        <f>ССЫЛКИ!BF3</f>
        <v>21</v>
      </c>
      <c r="BI42" s="241">
        <f>ССЫЛКИ!BG3</f>
        <v>21</v>
      </c>
      <c r="BJ42" s="241">
        <f>ССЫЛКИ!BH3</f>
        <v>35</v>
      </c>
      <c r="BK42" s="241">
        <f>ССЫЛКИ!BI3</f>
        <v>22</v>
      </c>
      <c r="BL42" s="241">
        <f>ССЫЛКИ!BJ3</f>
        <v>32</v>
      </c>
      <c r="BM42" s="241">
        <f>ССЫЛКИ!BK3</f>
        <v>140</v>
      </c>
      <c r="BN42" s="241">
        <f>ССЫЛКИ!BL3</f>
        <v>140</v>
      </c>
      <c r="BO42" s="241">
        <f>ССЫЛКИ!BM3</f>
        <v>30</v>
      </c>
      <c r="BP42" s="241">
        <f>ССЫЛКИ!BN3</f>
        <v>4.2</v>
      </c>
      <c r="BQ42" s="241">
        <f>ССЫЛКИ!BO3</f>
        <v>160</v>
      </c>
      <c r="BR42" s="241">
        <f>ССЫЛКИ!BP3</f>
        <v>100</v>
      </c>
      <c r="BS42" s="241">
        <f>ССЫЛКИ!BQ3</f>
        <v>150</v>
      </c>
      <c r="BT42" s="241">
        <f>ССЫЛКИ!BR3</f>
        <v>160</v>
      </c>
      <c r="BU42" s="241">
        <f>ССЫЛКИ!BS3</f>
        <v>100</v>
      </c>
      <c r="BV42" s="241">
        <f>ССЫЛКИ!BT3</f>
        <v>90</v>
      </c>
      <c r="BW42" s="241">
        <f>ССЫЛКИ!BU3</f>
        <v>21</v>
      </c>
      <c r="BX42" s="241">
        <f>ССЫЛКИ!BV3</f>
        <v>40</v>
      </c>
    </row>
    <row r="43" spans="1:76" ht="13.9" hidden="1" customHeight="1">
      <c r="A43" s="414" t="s">
        <v>76</v>
      </c>
      <c r="B43" s="415"/>
      <c r="C43" s="250">
        <f>SUM(D43:BZ43)</f>
        <v>1952.0000000000002</v>
      </c>
      <c r="D43" s="243">
        <f>D41*D42</f>
        <v>0</v>
      </c>
      <c r="E43" s="243">
        <f t="shared" ref="E43:BP43" si="20">E41*E42</f>
        <v>0</v>
      </c>
      <c r="F43" s="239">
        <f>F41*F42</f>
        <v>0</v>
      </c>
      <c r="G43" s="239">
        <f t="shared" si="20"/>
        <v>0</v>
      </c>
      <c r="H43" s="239">
        <f t="shared" si="20"/>
        <v>0</v>
      </c>
      <c r="I43" s="239">
        <f t="shared" si="20"/>
        <v>0</v>
      </c>
      <c r="J43" s="239">
        <f t="shared" si="20"/>
        <v>0</v>
      </c>
      <c r="K43" s="252">
        <f t="shared" si="20"/>
        <v>0</v>
      </c>
      <c r="L43" s="252">
        <f t="shared" si="20"/>
        <v>17.471999999999998</v>
      </c>
      <c r="M43" s="252">
        <f t="shared" si="20"/>
        <v>0</v>
      </c>
      <c r="N43" s="252">
        <f t="shared" si="20"/>
        <v>1.5359999999999998</v>
      </c>
      <c r="O43" s="252">
        <f t="shared" si="20"/>
        <v>0</v>
      </c>
      <c r="P43" s="252">
        <f t="shared" si="20"/>
        <v>0</v>
      </c>
      <c r="Q43" s="252">
        <f t="shared" si="20"/>
        <v>0</v>
      </c>
      <c r="R43" s="252">
        <f t="shared" si="20"/>
        <v>0</v>
      </c>
      <c r="S43" s="252">
        <f t="shared" si="20"/>
        <v>0</v>
      </c>
      <c r="T43" s="252">
        <f t="shared" si="20"/>
        <v>0</v>
      </c>
      <c r="U43" s="252">
        <f t="shared" si="20"/>
        <v>158.4</v>
      </c>
      <c r="V43" s="252">
        <f t="shared" si="20"/>
        <v>0</v>
      </c>
      <c r="W43" s="252">
        <f t="shared" si="20"/>
        <v>0</v>
      </c>
      <c r="X43" s="252">
        <f t="shared" si="20"/>
        <v>0</v>
      </c>
      <c r="Y43" s="252">
        <f t="shared" si="20"/>
        <v>0</v>
      </c>
      <c r="Z43" s="252">
        <f t="shared" si="20"/>
        <v>0</v>
      </c>
      <c r="AA43" s="252">
        <f t="shared" si="20"/>
        <v>0</v>
      </c>
      <c r="AB43" s="252">
        <f t="shared" si="20"/>
        <v>403.2</v>
      </c>
      <c r="AC43" s="252">
        <f t="shared" si="20"/>
        <v>21.12</v>
      </c>
      <c r="AD43" s="252">
        <f t="shared" si="20"/>
        <v>0</v>
      </c>
      <c r="AE43" s="252">
        <f t="shared" si="20"/>
        <v>0</v>
      </c>
      <c r="AF43" s="252">
        <f t="shared" si="20"/>
        <v>0</v>
      </c>
      <c r="AG43" s="252">
        <f t="shared" si="20"/>
        <v>0</v>
      </c>
      <c r="AH43" s="252">
        <f t="shared" si="20"/>
        <v>43.199999999999996</v>
      </c>
      <c r="AI43" s="252">
        <f t="shared" si="20"/>
        <v>0</v>
      </c>
      <c r="AJ43" s="252">
        <f t="shared" si="20"/>
        <v>0</v>
      </c>
      <c r="AK43" s="252">
        <f t="shared" si="20"/>
        <v>0</v>
      </c>
      <c r="AL43" s="252">
        <f t="shared" si="20"/>
        <v>0</v>
      </c>
      <c r="AM43" s="252">
        <f t="shared" si="20"/>
        <v>0</v>
      </c>
      <c r="AN43" s="252">
        <f t="shared" si="20"/>
        <v>9.6</v>
      </c>
      <c r="AO43" s="252">
        <f t="shared" si="20"/>
        <v>0</v>
      </c>
      <c r="AP43" s="252">
        <f t="shared" si="20"/>
        <v>0</v>
      </c>
      <c r="AQ43" s="252">
        <f t="shared" si="20"/>
        <v>0</v>
      </c>
      <c r="AR43" s="252">
        <f t="shared" si="20"/>
        <v>0</v>
      </c>
      <c r="AS43" s="252">
        <f t="shared" si="20"/>
        <v>0</v>
      </c>
      <c r="AT43" s="252">
        <f t="shared" si="20"/>
        <v>76.8</v>
      </c>
      <c r="AU43" s="252">
        <f t="shared" si="20"/>
        <v>0</v>
      </c>
      <c r="AV43" s="252">
        <f t="shared" si="20"/>
        <v>0</v>
      </c>
      <c r="AW43" s="252">
        <f t="shared" si="20"/>
        <v>0</v>
      </c>
      <c r="AX43" s="252">
        <f t="shared" si="20"/>
        <v>43.84</v>
      </c>
      <c r="AY43" s="252">
        <f t="shared" si="20"/>
        <v>0</v>
      </c>
      <c r="AZ43" s="252">
        <f t="shared" si="20"/>
        <v>0</v>
      </c>
      <c r="BA43" s="252">
        <f t="shared" si="20"/>
        <v>288</v>
      </c>
      <c r="BB43" s="252">
        <f t="shared" si="20"/>
        <v>0</v>
      </c>
      <c r="BC43" s="252">
        <f t="shared" si="20"/>
        <v>0</v>
      </c>
      <c r="BD43" s="252">
        <f t="shared" si="20"/>
        <v>0</v>
      </c>
      <c r="BE43" s="252">
        <f t="shared" si="20"/>
        <v>0</v>
      </c>
      <c r="BF43" s="252">
        <f t="shared" si="20"/>
        <v>0</v>
      </c>
      <c r="BG43" s="252">
        <f t="shared" si="20"/>
        <v>0</v>
      </c>
      <c r="BH43" s="252">
        <f t="shared" si="20"/>
        <v>672</v>
      </c>
      <c r="BI43" s="252">
        <f t="shared" si="20"/>
        <v>0</v>
      </c>
      <c r="BJ43" s="252">
        <f t="shared" si="20"/>
        <v>56</v>
      </c>
      <c r="BK43" s="252">
        <f t="shared" si="20"/>
        <v>5.6319999999999997</v>
      </c>
      <c r="BL43" s="252">
        <f t="shared" si="20"/>
        <v>40.96</v>
      </c>
      <c r="BM43" s="252">
        <f t="shared" si="20"/>
        <v>0</v>
      </c>
      <c r="BN43" s="252">
        <f t="shared" si="20"/>
        <v>0</v>
      </c>
      <c r="BO43" s="252">
        <f t="shared" si="20"/>
        <v>0</v>
      </c>
      <c r="BP43" s="252">
        <f t="shared" si="20"/>
        <v>0</v>
      </c>
      <c r="BQ43" s="252">
        <f t="shared" ref="BQ43:BW43" si="21">BQ41*BQ42</f>
        <v>0</v>
      </c>
      <c r="BR43" s="252">
        <f t="shared" si="21"/>
        <v>0</v>
      </c>
      <c r="BS43" s="252">
        <f t="shared" si="21"/>
        <v>0</v>
      </c>
      <c r="BT43" s="252">
        <f t="shared" si="21"/>
        <v>0</v>
      </c>
      <c r="BU43" s="252">
        <f t="shared" si="21"/>
        <v>0</v>
      </c>
      <c r="BV43" s="252">
        <f>BV41*BV42</f>
        <v>37.44</v>
      </c>
      <c r="BW43" s="252">
        <f t="shared" si="21"/>
        <v>0</v>
      </c>
      <c r="BX43" s="252">
        <f>BX41*BX42</f>
        <v>76.8</v>
      </c>
    </row>
    <row r="44" spans="1:76" ht="13.9" hidden="1" customHeight="1">
      <c r="A44" s="414" t="s">
        <v>77</v>
      </c>
      <c r="B44" s="416"/>
      <c r="C44" s="251">
        <f>C43/C40</f>
        <v>61.000000000000007</v>
      </c>
      <c r="D44" s="230"/>
      <c r="E44" s="230"/>
      <c r="F44" s="230"/>
      <c r="G44" s="230"/>
      <c r="H44" s="230"/>
      <c r="I44" s="230"/>
      <c r="J44" s="230"/>
      <c r="K44" s="230"/>
      <c r="L44" s="230"/>
      <c r="M44" s="230"/>
      <c r="N44" s="230"/>
      <c r="O44" s="230"/>
      <c r="P44" s="230"/>
      <c r="Q44" s="230"/>
      <c r="R44" s="230"/>
      <c r="S44" s="230"/>
      <c r="T44" s="230"/>
      <c r="U44" s="230"/>
      <c r="V44" s="230"/>
      <c r="W44" s="230"/>
      <c r="X44" s="230"/>
      <c r="Y44" s="230"/>
      <c r="Z44" s="230"/>
      <c r="AA44" s="230"/>
      <c r="AB44" s="230"/>
      <c r="AC44" s="230"/>
      <c r="AD44" s="230"/>
      <c r="AE44" s="230"/>
      <c r="AF44" s="230"/>
      <c r="AG44" s="230"/>
      <c r="AH44" s="230"/>
      <c r="AI44" s="230"/>
      <c r="AJ44" s="230"/>
      <c r="AK44" s="230"/>
      <c r="AL44" s="230"/>
      <c r="AM44" s="230"/>
      <c r="AN44" s="230"/>
      <c r="AO44" s="230"/>
      <c r="AP44" s="230"/>
      <c r="AQ44" s="230"/>
      <c r="AR44" s="230"/>
      <c r="AS44" s="230"/>
      <c r="AT44" s="230"/>
      <c r="AU44" s="230"/>
      <c r="AV44" s="230"/>
      <c r="AW44" s="230"/>
      <c r="AX44" s="230"/>
      <c r="AY44" s="230"/>
      <c r="AZ44" s="230"/>
      <c r="BA44" s="230"/>
      <c r="BB44" s="230"/>
      <c r="BC44" s="230"/>
      <c r="BD44" s="230"/>
      <c r="BE44" s="230"/>
      <c r="BF44" s="230"/>
      <c r="BG44" s="230"/>
      <c r="BH44" s="230"/>
      <c r="BI44" s="230"/>
      <c r="BJ44" s="230"/>
      <c r="BK44" s="230"/>
      <c r="BL44" s="230"/>
      <c r="BM44" s="230"/>
      <c r="BN44" s="230"/>
      <c r="BO44" s="230"/>
      <c r="BP44" s="230"/>
      <c r="BQ44" s="230"/>
      <c r="BR44" s="230"/>
      <c r="BS44" s="230"/>
      <c r="BT44" s="230"/>
      <c r="BU44" s="230"/>
      <c r="BV44" s="230"/>
      <c r="BW44" s="230"/>
      <c r="BX44" s="230"/>
    </row>
    <row r="45" spans="1:76" ht="13.9" hidden="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</row>
    <row r="46" spans="1:76" ht="15.75" hidden="1" customHeight="1">
      <c r="A46" s="1"/>
      <c r="C46" s="1"/>
      <c r="D46" s="1"/>
      <c r="E46" s="1"/>
      <c r="F46" s="1"/>
      <c r="G46" s="1"/>
      <c r="H46" s="1"/>
      <c r="I46" s="1"/>
      <c r="J46" s="1"/>
      <c r="K46" s="1"/>
      <c r="L46" s="285">
        <f ca="1">SUMPRODUCT(SIGN(CELL("width",OFFSET(L35,,N(INDEX(COLUMN(L35:CH35)-COLUMN(L35),))))),L35:CH35)</f>
        <v>1952.0000000000002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</row>
    <row r="47" spans="1:76" ht="15.75" customHeight="1">
      <c r="A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</row>
    <row r="48" spans="1:76" ht="15.75" customHeight="1">
      <c r="A48" s="1"/>
      <c r="B48" s="245" t="s">
        <v>78</v>
      </c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</row>
    <row r="49" spans="2:2" ht="15.75" customHeight="1">
      <c r="B49" s="1"/>
    </row>
    <row r="50" spans="2:2" ht="15.75" customHeight="1">
      <c r="B50" s="29" t="s">
        <v>79</v>
      </c>
    </row>
    <row r="51" spans="2:2" ht="15.75" customHeight="1"/>
    <row r="52" spans="2:2" ht="15.75" customHeight="1"/>
    <row r="53" spans="2:2" ht="15.75" customHeight="1"/>
    <row r="54" spans="2:2" ht="15.75" customHeight="1"/>
    <row r="55" spans="2:2" ht="15.75" customHeight="1"/>
    <row r="56" spans="2:2" ht="15.75" customHeight="1"/>
    <row r="57" spans="2:2" ht="15.75" customHeight="1"/>
    <row r="58" spans="2:2" ht="15.75" customHeight="1"/>
    <row r="59" spans="2:2" ht="15.75" customHeight="1"/>
    <row r="60" spans="2:2" ht="15.75" customHeight="1"/>
    <row r="61" spans="2:2" ht="15.75" customHeight="1"/>
    <row r="62" spans="2:2" ht="15.75" customHeight="1"/>
    <row r="63" spans="2:2" ht="15.75" customHeight="1"/>
    <row r="64" spans="2: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</sheetData>
  <mergeCells count="35">
    <mergeCell ref="A16:B16"/>
    <mergeCell ref="A17:B17"/>
    <mergeCell ref="A11:B11"/>
    <mergeCell ref="A12:B12"/>
    <mergeCell ref="A13:B13"/>
    <mergeCell ref="A14:B14"/>
    <mergeCell ref="A15:B15"/>
    <mergeCell ref="A1:BK1"/>
    <mergeCell ref="A2:BK2"/>
    <mergeCell ref="B3:BK3"/>
    <mergeCell ref="C4:BX4"/>
    <mergeCell ref="L5:AB5"/>
    <mergeCell ref="A28:B28"/>
    <mergeCell ref="A20:B21"/>
    <mergeCell ref="D20:BX20"/>
    <mergeCell ref="A22:B22"/>
    <mergeCell ref="A23:B23"/>
    <mergeCell ref="A24:B24"/>
    <mergeCell ref="A25:B25"/>
    <mergeCell ref="A26:B26"/>
    <mergeCell ref="A27:B27"/>
    <mergeCell ref="A30:B30"/>
    <mergeCell ref="A31:B31"/>
    <mergeCell ref="A32:B32"/>
    <mergeCell ref="A33:B33"/>
    <mergeCell ref="A34:B34"/>
    <mergeCell ref="A41:B41"/>
    <mergeCell ref="A42:B42"/>
    <mergeCell ref="A43:B43"/>
    <mergeCell ref="A44:B44"/>
    <mergeCell ref="A35:B35"/>
    <mergeCell ref="A36:B36"/>
    <mergeCell ref="A38:B38"/>
    <mergeCell ref="A39:B39"/>
    <mergeCell ref="A40:B40"/>
  </mergeCells>
  <pageMargins left="0.70866141732283472" right="0.70866141732283472" top="0.74803149606299213" bottom="0.74803149606299213" header="0" footer="0"/>
  <pageSetup paperSize="9" scale="54" orientation="landscape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pageSetUpPr fitToPage="1"/>
  </sheetPr>
  <dimension ref="A1:CA1000"/>
  <sheetViews>
    <sheetView topLeftCell="C3" zoomScale="80" zoomScaleNormal="80" workbookViewId="0">
      <selection activeCell="J53" sqref="J53"/>
    </sheetView>
  </sheetViews>
  <sheetFormatPr defaultColWidth="12.625" defaultRowHeight="15" customHeight="1"/>
  <cols>
    <col min="1" max="1" width="3.25" style="285" customWidth="1"/>
    <col min="2" max="2" width="31" style="285" customWidth="1"/>
    <col min="3" max="3" width="7.375" style="285" bestFit="1" customWidth="1"/>
    <col min="4" max="5" width="7.375" style="285" hidden="1" customWidth="1"/>
    <col min="6" max="6" width="7.375" style="285" bestFit="1" customWidth="1"/>
    <col min="7" max="7" width="6.375" style="285" hidden="1" customWidth="1"/>
    <col min="8" max="9" width="8.375" style="285" hidden="1" customWidth="1"/>
    <col min="10" max="10" width="7.375" style="285" bestFit="1" customWidth="1"/>
    <col min="11" max="11" width="7.375" style="285" hidden="1" customWidth="1"/>
    <col min="12" max="12" width="8.375" style="285" bestFit="1" customWidth="1"/>
    <col min="13" max="13" width="7.375" style="285" hidden="1" customWidth="1"/>
    <col min="14" max="14" width="7.375" style="285" customWidth="1"/>
    <col min="15" max="16" width="8.375" style="285" hidden="1" customWidth="1"/>
    <col min="17" max="17" width="6.375" style="285" hidden="1" customWidth="1"/>
    <col min="18" max="18" width="8.375" style="285" bestFit="1" customWidth="1"/>
    <col min="19" max="19" width="7.375" style="285" hidden="1" customWidth="1"/>
    <col min="20" max="21" width="8.375" style="285" hidden="1" customWidth="1"/>
    <col min="22" max="22" width="8.375" style="285" bestFit="1" customWidth="1"/>
    <col min="23" max="24" width="8.375" style="285" hidden="1" customWidth="1"/>
    <col min="25" max="25" width="7.375" style="285" bestFit="1" customWidth="1"/>
    <col min="26" max="26" width="8.375" style="285" hidden="1" customWidth="1"/>
    <col min="27" max="27" width="8.625" style="285" bestFit="1" customWidth="1"/>
    <col min="28" max="28" width="7.375" style="285" hidden="1" customWidth="1"/>
    <col min="29" max="29" width="8.375" style="285" bestFit="1" customWidth="1"/>
    <col min="30" max="30" width="7.75" style="285" bestFit="1" customWidth="1"/>
    <col min="31" max="37" width="7.375" style="285" hidden="1" customWidth="1"/>
    <col min="38" max="38" width="7.375" style="285" bestFit="1" customWidth="1"/>
    <col min="39" max="41" width="7.375" style="285" hidden="1" customWidth="1"/>
    <col min="42" max="44" width="8.375" style="285" hidden="1" customWidth="1"/>
    <col min="45" max="45" width="7.375" style="285" hidden="1" customWidth="1"/>
    <col min="46" max="46" width="8.375" style="285" bestFit="1" customWidth="1"/>
    <col min="47" max="47" width="7.375" style="285" hidden="1" customWidth="1"/>
    <col min="48" max="48" width="7.75" style="285" bestFit="1" customWidth="1"/>
    <col min="49" max="52" width="8.375" style="285" hidden="1" customWidth="1"/>
    <col min="53" max="53" width="8.625" style="285" bestFit="1" customWidth="1"/>
    <col min="54" max="58" width="8.375" style="285" hidden="1" customWidth="1"/>
    <col min="59" max="59" width="8.375" style="285" bestFit="1" customWidth="1"/>
    <col min="60" max="61" width="7.375" style="285" hidden="1" customWidth="1"/>
    <col min="62" max="62" width="7.75" style="285" bestFit="1" customWidth="1"/>
    <col min="63" max="64" width="7.375" style="285" bestFit="1" customWidth="1"/>
    <col min="65" max="66" width="8.375" style="285" hidden="1" customWidth="1"/>
    <col min="67" max="67" width="7.75" style="285" bestFit="1" customWidth="1"/>
    <col min="68" max="68" width="6.375" style="285" hidden="1" customWidth="1"/>
    <col min="69" max="69" width="8.375" style="285" hidden="1" customWidth="1"/>
    <col min="70" max="70" width="8.375" style="285" bestFit="1" customWidth="1"/>
    <col min="71" max="73" width="8.375" style="285" hidden="1" customWidth="1"/>
    <col min="74" max="75" width="7.375" style="285" hidden="1" customWidth="1"/>
    <col min="76" max="76" width="7.75" style="285" bestFit="1" customWidth="1"/>
    <col min="77" max="77" width="8.375" style="285" hidden="1" customWidth="1"/>
    <col min="78" max="78" width="6.375" style="285" hidden="1" customWidth="1"/>
    <col min="79" max="79" width="7.625" style="285" customWidth="1"/>
    <col min="80" max="16384" width="12.625" style="285"/>
  </cols>
  <sheetData>
    <row r="1" spans="1:79" ht="18.75">
      <c r="A1" s="423" t="str">
        <f>'Автомат. ввод'!N10</f>
        <v>МКОУ " Новокрестьяновская  СОШ"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  <c r="R1" s="418"/>
      <c r="S1" s="418"/>
      <c r="T1" s="418"/>
      <c r="U1" s="418"/>
      <c r="V1" s="418"/>
      <c r="W1" s="418"/>
      <c r="X1" s="418"/>
      <c r="Y1" s="418"/>
      <c r="Z1" s="418"/>
      <c r="AA1" s="418"/>
      <c r="AB1" s="418"/>
      <c r="AC1" s="418"/>
      <c r="AD1" s="418"/>
      <c r="AE1" s="418"/>
      <c r="AF1" s="418"/>
      <c r="AG1" s="418"/>
      <c r="AH1" s="418"/>
      <c r="AI1" s="418"/>
      <c r="AJ1" s="418"/>
      <c r="AK1" s="418"/>
      <c r="AL1" s="418"/>
      <c r="AM1" s="418"/>
      <c r="AN1" s="418"/>
      <c r="AO1" s="418"/>
      <c r="AP1" s="418"/>
      <c r="AQ1" s="418"/>
      <c r="AR1" s="418"/>
      <c r="AS1" s="418"/>
      <c r="AT1" s="418"/>
      <c r="AU1" s="418"/>
      <c r="AV1" s="418"/>
      <c r="AW1" s="418"/>
      <c r="AX1" s="418"/>
      <c r="AY1" s="418"/>
      <c r="AZ1" s="418"/>
      <c r="BA1" s="418"/>
      <c r="BB1" s="418"/>
      <c r="BC1" s="418"/>
      <c r="BD1" s="418"/>
      <c r="BE1" s="418"/>
      <c r="BF1" s="418"/>
      <c r="BG1" s="418"/>
      <c r="BH1" s="418"/>
      <c r="BI1" s="418"/>
      <c r="BJ1" s="418"/>
      <c r="BK1" s="418"/>
    </row>
    <row r="2" spans="1:79" ht="15.75">
      <c r="A2" s="424" t="s">
        <v>65</v>
      </c>
      <c r="B2" s="418"/>
      <c r="C2" s="418"/>
      <c r="D2" s="418"/>
      <c r="E2" s="418"/>
      <c r="F2" s="418"/>
      <c r="G2" s="418"/>
      <c r="H2" s="418"/>
      <c r="I2" s="418"/>
      <c r="J2" s="418"/>
      <c r="K2" s="418"/>
      <c r="L2" s="418"/>
      <c r="M2" s="418"/>
      <c r="N2" s="418"/>
      <c r="O2" s="418"/>
      <c r="P2" s="418"/>
      <c r="Q2" s="418"/>
      <c r="R2" s="418"/>
      <c r="S2" s="418"/>
      <c r="T2" s="418"/>
      <c r="U2" s="418"/>
      <c r="V2" s="418"/>
      <c r="W2" s="418"/>
      <c r="X2" s="418"/>
      <c r="Y2" s="418"/>
      <c r="Z2" s="418"/>
      <c r="AA2" s="418"/>
      <c r="AB2" s="418"/>
      <c r="AC2" s="418"/>
      <c r="AD2" s="418"/>
      <c r="AE2" s="418"/>
      <c r="AF2" s="418"/>
      <c r="AG2" s="418"/>
      <c r="AH2" s="418"/>
      <c r="AI2" s="418"/>
      <c r="AJ2" s="418"/>
      <c r="AK2" s="418"/>
      <c r="AL2" s="418"/>
      <c r="AM2" s="418"/>
      <c r="AN2" s="418"/>
      <c r="AO2" s="418"/>
      <c r="AP2" s="418"/>
      <c r="AQ2" s="418"/>
      <c r="AR2" s="418"/>
      <c r="AS2" s="418"/>
      <c r="AT2" s="418"/>
      <c r="AU2" s="418"/>
      <c r="AV2" s="418"/>
      <c r="AW2" s="418"/>
      <c r="AX2" s="418"/>
      <c r="AY2" s="418"/>
      <c r="AZ2" s="418"/>
      <c r="BA2" s="418"/>
      <c r="BB2" s="418"/>
      <c r="BC2" s="418"/>
      <c r="BD2" s="418"/>
      <c r="BE2" s="418"/>
      <c r="BF2" s="418"/>
      <c r="BG2" s="418"/>
      <c r="BH2" s="418"/>
      <c r="BI2" s="418"/>
      <c r="BJ2" s="418"/>
      <c r="BK2" s="418"/>
      <c r="BQ2" s="36"/>
      <c r="BR2" s="36"/>
      <c r="BS2" s="36"/>
      <c r="BT2" s="36"/>
      <c r="BU2" s="36"/>
      <c r="BV2" s="36"/>
      <c r="BW2" s="36"/>
    </row>
    <row r="3" spans="1:79" ht="15.75">
      <c r="B3" s="424" t="s">
        <v>66</v>
      </c>
      <c r="C3" s="418"/>
      <c r="D3" s="418"/>
      <c r="E3" s="418"/>
      <c r="F3" s="418"/>
      <c r="G3" s="418"/>
      <c r="H3" s="418"/>
      <c r="I3" s="418"/>
      <c r="J3" s="418"/>
      <c r="K3" s="418"/>
      <c r="L3" s="418"/>
      <c r="M3" s="418"/>
      <c r="N3" s="418"/>
      <c r="O3" s="418"/>
      <c r="P3" s="418"/>
      <c r="Q3" s="418"/>
      <c r="R3" s="418"/>
      <c r="S3" s="418"/>
      <c r="T3" s="418"/>
      <c r="U3" s="418"/>
      <c r="V3" s="418"/>
      <c r="W3" s="418"/>
      <c r="X3" s="418"/>
      <c r="Y3" s="418"/>
      <c r="Z3" s="418"/>
      <c r="AA3" s="418"/>
      <c r="AB3" s="418"/>
      <c r="AC3" s="418"/>
      <c r="AD3" s="418"/>
      <c r="AE3" s="418"/>
      <c r="AF3" s="418"/>
      <c r="AG3" s="418"/>
      <c r="AH3" s="418"/>
      <c r="AI3" s="418"/>
      <c r="AJ3" s="418"/>
      <c r="AK3" s="418"/>
      <c r="AL3" s="418"/>
      <c r="AM3" s="418"/>
      <c r="AN3" s="418"/>
      <c r="AO3" s="418"/>
      <c r="AP3" s="418"/>
      <c r="AQ3" s="418"/>
      <c r="AR3" s="418"/>
      <c r="AS3" s="418"/>
      <c r="AT3" s="418"/>
      <c r="AU3" s="418"/>
      <c r="AV3" s="418"/>
      <c r="AW3" s="418"/>
      <c r="AX3" s="418"/>
      <c r="AY3" s="418"/>
      <c r="AZ3" s="418"/>
      <c r="BA3" s="418"/>
      <c r="BB3" s="418"/>
      <c r="BC3" s="418"/>
      <c r="BD3" s="418"/>
      <c r="BE3" s="418"/>
      <c r="BF3" s="418"/>
      <c r="BG3" s="418"/>
      <c r="BH3" s="418"/>
      <c r="BI3" s="418"/>
      <c r="BJ3" s="418"/>
      <c r="BK3" s="418"/>
      <c r="BQ3" s="36"/>
      <c r="BR3" s="36"/>
      <c r="BS3" s="36"/>
      <c r="BT3" s="36"/>
      <c r="BU3" s="36"/>
      <c r="BV3" s="36"/>
      <c r="BW3" s="36"/>
    </row>
    <row r="4" spans="1:79" ht="25.5" customHeight="1">
      <c r="B4" s="37">
        <v>23</v>
      </c>
      <c r="C4" s="425" t="str">
        <f>ССЫЛКИ!A5</f>
        <v>Март 2021 г.</v>
      </c>
      <c r="D4" s="418"/>
      <c r="E4" s="418"/>
      <c r="F4" s="418"/>
      <c r="G4" s="418"/>
      <c r="H4" s="418"/>
      <c r="I4" s="418"/>
      <c r="J4" s="418"/>
      <c r="K4" s="418"/>
      <c r="L4" s="418"/>
      <c r="M4" s="418"/>
      <c r="N4" s="418"/>
      <c r="O4" s="418"/>
      <c r="P4" s="418"/>
      <c r="Q4" s="418"/>
      <c r="R4" s="418"/>
      <c r="S4" s="418"/>
      <c r="T4" s="418"/>
      <c r="U4" s="418"/>
      <c r="V4" s="418"/>
      <c r="W4" s="418"/>
      <c r="X4" s="418"/>
      <c r="Y4" s="418"/>
      <c r="Z4" s="418"/>
      <c r="AA4" s="418"/>
      <c r="AB4" s="418"/>
      <c r="AC4" s="418"/>
      <c r="AD4" s="418"/>
      <c r="AE4" s="418"/>
      <c r="AF4" s="418"/>
      <c r="AG4" s="418"/>
      <c r="AH4" s="418"/>
      <c r="AI4" s="418"/>
      <c r="AJ4" s="418"/>
      <c r="AK4" s="418"/>
      <c r="AL4" s="418"/>
      <c r="AM4" s="418"/>
      <c r="AN4" s="418"/>
      <c r="AO4" s="418"/>
      <c r="AP4" s="418"/>
      <c r="AQ4" s="418"/>
      <c r="AR4" s="418"/>
      <c r="AS4" s="418"/>
      <c r="AT4" s="418"/>
      <c r="AU4" s="418"/>
      <c r="AV4" s="418"/>
      <c r="AW4" s="418"/>
      <c r="AX4" s="418"/>
      <c r="AY4" s="418"/>
      <c r="AZ4" s="418"/>
      <c r="BA4" s="418"/>
      <c r="BB4" s="418"/>
      <c r="BC4" s="418"/>
      <c r="BD4" s="418"/>
      <c r="BE4" s="418"/>
      <c r="BF4" s="418"/>
      <c r="BG4" s="418"/>
      <c r="BH4" s="418"/>
      <c r="BI4" s="418"/>
      <c r="BJ4" s="418"/>
      <c r="BK4" s="418"/>
      <c r="BL4" s="418"/>
      <c r="BM4" s="418"/>
      <c r="BN4" s="418"/>
      <c r="BO4" s="418"/>
      <c r="BP4" s="418"/>
      <c r="BQ4" s="418"/>
      <c r="BR4" s="418"/>
      <c r="BS4" s="418"/>
      <c r="BT4" s="418"/>
      <c r="BU4" s="418"/>
      <c r="BV4" s="418"/>
      <c r="BW4" s="418"/>
      <c r="BX4" s="418"/>
    </row>
    <row r="5" spans="1:79" ht="24" customHeight="1">
      <c r="B5" s="294" t="s">
        <v>397</v>
      </c>
      <c r="C5" s="36"/>
      <c r="D5" s="36"/>
      <c r="E5" s="36"/>
      <c r="F5" s="36"/>
      <c r="G5" s="36"/>
      <c r="H5" s="36"/>
      <c r="I5" s="36"/>
      <c r="J5" s="36"/>
      <c r="K5" s="38"/>
      <c r="L5" s="433" t="str">
        <f>VLOOKUP(B4,Общее_количество_учащихся,2,FALSE)</f>
        <v>Вторник</v>
      </c>
      <c r="M5" s="418"/>
      <c r="N5" s="418"/>
      <c r="O5" s="418"/>
      <c r="P5" s="418"/>
      <c r="Q5" s="418"/>
      <c r="R5" s="418"/>
      <c r="S5" s="418"/>
      <c r="T5" s="418"/>
      <c r="U5" s="418"/>
      <c r="V5" s="418"/>
      <c r="W5" s="418"/>
      <c r="X5" s="418"/>
      <c r="Y5" s="418"/>
      <c r="Z5" s="418"/>
      <c r="AA5" s="418"/>
      <c r="AB5" s="418"/>
      <c r="AD5" s="287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48" t="s">
        <v>68</v>
      </c>
      <c r="B6" s="449"/>
      <c r="C6" s="40"/>
      <c r="D6" s="445" t="s">
        <v>69</v>
      </c>
      <c r="E6" s="446"/>
      <c r="F6" s="446"/>
      <c r="G6" s="446"/>
      <c r="H6" s="446"/>
      <c r="I6" s="446"/>
      <c r="J6" s="446"/>
      <c r="K6" s="446"/>
      <c r="L6" s="446"/>
      <c r="M6" s="446"/>
      <c r="N6" s="446"/>
      <c r="O6" s="446"/>
      <c r="P6" s="446"/>
      <c r="Q6" s="446"/>
      <c r="R6" s="446"/>
      <c r="S6" s="446"/>
      <c r="T6" s="446"/>
      <c r="U6" s="446"/>
      <c r="V6" s="446"/>
      <c r="W6" s="446"/>
      <c r="X6" s="446"/>
      <c r="Y6" s="446"/>
      <c r="Z6" s="446"/>
      <c r="AA6" s="446"/>
      <c r="AB6" s="446"/>
      <c r="AC6" s="446"/>
      <c r="AD6" s="446"/>
      <c r="AE6" s="446"/>
      <c r="AF6" s="446"/>
      <c r="AG6" s="446"/>
      <c r="AH6" s="446"/>
      <c r="AI6" s="446"/>
      <c r="AJ6" s="446"/>
      <c r="AK6" s="446"/>
      <c r="AL6" s="446"/>
      <c r="AM6" s="446"/>
      <c r="AN6" s="446"/>
      <c r="AO6" s="446"/>
      <c r="AP6" s="446"/>
      <c r="AQ6" s="446"/>
      <c r="AR6" s="446"/>
      <c r="AS6" s="446"/>
      <c r="AT6" s="446"/>
      <c r="AU6" s="446"/>
      <c r="AV6" s="446"/>
      <c r="AW6" s="446"/>
      <c r="AX6" s="446"/>
      <c r="AY6" s="446"/>
      <c r="AZ6" s="446"/>
      <c r="BA6" s="446"/>
      <c r="BB6" s="446"/>
      <c r="BC6" s="446"/>
      <c r="BD6" s="446"/>
      <c r="BE6" s="446"/>
      <c r="BF6" s="446"/>
      <c r="BG6" s="446"/>
      <c r="BH6" s="446"/>
      <c r="BI6" s="446"/>
      <c r="BJ6" s="446"/>
      <c r="BK6" s="446"/>
      <c r="BL6" s="446"/>
      <c r="BM6" s="446"/>
      <c r="BN6" s="446"/>
      <c r="BO6" s="446"/>
      <c r="BP6" s="446"/>
      <c r="BQ6" s="446"/>
      <c r="BR6" s="446"/>
      <c r="BS6" s="446"/>
      <c r="BT6" s="446"/>
      <c r="BU6" s="446"/>
      <c r="BV6" s="446"/>
      <c r="BW6" s="446"/>
      <c r="BX6" s="446"/>
    </row>
    <row r="7" spans="1:79" ht="180" customHeight="1">
      <c r="A7" s="450"/>
      <c r="B7" s="451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34" t="s">
        <v>384</v>
      </c>
      <c r="B8" s="430"/>
      <c r="C8" s="41"/>
      <c r="D8" s="41"/>
      <c r="E8" s="41"/>
      <c r="F8" s="41">
        <v>1</v>
      </c>
      <c r="G8" s="41"/>
      <c r="H8" s="41"/>
      <c r="I8" s="41"/>
      <c r="J8" s="41"/>
      <c r="K8" s="41"/>
      <c r="L8" s="41">
        <v>0.5</v>
      </c>
      <c r="M8" s="41"/>
      <c r="N8" s="41">
        <v>2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>
        <v>30</v>
      </c>
      <c r="AM8" s="41"/>
      <c r="AN8" s="41"/>
      <c r="AO8" s="41"/>
      <c r="AP8" s="41"/>
      <c r="AQ8" s="41"/>
      <c r="AR8" s="41"/>
      <c r="AS8" s="41"/>
      <c r="AT8" s="41">
        <v>3</v>
      </c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17"/>
    </row>
    <row r="9" spans="1:79">
      <c r="A9" s="386" t="s">
        <v>146</v>
      </c>
      <c r="B9" s="430"/>
      <c r="C9" s="15"/>
      <c r="D9" s="15"/>
      <c r="E9" s="15"/>
      <c r="F9" s="15"/>
      <c r="G9" s="15"/>
      <c r="H9" s="15"/>
      <c r="I9" s="15"/>
      <c r="J9" s="15"/>
      <c r="K9" s="15"/>
      <c r="L9" s="211">
        <v>1.8</v>
      </c>
      <c r="M9" s="15"/>
      <c r="N9" s="15">
        <v>0.75</v>
      </c>
      <c r="O9" s="15"/>
      <c r="P9" s="15"/>
      <c r="Q9" s="15"/>
      <c r="R9" s="15"/>
      <c r="S9" s="15"/>
      <c r="T9" s="15"/>
      <c r="U9" s="15"/>
      <c r="V9" s="15"/>
      <c r="W9" s="15"/>
      <c r="X9" s="15"/>
      <c r="Y9" s="15">
        <v>1</v>
      </c>
      <c r="Z9" s="15"/>
      <c r="AA9" s="15"/>
      <c r="AB9" s="15"/>
      <c r="AC9" s="15">
        <v>2.5</v>
      </c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>
        <v>2</v>
      </c>
      <c r="BL9" s="15">
        <v>1</v>
      </c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41"/>
      <c r="BZ9" s="41"/>
    </row>
    <row r="10" spans="1:79">
      <c r="A10" s="434" t="s">
        <v>119</v>
      </c>
      <c r="B10" s="430"/>
      <c r="C10" s="41"/>
      <c r="D10" s="41"/>
      <c r="E10" s="41"/>
      <c r="F10" s="41"/>
      <c r="G10" s="41"/>
      <c r="H10" s="41"/>
      <c r="I10" s="41"/>
      <c r="J10" s="41"/>
      <c r="K10" s="41"/>
      <c r="L10" s="41">
        <v>1.4</v>
      </c>
      <c r="M10" s="41"/>
      <c r="N10" s="41">
        <v>1</v>
      </c>
      <c r="O10" s="41"/>
      <c r="P10" s="41"/>
      <c r="Q10" s="41"/>
      <c r="R10" s="41"/>
      <c r="S10" s="41"/>
      <c r="T10" s="41"/>
      <c r="U10" s="41"/>
      <c r="V10" s="41">
        <v>30</v>
      </c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>
        <v>3</v>
      </c>
      <c r="BL10" s="41"/>
      <c r="BM10" s="41"/>
      <c r="BN10" s="41"/>
      <c r="BO10" s="41">
        <v>30</v>
      </c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17"/>
    </row>
    <row r="11" spans="1:79">
      <c r="A11" s="434" t="s">
        <v>61</v>
      </c>
      <c r="B11" s="430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>
        <v>60</v>
      </c>
      <c r="BY11" s="41"/>
      <c r="BZ11" s="41"/>
      <c r="CA11" s="17"/>
    </row>
    <row r="12" spans="1:79">
      <c r="A12" s="434" t="s">
        <v>83</v>
      </c>
      <c r="B12" s="430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>
        <v>200</v>
      </c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17"/>
    </row>
    <row r="13" spans="1:79">
      <c r="A13" s="434" t="s">
        <v>147</v>
      </c>
      <c r="B13" s="430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>
        <v>20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>
      <c r="A14" s="429" t="s">
        <v>370</v>
      </c>
      <c r="B14" s="430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>
        <v>130</v>
      </c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34"/>
      <c r="B15" s="430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34"/>
      <c r="B16" s="430"/>
      <c r="C16" s="41"/>
      <c r="D16" s="41">
        <f t="shared" ref="D16:AI16" si="0">SUM(D8:D14)</f>
        <v>0</v>
      </c>
      <c r="E16" s="41">
        <f t="shared" si="0"/>
        <v>0</v>
      </c>
      <c r="F16" s="41">
        <f t="shared" si="0"/>
        <v>1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3.6999999999999997</v>
      </c>
      <c r="M16" s="41">
        <f t="shared" si="0"/>
        <v>0</v>
      </c>
      <c r="N16" s="41">
        <f t="shared" si="0"/>
        <v>3.75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20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30</v>
      </c>
      <c r="W16" s="41">
        <f t="shared" si="0"/>
        <v>0</v>
      </c>
      <c r="X16" s="41">
        <f t="shared" si="0"/>
        <v>0</v>
      </c>
      <c r="Y16" s="41">
        <f t="shared" si="0"/>
        <v>1</v>
      </c>
      <c r="Z16" s="41">
        <f t="shared" si="0"/>
        <v>0</v>
      </c>
      <c r="AA16" s="41">
        <f t="shared" si="0"/>
        <v>200</v>
      </c>
      <c r="AB16" s="41">
        <f t="shared" si="0"/>
        <v>0</v>
      </c>
      <c r="AC16" s="41">
        <f t="shared" si="0"/>
        <v>2.5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ref="AJ16:BZ16" si="1">SUM(AJ8:AJ14)</f>
        <v>0</v>
      </c>
      <c r="AK16" s="41">
        <f t="shared" si="1"/>
        <v>0</v>
      </c>
      <c r="AL16" s="41">
        <f t="shared" si="1"/>
        <v>30</v>
      </c>
      <c r="AM16" s="41">
        <f t="shared" si="1"/>
        <v>0</v>
      </c>
      <c r="AN16" s="41">
        <f t="shared" si="1"/>
        <v>0</v>
      </c>
      <c r="AO16" s="41">
        <f t="shared" si="1"/>
        <v>0</v>
      </c>
      <c r="AP16" s="41">
        <f t="shared" si="1"/>
        <v>0</v>
      </c>
      <c r="AQ16" s="41">
        <f t="shared" si="1"/>
        <v>0</v>
      </c>
      <c r="AR16" s="41">
        <f t="shared" si="1"/>
        <v>0</v>
      </c>
      <c r="AS16" s="41">
        <f t="shared" si="1"/>
        <v>0</v>
      </c>
      <c r="AT16" s="41">
        <f t="shared" si="1"/>
        <v>3</v>
      </c>
      <c r="AU16" s="41">
        <f t="shared" si="1"/>
        <v>0</v>
      </c>
      <c r="AV16" s="41">
        <f t="shared" si="1"/>
        <v>0</v>
      </c>
      <c r="AW16" s="41">
        <f t="shared" si="1"/>
        <v>0</v>
      </c>
      <c r="AX16" s="41">
        <f t="shared" si="1"/>
        <v>0</v>
      </c>
      <c r="AY16" s="41">
        <f t="shared" si="1"/>
        <v>0</v>
      </c>
      <c r="AZ16" s="41">
        <f t="shared" si="1"/>
        <v>0</v>
      </c>
      <c r="BA16" s="41">
        <f t="shared" si="1"/>
        <v>0</v>
      </c>
      <c r="BB16" s="41">
        <f t="shared" si="1"/>
        <v>0</v>
      </c>
      <c r="BC16" s="41">
        <f t="shared" si="1"/>
        <v>0</v>
      </c>
      <c r="BD16" s="41">
        <f t="shared" si="1"/>
        <v>0</v>
      </c>
      <c r="BE16" s="41">
        <f t="shared" si="1"/>
        <v>0</v>
      </c>
      <c r="BF16" s="41">
        <f t="shared" si="1"/>
        <v>0</v>
      </c>
      <c r="BG16" s="41">
        <f t="shared" si="1"/>
        <v>0</v>
      </c>
      <c r="BH16" s="41">
        <f t="shared" si="1"/>
        <v>0</v>
      </c>
      <c r="BI16" s="41">
        <f t="shared" si="1"/>
        <v>0</v>
      </c>
      <c r="BJ16" s="41">
        <f t="shared" si="1"/>
        <v>0</v>
      </c>
      <c r="BK16" s="41">
        <f t="shared" si="1"/>
        <v>5</v>
      </c>
      <c r="BL16" s="41">
        <f t="shared" si="1"/>
        <v>1</v>
      </c>
      <c r="BM16" s="41">
        <f t="shared" si="1"/>
        <v>0</v>
      </c>
      <c r="BN16" s="41">
        <f t="shared" si="1"/>
        <v>0</v>
      </c>
      <c r="BO16" s="41">
        <f t="shared" si="1"/>
        <v>30</v>
      </c>
      <c r="BP16" s="41">
        <f t="shared" si="1"/>
        <v>0</v>
      </c>
      <c r="BQ16" s="41">
        <f t="shared" si="1"/>
        <v>0</v>
      </c>
      <c r="BR16" s="41">
        <f t="shared" si="1"/>
        <v>130</v>
      </c>
      <c r="BS16" s="41">
        <f t="shared" si="1"/>
        <v>0</v>
      </c>
      <c r="BT16" s="41">
        <f t="shared" si="1"/>
        <v>0</v>
      </c>
      <c r="BU16" s="41">
        <f t="shared" si="1"/>
        <v>0</v>
      </c>
      <c r="BV16" s="41">
        <f t="shared" si="1"/>
        <v>0</v>
      </c>
      <c r="BW16" s="41">
        <f t="shared" si="1"/>
        <v>0</v>
      </c>
      <c r="BX16" s="41">
        <f t="shared" si="1"/>
        <v>60</v>
      </c>
      <c r="BY16" s="41">
        <f t="shared" si="1"/>
        <v>0</v>
      </c>
      <c r="BZ16" s="41">
        <f t="shared" si="1"/>
        <v>0</v>
      </c>
    </row>
    <row r="17" spans="1:79" hidden="1">
      <c r="A17" s="441" t="s">
        <v>74</v>
      </c>
      <c r="B17" s="430"/>
      <c r="C17" s="42">
        <f>C18</f>
        <v>0</v>
      </c>
      <c r="D17" s="42">
        <f t="shared" ref="D17:BO17" si="2">C17</f>
        <v>0</v>
      </c>
      <c r="E17" s="42">
        <f t="shared" si="2"/>
        <v>0</v>
      </c>
      <c r="F17" s="42">
        <f t="shared" si="2"/>
        <v>0</v>
      </c>
      <c r="G17" s="42">
        <f t="shared" si="2"/>
        <v>0</v>
      </c>
      <c r="H17" s="42">
        <f t="shared" si="2"/>
        <v>0</v>
      </c>
      <c r="I17" s="42">
        <f t="shared" si="2"/>
        <v>0</v>
      </c>
      <c r="J17" s="42">
        <f t="shared" si="2"/>
        <v>0</v>
      </c>
      <c r="K17" s="42">
        <f t="shared" si="2"/>
        <v>0</v>
      </c>
      <c r="L17" s="42">
        <f t="shared" si="2"/>
        <v>0</v>
      </c>
      <c r="M17" s="42">
        <f t="shared" si="2"/>
        <v>0</v>
      </c>
      <c r="N17" s="42">
        <f t="shared" si="2"/>
        <v>0</v>
      </c>
      <c r="O17" s="42">
        <f t="shared" si="2"/>
        <v>0</v>
      </c>
      <c r="P17" s="42">
        <f t="shared" si="2"/>
        <v>0</v>
      </c>
      <c r="Q17" s="42">
        <f t="shared" si="2"/>
        <v>0</v>
      </c>
      <c r="R17" s="42">
        <f t="shared" si="2"/>
        <v>0</v>
      </c>
      <c r="S17" s="42">
        <f t="shared" si="2"/>
        <v>0</v>
      </c>
      <c r="T17" s="42">
        <f t="shared" si="2"/>
        <v>0</v>
      </c>
      <c r="U17" s="42">
        <f t="shared" si="2"/>
        <v>0</v>
      </c>
      <c r="V17" s="42">
        <f t="shared" si="2"/>
        <v>0</v>
      </c>
      <c r="W17" s="42">
        <f t="shared" si="2"/>
        <v>0</v>
      </c>
      <c r="X17" s="42">
        <f t="shared" si="2"/>
        <v>0</v>
      </c>
      <c r="Y17" s="42">
        <f t="shared" si="2"/>
        <v>0</v>
      </c>
      <c r="Z17" s="42">
        <f t="shared" si="2"/>
        <v>0</v>
      </c>
      <c r="AA17" s="42">
        <f t="shared" si="2"/>
        <v>0</v>
      </c>
      <c r="AB17" s="42">
        <f t="shared" si="2"/>
        <v>0</v>
      </c>
      <c r="AC17" s="42">
        <f t="shared" si="2"/>
        <v>0</v>
      </c>
      <c r="AD17" s="42">
        <f t="shared" si="2"/>
        <v>0</v>
      </c>
      <c r="AE17" s="42">
        <f t="shared" si="2"/>
        <v>0</v>
      </c>
      <c r="AF17" s="42">
        <f t="shared" si="2"/>
        <v>0</v>
      </c>
      <c r="AG17" s="42">
        <f t="shared" si="2"/>
        <v>0</v>
      </c>
      <c r="AH17" s="42">
        <f t="shared" si="2"/>
        <v>0</v>
      </c>
      <c r="AI17" s="42">
        <f t="shared" si="2"/>
        <v>0</v>
      </c>
      <c r="AJ17" s="42">
        <f t="shared" si="2"/>
        <v>0</v>
      </c>
      <c r="AK17" s="42">
        <f t="shared" si="2"/>
        <v>0</v>
      </c>
      <c r="AL17" s="42">
        <f t="shared" si="2"/>
        <v>0</v>
      </c>
      <c r="AM17" s="42">
        <f t="shared" si="2"/>
        <v>0</v>
      </c>
      <c r="AN17" s="42">
        <f t="shared" si="2"/>
        <v>0</v>
      </c>
      <c r="AO17" s="42">
        <f t="shared" si="2"/>
        <v>0</v>
      </c>
      <c r="AP17" s="42">
        <f t="shared" si="2"/>
        <v>0</v>
      </c>
      <c r="AQ17" s="42">
        <f t="shared" si="2"/>
        <v>0</v>
      </c>
      <c r="AR17" s="42">
        <f t="shared" si="2"/>
        <v>0</v>
      </c>
      <c r="AS17" s="42">
        <f t="shared" si="2"/>
        <v>0</v>
      </c>
      <c r="AT17" s="42">
        <f t="shared" si="2"/>
        <v>0</v>
      </c>
      <c r="AU17" s="42">
        <f t="shared" si="2"/>
        <v>0</v>
      </c>
      <c r="AV17" s="42">
        <f t="shared" si="2"/>
        <v>0</v>
      </c>
      <c r="AW17" s="42">
        <f t="shared" si="2"/>
        <v>0</v>
      </c>
      <c r="AX17" s="42">
        <f t="shared" si="2"/>
        <v>0</v>
      </c>
      <c r="AY17" s="42">
        <f t="shared" si="2"/>
        <v>0</v>
      </c>
      <c r="AZ17" s="42">
        <f t="shared" si="2"/>
        <v>0</v>
      </c>
      <c r="BA17" s="42">
        <f t="shared" si="2"/>
        <v>0</v>
      </c>
      <c r="BB17" s="42">
        <f t="shared" si="2"/>
        <v>0</v>
      </c>
      <c r="BC17" s="42">
        <f t="shared" si="2"/>
        <v>0</v>
      </c>
      <c r="BD17" s="42">
        <f t="shared" si="2"/>
        <v>0</v>
      </c>
      <c r="BE17" s="42">
        <f t="shared" si="2"/>
        <v>0</v>
      </c>
      <c r="BF17" s="42">
        <f t="shared" si="2"/>
        <v>0</v>
      </c>
      <c r="BG17" s="42">
        <f t="shared" si="2"/>
        <v>0</v>
      </c>
      <c r="BH17" s="42">
        <f t="shared" si="2"/>
        <v>0</v>
      </c>
      <c r="BI17" s="42">
        <f t="shared" si="2"/>
        <v>0</v>
      </c>
      <c r="BJ17" s="42">
        <f t="shared" si="2"/>
        <v>0</v>
      </c>
      <c r="BK17" s="42">
        <f t="shared" si="2"/>
        <v>0</v>
      </c>
      <c r="BL17" s="42">
        <f t="shared" si="2"/>
        <v>0</v>
      </c>
      <c r="BM17" s="42">
        <f t="shared" si="2"/>
        <v>0</v>
      </c>
      <c r="BN17" s="42">
        <f t="shared" si="2"/>
        <v>0</v>
      </c>
      <c r="BO17" s="42">
        <f t="shared" si="2"/>
        <v>0</v>
      </c>
      <c r="BP17" s="42">
        <f t="shared" ref="BP17:BZ17" si="3">BO17</f>
        <v>0</v>
      </c>
      <c r="BQ17" s="42">
        <f t="shared" si="3"/>
        <v>0</v>
      </c>
      <c r="BR17" s="42">
        <f t="shared" si="3"/>
        <v>0</v>
      </c>
      <c r="BS17" s="42">
        <f t="shared" si="3"/>
        <v>0</v>
      </c>
      <c r="BT17" s="42">
        <f t="shared" si="3"/>
        <v>0</v>
      </c>
      <c r="BU17" s="42">
        <f t="shared" si="3"/>
        <v>0</v>
      </c>
      <c r="BV17" s="42">
        <f t="shared" si="3"/>
        <v>0</v>
      </c>
      <c r="BW17" s="42">
        <f t="shared" si="3"/>
        <v>0</v>
      </c>
      <c r="BX17" s="42">
        <f t="shared" si="3"/>
        <v>0</v>
      </c>
      <c r="BY17" s="42">
        <f t="shared" si="3"/>
        <v>0</v>
      </c>
      <c r="BZ17" s="42">
        <f t="shared" si="3"/>
        <v>0</v>
      </c>
    </row>
    <row r="18" spans="1:79" ht="20.25" thickBot="1">
      <c r="A18" s="447" t="s">
        <v>74</v>
      </c>
      <c r="B18" s="430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47" t="s">
        <v>75</v>
      </c>
      <c r="B19" s="430"/>
      <c r="C19" s="43"/>
      <c r="D19" s="44">
        <f t="shared" ref="D19:BZ19" si="4">D16*D17/1000</f>
        <v>0</v>
      </c>
      <c r="E19" s="44">
        <f t="shared" si="4"/>
        <v>0</v>
      </c>
      <c r="F19" s="44">
        <f>F16*F17</f>
        <v>0</v>
      </c>
      <c r="G19" s="45">
        <f t="shared" si="4"/>
        <v>0</v>
      </c>
      <c r="H19" s="45">
        <f t="shared" si="4"/>
        <v>0</v>
      </c>
      <c r="I19" s="45">
        <f t="shared" si="4"/>
        <v>0</v>
      </c>
      <c r="J19" s="46">
        <f t="shared" si="4"/>
        <v>0</v>
      </c>
      <c r="K19" s="46">
        <f t="shared" si="4"/>
        <v>0</v>
      </c>
      <c r="L19" s="46">
        <f>L16*L17/1000</f>
        <v>0</v>
      </c>
      <c r="M19" s="46">
        <f t="shared" si="4"/>
        <v>0</v>
      </c>
      <c r="N19" s="46">
        <f t="shared" si="4"/>
        <v>0</v>
      </c>
      <c r="O19" s="46">
        <f t="shared" si="4"/>
        <v>0</v>
      </c>
      <c r="P19" s="46">
        <f t="shared" si="4"/>
        <v>0</v>
      </c>
      <c r="Q19" s="46">
        <f t="shared" si="4"/>
        <v>0</v>
      </c>
      <c r="R19" s="46">
        <f t="shared" si="4"/>
        <v>0</v>
      </c>
      <c r="S19" s="46">
        <f t="shared" si="4"/>
        <v>0</v>
      </c>
      <c r="T19" s="46">
        <f t="shared" si="4"/>
        <v>0</v>
      </c>
      <c r="U19" s="46">
        <f t="shared" si="4"/>
        <v>0</v>
      </c>
      <c r="V19" s="46">
        <f t="shared" si="4"/>
        <v>0</v>
      </c>
      <c r="W19" s="46">
        <f t="shared" si="4"/>
        <v>0</v>
      </c>
      <c r="X19" s="46">
        <f t="shared" si="4"/>
        <v>0</v>
      </c>
      <c r="Y19" s="46">
        <f t="shared" si="4"/>
        <v>0</v>
      </c>
      <c r="Z19" s="46">
        <f t="shared" si="4"/>
        <v>0</v>
      </c>
      <c r="AA19" s="46">
        <f t="shared" si="4"/>
        <v>0</v>
      </c>
      <c r="AB19" s="46">
        <f t="shared" si="4"/>
        <v>0</v>
      </c>
      <c r="AC19" s="46">
        <f t="shared" si="4"/>
        <v>0</v>
      </c>
      <c r="AD19" s="46">
        <f>AD16*AD17</f>
        <v>0</v>
      </c>
      <c r="AE19" s="46">
        <f>AE16*AE17</f>
        <v>0</v>
      </c>
      <c r="AF19" s="46">
        <f t="shared" si="4"/>
        <v>0</v>
      </c>
      <c r="AG19" s="46">
        <f t="shared" si="4"/>
        <v>0</v>
      </c>
      <c r="AH19" s="46">
        <f t="shared" si="4"/>
        <v>0</v>
      </c>
      <c r="AI19" s="46">
        <f t="shared" si="4"/>
        <v>0</v>
      </c>
      <c r="AJ19" s="46">
        <f t="shared" si="4"/>
        <v>0</v>
      </c>
      <c r="AK19" s="46">
        <f t="shared" si="4"/>
        <v>0</v>
      </c>
      <c r="AL19" s="46">
        <f t="shared" si="4"/>
        <v>0</v>
      </c>
      <c r="AM19" s="46">
        <f t="shared" si="4"/>
        <v>0</v>
      </c>
      <c r="AN19" s="46">
        <f t="shared" si="4"/>
        <v>0</v>
      </c>
      <c r="AO19" s="46">
        <f t="shared" si="4"/>
        <v>0</v>
      </c>
      <c r="AP19" s="46">
        <f t="shared" si="4"/>
        <v>0</v>
      </c>
      <c r="AQ19" s="46">
        <f t="shared" si="4"/>
        <v>0</v>
      </c>
      <c r="AR19" s="46">
        <f t="shared" si="4"/>
        <v>0</v>
      </c>
      <c r="AS19" s="46">
        <f t="shared" si="4"/>
        <v>0</v>
      </c>
      <c r="AT19" s="46">
        <f t="shared" si="4"/>
        <v>0</v>
      </c>
      <c r="AU19" s="46">
        <f t="shared" si="4"/>
        <v>0</v>
      </c>
      <c r="AV19" s="46">
        <f t="shared" si="4"/>
        <v>0</v>
      </c>
      <c r="AW19" s="46">
        <f t="shared" si="4"/>
        <v>0</v>
      </c>
      <c r="AX19" s="46">
        <f t="shared" si="4"/>
        <v>0</v>
      </c>
      <c r="AY19" s="46">
        <f t="shared" si="4"/>
        <v>0</v>
      </c>
      <c r="AZ19" s="46">
        <f t="shared" si="4"/>
        <v>0</v>
      </c>
      <c r="BA19" s="46">
        <f t="shared" si="4"/>
        <v>0</v>
      </c>
      <c r="BB19" s="46">
        <f t="shared" si="4"/>
        <v>0</v>
      </c>
      <c r="BC19" s="46">
        <f t="shared" si="4"/>
        <v>0</v>
      </c>
      <c r="BD19" s="46">
        <f t="shared" si="4"/>
        <v>0</v>
      </c>
      <c r="BE19" s="46">
        <f t="shared" si="4"/>
        <v>0</v>
      </c>
      <c r="BF19" s="46">
        <f t="shared" si="4"/>
        <v>0</v>
      </c>
      <c r="BG19" s="46">
        <f t="shared" si="4"/>
        <v>0</v>
      </c>
      <c r="BH19" s="46">
        <f t="shared" si="4"/>
        <v>0</v>
      </c>
      <c r="BI19" s="46">
        <f t="shared" si="4"/>
        <v>0</v>
      </c>
      <c r="BJ19" s="46">
        <f t="shared" si="4"/>
        <v>0</v>
      </c>
      <c r="BK19" s="46">
        <f t="shared" si="4"/>
        <v>0</v>
      </c>
      <c r="BL19" s="46">
        <f t="shared" si="4"/>
        <v>0</v>
      </c>
      <c r="BM19" s="46">
        <f t="shared" si="4"/>
        <v>0</v>
      </c>
      <c r="BN19" s="46">
        <f t="shared" si="4"/>
        <v>0</v>
      </c>
      <c r="BO19" s="46">
        <f t="shared" si="4"/>
        <v>0</v>
      </c>
      <c r="BP19" s="46">
        <f t="shared" si="4"/>
        <v>0</v>
      </c>
      <c r="BQ19" s="46">
        <f t="shared" si="4"/>
        <v>0</v>
      </c>
      <c r="BR19" s="46">
        <f t="shared" si="4"/>
        <v>0</v>
      </c>
      <c r="BS19" s="46">
        <f t="shared" si="4"/>
        <v>0</v>
      </c>
      <c r="BT19" s="46">
        <f t="shared" si="4"/>
        <v>0</v>
      </c>
      <c r="BU19" s="46">
        <f t="shared" si="4"/>
        <v>0</v>
      </c>
      <c r="BV19" s="46">
        <f t="shared" si="4"/>
        <v>0</v>
      </c>
      <c r="BW19" s="46">
        <f t="shared" si="4"/>
        <v>0</v>
      </c>
      <c r="BX19" s="46">
        <f t="shared" si="4"/>
        <v>0</v>
      </c>
      <c r="BY19" s="44">
        <f t="shared" si="4"/>
        <v>0</v>
      </c>
      <c r="BZ19" s="44">
        <f t="shared" si="4"/>
        <v>0</v>
      </c>
    </row>
    <row r="20" spans="1:79">
      <c r="A20" s="447" t="s">
        <v>64</v>
      </c>
      <c r="B20" s="430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47" t="s">
        <v>76</v>
      </c>
      <c r="B21" s="430"/>
      <c r="C21" s="48">
        <f>SUM(D21:BZ21)</f>
        <v>0</v>
      </c>
      <c r="D21" s="49">
        <f t="shared" ref="D21:BZ21" si="5">D19*D20</f>
        <v>0</v>
      </c>
      <c r="E21" s="49">
        <f t="shared" si="5"/>
        <v>0</v>
      </c>
      <c r="F21" s="49">
        <f t="shared" si="5"/>
        <v>0</v>
      </c>
      <c r="G21" s="50">
        <f t="shared" si="5"/>
        <v>0</v>
      </c>
      <c r="H21" s="50">
        <f t="shared" si="5"/>
        <v>0</v>
      </c>
      <c r="I21" s="50">
        <f t="shared" si="5"/>
        <v>0</v>
      </c>
      <c r="J21" s="46">
        <f t="shared" si="5"/>
        <v>0</v>
      </c>
      <c r="K21" s="46">
        <f t="shared" si="5"/>
        <v>0</v>
      </c>
      <c r="L21" s="46">
        <f>L19*L20</f>
        <v>0</v>
      </c>
      <c r="M21" s="46">
        <f t="shared" si="5"/>
        <v>0</v>
      </c>
      <c r="N21" s="46">
        <f t="shared" si="5"/>
        <v>0</v>
      </c>
      <c r="O21" s="46">
        <f t="shared" si="5"/>
        <v>0</v>
      </c>
      <c r="P21" s="46">
        <f t="shared" si="5"/>
        <v>0</v>
      </c>
      <c r="Q21" s="46">
        <f t="shared" si="5"/>
        <v>0</v>
      </c>
      <c r="R21" s="46">
        <f t="shared" si="5"/>
        <v>0</v>
      </c>
      <c r="S21" s="46">
        <f t="shared" si="5"/>
        <v>0</v>
      </c>
      <c r="T21" s="46">
        <f t="shared" si="5"/>
        <v>0</v>
      </c>
      <c r="U21" s="46">
        <f t="shared" si="5"/>
        <v>0</v>
      </c>
      <c r="V21" s="46">
        <f t="shared" si="5"/>
        <v>0</v>
      </c>
      <c r="W21" s="46">
        <f t="shared" si="5"/>
        <v>0</v>
      </c>
      <c r="X21" s="46">
        <f t="shared" si="5"/>
        <v>0</v>
      </c>
      <c r="Y21" s="46">
        <f t="shared" si="5"/>
        <v>0</v>
      </c>
      <c r="Z21" s="46">
        <f t="shared" si="5"/>
        <v>0</v>
      </c>
      <c r="AA21" s="46">
        <f t="shared" si="5"/>
        <v>0</v>
      </c>
      <c r="AB21" s="46">
        <f t="shared" si="5"/>
        <v>0</v>
      </c>
      <c r="AC21" s="46">
        <f t="shared" si="5"/>
        <v>0</v>
      </c>
      <c r="AD21" s="46">
        <f t="shared" si="5"/>
        <v>0</v>
      </c>
      <c r="AE21" s="46">
        <f t="shared" si="5"/>
        <v>0</v>
      </c>
      <c r="AF21" s="46">
        <f t="shared" si="5"/>
        <v>0</v>
      </c>
      <c r="AG21" s="46">
        <f t="shared" si="5"/>
        <v>0</v>
      </c>
      <c r="AH21" s="46">
        <f t="shared" si="5"/>
        <v>0</v>
      </c>
      <c r="AI21" s="46">
        <f t="shared" si="5"/>
        <v>0</v>
      </c>
      <c r="AJ21" s="46">
        <f t="shared" si="5"/>
        <v>0</v>
      </c>
      <c r="AK21" s="46">
        <f t="shared" si="5"/>
        <v>0</v>
      </c>
      <c r="AL21" s="46">
        <f t="shared" si="5"/>
        <v>0</v>
      </c>
      <c r="AM21" s="46">
        <f t="shared" si="5"/>
        <v>0</v>
      </c>
      <c r="AN21" s="46">
        <f t="shared" si="5"/>
        <v>0</v>
      </c>
      <c r="AO21" s="46">
        <f t="shared" si="5"/>
        <v>0</v>
      </c>
      <c r="AP21" s="46">
        <f t="shared" si="5"/>
        <v>0</v>
      </c>
      <c r="AQ21" s="46">
        <f t="shared" si="5"/>
        <v>0</v>
      </c>
      <c r="AR21" s="46">
        <f t="shared" si="5"/>
        <v>0</v>
      </c>
      <c r="AS21" s="46">
        <f t="shared" si="5"/>
        <v>0</v>
      </c>
      <c r="AT21" s="46">
        <f t="shared" si="5"/>
        <v>0</v>
      </c>
      <c r="AU21" s="46">
        <f t="shared" si="5"/>
        <v>0</v>
      </c>
      <c r="AV21" s="46">
        <f t="shared" si="5"/>
        <v>0</v>
      </c>
      <c r="AW21" s="46">
        <f t="shared" si="5"/>
        <v>0</v>
      </c>
      <c r="AX21" s="46">
        <f t="shared" si="5"/>
        <v>0</v>
      </c>
      <c r="AY21" s="46">
        <f t="shared" si="5"/>
        <v>0</v>
      </c>
      <c r="AZ21" s="46">
        <f t="shared" si="5"/>
        <v>0</v>
      </c>
      <c r="BA21" s="46">
        <f t="shared" si="5"/>
        <v>0</v>
      </c>
      <c r="BB21" s="46">
        <f t="shared" si="5"/>
        <v>0</v>
      </c>
      <c r="BC21" s="46">
        <f t="shared" si="5"/>
        <v>0</v>
      </c>
      <c r="BD21" s="46">
        <f t="shared" si="5"/>
        <v>0</v>
      </c>
      <c r="BE21" s="46">
        <f t="shared" si="5"/>
        <v>0</v>
      </c>
      <c r="BF21" s="46">
        <f t="shared" si="5"/>
        <v>0</v>
      </c>
      <c r="BG21" s="46">
        <f t="shared" si="5"/>
        <v>0</v>
      </c>
      <c r="BH21" s="46">
        <f t="shared" si="5"/>
        <v>0</v>
      </c>
      <c r="BI21" s="46">
        <f t="shared" si="5"/>
        <v>0</v>
      </c>
      <c r="BJ21" s="46">
        <f t="shared" si="5"/>
        <v>0</v>
      </c>
      <c r="BK21" s="46">
        <f t="shared" si="5"/>
        <v>0</v>
      </c>
      <c r="BL21" s="46">
        <f t="shared" si="5"/>
        <v>0</v>
      </c>
      <c r="BM21" s="46">
        <f t="shared" si="5"/>
        <v>0</v>
      </c>
      <c r="BN21" s="46">
        <f t="shared" si="5"/>
        <v>0</v>
      </c>
      <c r="BO21" s="46">
        <f t="shared" si="5"/>
        <v>0</v>
      </c>
      <c r="BP21" s="46">
        <f t="shared" si="5"/>
        <v>0</v>
      </c>
      <c r="BQ21" s="46">
        <f t="shared" si="5"/>
        <v>0</v>
      </c>
      <c r="BR21" s="46">
        <f t="shared" si="5"/>
        <v>0</v>
      </c>
      <c r="BS21" s="46">
        <f t="shared" si="5"/>
        <v>0</v>
      </c>
      <c r="BT21" s="46">
        <f t="shared" si="5"/>
        <v>0</v>
      </c>
      <c r="BU21" s="46">
        <f t="shared" si="5"/>
        <v>0</v>
      </c>
      <c r="BV21" s="46">
        <f t="shared" si="5"/>
        <v>0</v>
      </c>
      <c r="BW21" s="46">
        <f t="shared" si="5"/>
        <v>0</v>
      </c>
      <c r="BX21" s="46">
        <f t="shared" si="5"/>
        <v>0</v>
      </c>
      <c r="BY21" s="49">
        <f t="shared" si="5"/>
        <v>0</v>
      </c>
      <c r="BZ21" s="49">
        <f t="shared" si="5"/>
        <v>0</v>
      </c>
    </row>
    <row r="22" spans="1:79" ht="15.75" customHeight="1">
      <c r="A22" s="447" t="s">
        <v>77</v>
      </c>
      <c r="B22" s="430"/>
      <c r="C22" s="210" t="e">
        <f>C21/C18</f>
        <v>#DIV/0!</v>
      </c>
    </row>
    <row r="23" spans="1:79" ht="15.75" hidden="1" customHeight="1">
      <c r="B23" s="285">
        <f ca="1">SUMPRODUCT(SIGN(CELL("width",OFFSET(D21,,N(INDEX(COLUMN(D21:BZ21)-COLUMN(D21),))))),D21:BZ21)</f>
        <v>0</v>
      </c>
    </row>
    <row r="24" spans="1:79" ht="15.75" hidden="1" customHeight="1">
      <c r="B24" s="29"/>
    </row>
    <row r="25" spans="1:79" ht="15.75" hidden="1" customHeight="1"/>
    <row r="26" spans="1:79" ht="16.149999999999999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86"/>
      <c r="B28" s="430"/>
      <c r="C28" s="15"/>
      <c r="D28" s="15">
        <f t="shared" ref="D28:AI28" si="6">SUM(D8:D14)</f>
        <v>0</v>
      </c>
      <c r="E28" s="15">
        <f t="shared" si="6"/>
        <v>0</v>
      </c>
      <c r="F28" s="15">
        <f t="shared" si="6"/>
        <v>1</v>
      </c>
      <c r="G28" s="15">
        <f t="shared" si="6"/>
        <v>0</v>
      </c>
      <c r="H28" s="15">
        <f t="shared" si="6"/>
        <v>0</v>
      </c>
      <c r="I28" s="15">
        <f t="shared" si="6"/>
        <v>0</v>
      </c>
      <c r="J28" s="15">
        <f t="shared" si="6"/>
        <v>0</v>
      </c>
      <c r="K28" s="15">
        <f t="shared" si="6"/>
        <v>0</v>
      </c>
      <c r="L28" s="15">
        <f t="shared" si="6"/>
        <v>3.6999999999999997</v>
      </c>
      <c r="M28" s="15">
        <f t="shared" si="6"/>
        <v>0</v>
      </c>
      <c r="N28" s="15">
        <f t="shared" si="6"/>
        <v>3.75</v>
      </c>
      <c r="O28" s="15">
        <f t="shared" si="6"/>
        <v>0</v>
      </c>
      <c r="P28" s="15">
        <f t="shared" si="6"/>
        <v>0</v>
      </c>
      <c r="Q28" s="15">
        <f t="shared" si="6"/>
        <v>0</v>
      </c>
      <c r="R28" s="15">
        <f t="shared" si="6"/>
        <v>20</v>
      </c>
      <c r="S28" s="15">
        <f t="shared" si="6"/>
        <v>0</v>
      </c>
      <c r="T28" s="15">
        <f t="shared" si="6"/>
        <v>0</v>
      </c>
      <c r="U28" s="15">
        <f t="shared" si="6"/>
        <v>0</v>
      </c>
      <c r="V28" s="15">
        <f t="shared" si="6"/>
        <v>30</v>
      </c>
      <c r="W28" s="15">
        <f t="shared" si="6"/>
        <v>0</v>
      </c>
      <c r="X28" s="15">
        <f t="shared" si="6"/>
        <v>0</v>
      </c>
      <c r="Y28" s="15">
        <f t="shared" si="6"/>
        <v>1</v>
      </c>
      <c r="Z28" s="15">
        <f t="shared" si="6"/>
        <v>0</v>
      </c>
      <c r="AA28" s="15">
        <f t="shared" si="6"/>
        <v>200</v>
      </c>
      <c r="AB28" s="15">
        <f t="shared" si="6"/>
        <v>0</v>
      </c>
      <c r="AC28" s="15">
        <f t="shared" si="6"/>
        <v>2.5</v>
      </c>
      <c r="AD28" s="15">
        <f t="shared" si="6"/>
        <v>0</v>
      </c>
      <c r="AE28" s="15">
        <f t="shared" si="6"/>
        <v>0</v>
      </c>
      <c r="AF28" s="15">
        <f t="shared" si="6"/>
        <v>0</v>
      </c>
      <c r="AG28" s="15">
        <f t="shared" si="6"/>
        <v>0</v>
      </c>
      <c r="AH28" s="15">
        <f t="shared" si="6"/>
        <v>0</v>
      </c>
      <c r="AI28" s="15">
        <f t="shared" si="6"/>
        <v>0</v>
      </c>
      <c r="AJ28" s="15">
        <f t="shared" ref="AJ28:BZ28" si="7">SUM(AJ8:AJ14)</f>
        <v>0</v>
      </c>
      <c r="AK28" s="15">
        <f t="shared" si="7"/>
        <v>0</v>
      </c>
      <c r="AL28" s="15">
        <f t="shared" si="7"/>
        <v>30</v>
      </c>
      <c r="AM28" s="15">
        <f t="shared" si="7"/>
        <v>0</v>
      </c>
      <c r="AN28" s="15">
        <f t="shared" si="7"/>
        <v>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3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0</v>
      </c>
      <c r="AY28" s="15">
        <f t="shared" si="7"/>
        <v>0</v>
      </c>
      <c r="AZ28" s="15">
        <f t="shared" si="7"/>
        <v>0</v>
      </c>
      <c r="BA28" s="15">
        <f t="shared" si="7"/>
        <v>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5</v>
      </c>
      <c r="BL28" s="15">
        <f t="shared" si="7"/>
        <v>1</v>
      </c>
      <c r="BM28" s="15">
        <f t="shared" si="7"/>
        <v>0</v>
      </c>
      <c r="BN28" s="15">
        <f t="shared" si="7"/>
        <v>0</v>
      </c>
      <c r="BO28" s="15">
        <f t="shared" si="7"/>
        <v>30</v>
      </c>
      <c r="BP28" s="15">
        <f t="shared" si="7"/>
        <v>0</v>
      </c>
      <c r="BQ28" s="15">
        <f t="shared" si="7"/>
        <v>0</v>
      </c>
      <c r="BR28" s="15">
        <f t="shared" si="7"/>
        <v>130</v>
      </c>
      <c r="BS28" s="15">
        <f t="shared" si="7"/>
        <v>0</v>
      </c>
      <c r="BT28" s="15">
        <f t="shared" si="7"/>
        <v>0</v>
      </c>
      <c r="BU28" s="15">
        <f t="shared" si="7"/>
        <v>0</v>
      </c>
      <c r="BV28" s="15">
        <f t="shared" si="7"/>
        <v>0</v>
      </c>
      <c r="BW28" s="15">
        <f t="shared" si="7"/>
        <v>0</v>
      </c>
      <c r="BX28" s="15">
        <f t="shared" si="7"/>
        <v>60</v>
      </c>
      <c r="BY28" s="16">
        <f t="shared" si="7"/>
        <v>0</v>
      </c>
      <c r="BZ28" s="16">
        <f t="shared" si="7"/>
        <v>0</v>
      </c>
      <c r="CA28" s="1"/>
    </row>
    <row r="29" spans="1:79" hidden="1">
      <c r="A29" s="388" t="s">
        <v>74</v>
      </c>
      <c r="B29" s="430"/>
      <c r="C29" s="15">
        <f>C30</f>
        <v>0</v>
      </c>
      <c r="D29" s="97">
        <f>C29</f>
        <v>0</v>
      </c>
      <c r="E29" s="97">
        <f t="shared" ref="E29:BP29" si="8">D29</f>
        <v>0</v>
      </c>
      <c r="F29" s="97">
        <f t="shared" si="8"/>
        <v>0</v>
      </c>
      <c r="G29" s="97">
        <f t="shared" si="8"/>
        <v>0</v>
      </c>
      <c r="H29" s="97">
        <f t="shared" si="8"/>
        <v>0</v>
      </c>
      <c r="I29" s="97">
        <f t="shared" si="8"/>
        <v>0</v>
      </c>
      <c r="J29" s="97">
        <f t="shared" si="8"/>
        <v>0</v>
      </c>
      <c r="K29" s="97">
        <f t="shared" si="8"/>
        <v>0</v>
      </c>
      <c r="L29" s="97">
        <f t="shared" si="8"/>
        <v>0</v>
      </c>
      <c r="M29" s="97">
        <f t="shared" si="8"/>
        <v>0</v>
      </c>
      <c r="N29" s="97">
        <f t="shared" si="8"/>
        <v>0</v>
      </c>
      <c r="O29" s="97">
        <f t="shared" si="8"/>
        <v>0</v>
      </c>
      <c r="P29" s="97">
        <f t="shared" si="8"/>
        <v>0</v>
      </c>
      <c r="Q29" s="97">
        <f t="shared" si="8"/>
        <v>0</v>
      </c>
      <c r="R29" s="97">
        <f t="shared" si="8"/>
        <v>0</v>
      </c>
      <c r="S29" s="97">
        <f t="shared" si="8"/>
        <v>0</v>
      </c>
      <c r="T29" s="97">
        <f t="shared" si="8"/>
        <v>0</v>
      </c>
      <c r="U29" s="97">
        <f t="shared" si="8"/>
        <v>0</v>
      </c>
      <c r="V29" s="97">
        <f t="shared" si="8"/>
        <v>0</v>
      </c>
      <c r="W29" s="97">
        <f t="shared" si="8"/>
        <v>0</v>
      </c>
      <c r="X29" s="97">
        <f t="shared" si="8"/>
        <v>0</v>
      </c>
      <c r="Y29" s="97">
        <f t="shared" si="8"/>
        <v>0</v>
      </c>
      <c r="Z29" s="97">
        <f t="shared" si="8"/>
        <v>0</v>
      </c>
      <c r="AA29" s="97">
        <f t="shared" si="8"/>
        <v>0</v>
      </c>
      <c r="AB29" s="97">
        <f t="shared" si="8"/>
        <v>0</v>
      </c>
      <c r="AC29" s="97">
        <f t="shared" si="8"/>
        <v>0</v>
      </c>
      <c r="AD29" s="97">
        <f t="shared" si="8"/>
        <v>0</v>
      </c>
      <c r="AE29" s="97">
        <f t="shared" si="8"/>
        <v>0</v>
      </c>
      <c r="AF29" s="97">
        <f t="shared" si="8"/>
        <v>0</v>
      </c>
      <c r="AG29" s="97">
        <f t="shared" si="8"/>
        <v>0</v>
      </c>
      <c r="AH29" s="97">
        <f t="shared" si="8"/>
        <v>0</v>
      </c>
      <c r="AI29" s="97">
        <f t="shared" si="8"/>
        <v>0</v>
      </c>
      <c r="AJ29" s="97">
        <f t="shared" si="8"/>
        <v>0</v>
      </c>
      <c r="AK29" s="97">
        <f t="shared" si="8"/>
        <v>0</v>
      </c>
      <c r="AL29" s="97">
        <f t="shared" si="8"/>
        <v>0</v>
      </c>
      <c r="AM29" s="97">
        <f t="shared" si="8"/>
        <v>0</v>
      </c>
      <c r="AN29" s="97">
        <f t="shared" si="8"/>
        <v>0</v>
      </c>
      <c r="AO29" s="97">
        <f t="shared" si="8"/>
        <v>0</v>
      </c>
      <c r="AP29" s="97">
        <f t="shared" si="8"/>
        <v>0</v>
      </c>
      <c r="AQ29" s="97">
        <f t="shared" si="8"/>
        <v>0</v>
      </c>
      <c r="AR29" s="97">
        <f t="shared" si="8"/>
        <v>0</v>
      </c>
      <c r="AS29" s="97">
        <f t="shared" si="8"/>
        <v>0</v>
      </c>
      <c r="AT29" s="97">
        <f t="shared" si="8"/>
        <v>0</v>
      </c>
      <c r="AU29" s="97">
        <f t="shared" si="8"/>
        <v>0</v>
      </c>
      <c r="AV29" s="97">
        <f t="shared" si="8"/>
        <v>0</v>
      </c>
      <c r="AW29" s="97">
        <f t="shared" si="8"/>
        <v>0</v>
      </c>
      <c r="AX29" s="97">
        <f t="shared" si="8"/>
        <v>0</v>
      </c>
      <c r="AY29" s="97">
        <f t="shared" si="8"/>
        <v>0</v>
      </c>
      <c r="AZ29" s="97">
        <f t="shared" si="8"/>
        <v>0</v>
      </c>
      <c r="BA29" s="97">
        <f t="shared" si="8"/>
        <v>0</v>
      </c>
      <c r="BB29" s="97">
        <f t="shared" si="8"/>
        <v>0</v>
      </c>
      <c r="BC29" s="97">
        <f t="shared" si="8"/>
        <v>0</v>
      </c>
      <c r="BD29" s="97">
        <f t="shared" si="8"/>
        <v>0</v>
      </c>
      <c r="BE29" s="97">
        <f t="shared" si="8"/>
        <v>0</v>
      </c>
      <c r="BF29" s="97">
        <f t="shared" si="8"/>
        <v>0</v>
      </c>
      <c r="BG29" s="97">
        <f t="shared" si="8"/>
        <v>0</v>
      </c>
      <c r="BH29" s="97">
        <f t="shared" si="8"/>
        <v>0</v>
      </c>
      <c r="BI29" s="97">
        <f t="shared" si="8"/>
        <v>0</v>
      </c>
      <c r="BJ29" s="97">
        <f t="shared" si="8"/>
        <v>0</v>
      </c>
      <c r="BK29" s="97">
        <f t="shared" si="8"/>
        <v>0</v>
      </c>
      <c r="BL29" s="97">
        <f t="shared" si="8"/>
        <v>0</v>
      </c>
      <c r="BM29" s="97">
        <f t="shared" si="8"/>
        <v>0</v>
      </c>
      <c r="BN29" s="97">
        <f t="shared" si="8"/>
        <v>0</v>
      </c>
      <c r="BO29" s="97">
        <f t="shared" si="8"/>
        <v>0</v>
      </c>
      <c r="BP29" s="97">
        <f t="shared" si="8"/>
        <v>0</v>
      </c>
      <c r="BQ29" s="97">
        <f t="shared" ref="BQ29:BZ29" si="9">BP29</f>
        <v>0</v>
      </c>
      <c r="BR29" s="97">
        <f t="shared" si="9"/>
        <v>0</v>
      </c>
      <c r="BS29" s="97">
        <f t="shared" si="9"/>
        <v>0</v>
      </c>
      <c r="BT29" s="97">
        <f t="shared" si="9"/>
        <v>0</v>
      </c>
      <c r="BU29" s="97">
        <f t="shared" si="9"/>
        <v>0</v>
      </c>
      <c r="BV29" s="97">
        <f t="shared" si="9"/>
        <v>0</v>
      </c>
      <c r="BW29" s="97">
        <f t="shared" si="9"/>
        <v>0</v>
      </c>
      <c r="BX29" s="97">
        <f t="shared" si="9"/>
        <v>0</v>
      </c>
      <c r="BY29" s="18">
        <f t="shared" si="9"/>
        <v>0</v>
      </c>
      <c r="BZ29" s="18">
        <f t="shared" si="9"/>
        <v>0</v>
      </c>
      <c r="CA29" s="1"/>
    </row>
    <row r="30" spans="1:79" ht="21" hidden="1" thickBot="1">
      <c r="A30" s="410" t="s">
        <v>138</v>
      </c>
      <c r="B30" s="432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84" t="s">
        <v>75</v>
      </c>
      <c r="B31" s="430"/>
      <c r="C31" s="20"/>
      <c r="D31" s="98">
        <f>D28*D29/1000</f>
        <v>0</v>
      </c>
      <c r="E31" s="98">
        <f t="shared" ref="E31:BP31" si="10">E28*E29/1000</f>
        <v>0</v>
      </c>
      <c r="F31" s="98">
        <f>F28*F29</f>
        <v>0</v>
      </c>
      <c r="G31" s="98">
        <f t="shared" si="10"/>
        <v>0</v>
      </c>
      <c r="H31" s="98">
        <f t="shared" si="10"/>
        <v>0</v>
      </c>
      <c r="I31" s="98">
        <f t="shared" si="10"/>
        <v>0</v>
      </c>
      <c r="J31" s="98">
        <f t="shared" si="10"/>
        <v>0</v>
      </c>
      <c r="K31" s="111">
        <f>K28*K29</f>
        <v>0</v>
      </c>
      <c r="L31" s="111">
        <f t="shared" si="10"/>
        <v>0</v>
      </c>
      <c r="M31" s="111">
        <f t="shared" si="10"/>
        <v>0</v>
      </c>
      <c r="N31" s="111">
        <f t="shared" si="10"/>
        <v>0</v>
      </c>
      <c r="O31" s="111">
        <f t="shared" si="10"/>
        <v>0</v>
      </c>
      <c r="P31" s="111">
        <f t="shared" si="10"/>
        <v>0</v>
      </c>
      <c r="Q31" s="111">
        <f>Q28*Q29</f>
        <v>0</v>
      </c>
      <c r="R31" s="111">
        <f t="shared" si="10"/>
        <v>0</v>
      </c>
      <c r="S31" s="111">
        <f>S28*S29</f>
        <v>0</v>
      </c>
      <c r="T31" s="111">
        <f t="shared" si="10"/>
        <v>0</v>
      </c>
      <c r="U31" s="111">
        <f t="shared" si="10"/>
        <v>0</v>
      </c>
      <c r="V31" s="111">
        <f t="shared" si="10"/>
        <v>0</v>
      </c>
      <c r="W31" s="111">
        <f t="shared" si="10"/>
        <v>0</v>
      </c>
      <c r="X31" s="111">
        <f t="shared" si="10"/>
        <v>0</v>
      </c>
      <c r="Y31" s="111">
        <f t="shared" si="10"/>
        <v>0</v>
      </c>
      <c r="Z31" s="111">
        <f t="shared" si="10"/>
        <v>0</v>
      </c>
      <c r="AA31" s="111">
        <f t="shared" si="10"/>
        <v>0</v>
      </c>
      <c r="AB31" s="111">
        <f t="shared" si="10"/>
        <v>0</v>
      </c>
      <c r="AC31" s="111">
        <f t="shared" si="10"/>
        <v>0</v>
      </c>
      <c r="AD31" s="111">
        <f>AD28*AD29</f>
        <v>0</v>
      </c>
      <c r="AE31" s="111">
        <f t="shared" si="10"/>
        <v>0</v>
      </c>
      <c r="AF31" s="111">
        <f t="shared" si="10"/>
        <v>0</v>
      </c>
      <c r="AG31" s="111">
        <f t="shared" si="10"/>
        <v>0</v>
      </c>
      <c r="AH31" s="111">
        <f t="shared" si="10"/>
        <v>0</v>
      </c>
      <c r="AI31" s="111">
        <f t="shared" si="10"/>
        <v>0</v>
      </c>
      <c r="AJ31" s="111">
        <f t="shared" si="10"/>
        <v>0</v>
      </c>
      <c r="AK31" s="111">
        <f t="shared" si="10"/>
        <v>0</v>
      </c>
      <c r="AL31" s="111">
        <f t="shared" si="10"/>
        <v>0</v>
      </c>
      <c r="AM31" s="111">
        <f t="shared" si="10"/>
        <v>0</v>
      </c>
      <c r="AN31" s="111">
        <f t="shared" si="10"/>
        <v>0</v>
      </c>
      <c r="AO31" s="111">
        <f t="shared" si="10"/>
        <v>0</v>
      </c>
      <c r="AP31" s="111">
        <f t="shared" si="10"/>
        <v>0</v>
      </c>
      <c r="AQ31" s="111">
        <f t="shared" si="10"/>
        <v>0</v>
      </c>
      <c r="AR31" s="111">
        <f t="shared" si="10"/>
        <v>0</v>
      </c>
      <c r="AS31" s="111">
        <f t="shared" si="10"/>
        <v>0</v>
      </c>
      <c r="AT31" s="111">
        <f t="shared" si="10"/>
        <v>0</v>
      </c>
      <c r="AU31" s="111">
        <f t="shared" si="10"/>
        <v>0</v>
      </c>
      <c r="AV31" s="111">
        <f t="shared" si="10"/>
        <v>0</v>
      </c>
      <c r="AW31" s="111">
        <f t="shared" si="10"/>
        <v>0</v>
      </c>
      <c r="AX31" s="111">
        <f t="shared" si="10"/>
        <v>0</v>
      </c>
      <c r="AY31" s="111">
        <f t="shared" si="10"/>
        <v>0</v>
      </c>
      <c r="AZ31" s="111">
        <f t="shared" si="10"/>
        <v>0</v>
      </c>
      <c r="BA31" s="111">
        <f t="shared" si="10"/>
        <v>0</v>
      </c>
      <c r="BB31" s="111">
        <f t="shared" si="10"/>
        <v>0</v>
      </c>
      <c r="BC31" s="111">
        <f t="shared" si="10"/>
        <v>0</v>
      </c>
      <c r="BD31" s="111">
        <f t="shared" si="10"/>
        <v>0</v>
      </c>
      <c r="BE31" s="111">
        <f t="shared" si="10"/>
        <v>0</v>
      </c>
      <c r="BF31" s="111">
        <f t="shared" si="10"/>
        <v>0</v>
      </c>
      <c r="BG31" s="111">
        <f t="shared" si="10"/>
        <v>0</v>
      </c>
      <c r="BH31" s="111">
        <f>BH28*BH29</f>
        <v>0</v>
      </c>
      <c r="BI31" s="111">
        <f t="shared" si="10"/>
        <v>0</v>
      </c>
      <c r="BJ31" s="111">
        <f t="shared" si="10"/>
        <v>0</v>
      </c>
      <c r="BK31" s="111">
        <f t="shared" si="10"/>
        <v>0</v>
      </c>
      <c r="BL31" s="111">
        <f t="shared" si="10"/>
        <v>0</v>
      </c>
      <c r="BM31" s="111">
        <f t="shared" si="10"/>
        <v>0</v>
      </c>
      <c r="BN31" s="111">
        <f t="shared" si="10"/>
        <v>0</v>
      </c>
      <c r="BO31" s="111">
        <f t="shared" si="10"/>
        <v>0</v>
      </c>
      <c r="BP31" s="111">
        <f t="shared" si="10"/>
        <v>0</v>
      </c>
      <c r="BQ31" s="111">
        <f t="shared" ref="BQ31:BY31" si="11">BQ28*BQ29/1000</f>
        <v>0</v>
      </c>
      <c r="BR31" s="111">
        <f t="shared" si="11"/>
        <v>0</v>
      </c>
      <c r="BS31" s="111">
        <f t="shared" si="11"/>
        <v>0</v>
      </c>
      <c r="BT31" s="111">
        <f t="shared" si="11"/>
        <v>0</v>
      </c>
      <c r="BU31" s="111">
        <f t="shared" si="11"/>
        <v>0</v>
      </c>
      <c r="BV31" s="111">
        <f t="shared" si="11"/>
        <v>0</v>
      </c>
      <c r="BW31" s="111">
        <f t="shared" si="11"/>
        <v>0</v>
      </c>
      <c r="BX31" s="111">
        <f t="shared" si="11"/>
        <v>0</v>
      </c>
      <c r="BY31" s="111">
        <f t="shared" si="11"/>
        <v>0</v>
      </c>
      <c r="BZ31" s="111">
        <f>BZ28*BZ29</f>
        <v>0</v>
      </c>
      <c r="CA31" s="1"/>
    </row>
    <row r="32" spans="1:79" hidden="1">
      <c r="A32" s="384" t="s">
        <v>64</v>
      </c>
      <c r="B32" s="430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84" t="s">
        <v>76</v>
      </c>
      <c r="B33" s="430"/>
      <c r="C33" s="95">
        <f>SUM(D33:BZ33)</f>
        <v>0</v>
      </c>
      <c r="D33" s="26">
        <f>D31*D32</f>
        <v>0</v>
      </c>
      <c r="E33" s="26">
        <f t="shared" ref="E33:BP33" si="12">E31*E32</f>
        <v>0</v>
      </c>
      <c r="F33" s="26">
        <f t="shared" si="12"/>
        <v>0</v>
      </c>
      <c r="G33" s="26">
        <f t="shared" si="12"/>
        <v>0</v>
      </c>
      <c r="H33" s="26">
        <f t="shared" si="12"/>
        <v>0</v>
      </c>
      <c r="I33" s="26">
        <f t="shared" si="12"/>
        <v>0</v>
      </c>
      <c r="J33" s="34">
        <f t="shared" si="12"/>
        <v>0</v>
      </c>
      <c r="K33" s="112">
        <f t="shared" si="12"/>
        <v>0</v>
      </c>
      <c r="L33" s="112">
        <f t="shared" si="12"/>
        <v>0</v>
      </c>
      <c r="M33" s="112">
        <f t="shared" si="12"/>
        <v>0</v>
      </c>
      <c r="N33" s="112">
        <f t="shared" si="12"/>
        <v>0</v>
      </c>
      <c r="O33" s="112">
        <f t="shared" si="12"/>
        <v>0</v>
      </c>
      <c r="P33" s="112">
        <f t="shared" si="12"/>
        <v>0</v>
      </c>
      <c r="Q33" s="112">
        <f t="shared" si="12"/>
        <v>0</v>
      </c>
      <c r="R33" s="112">
        <f t="shared" si="12"/>
        <v>0</v>
      </c>
      <c r="S33" s="112">
        <f t="shared" si="12"/>
        <v>0</v>
      </c>
      <c r="T33" s="112">
        <f t="shared" si="12"/>
        <v>0</v>
      </c>
      <c r="U33" s="112">
        <f t="shared" si="12"/>
        <v>0</v>
      </c>
      <c r="V33" s="112">
        <f t="shared" si="12"/>
        <v>0</v>
      </c>
      <c r="W33" s="112">
        <f t="shared" si="12"/>
        <v>0</v>
      </c>
      <c r="X33" s="112">
        <f t="shared" si="12"/>
        <v>0</v>
      </c>
      <c r="Y33" s="112">
        <f t="shared" si="12"/>
        <v>0</v>
      </c>
      <c r="Z33" s="112">
        <f t="shared" si="12"/>
        <v>0</v>
      </c>
      <c r="AA33" s="112">
        <f t="shared" si="12"/>
        <v>0</v>
      </c>
      <c r="AB33" s="112">
        <f t="shared" si="12"/>
        <v>0</v>
      </c>
      <c r="AC33" s="112">
        <f t="shared" si="12"/>
        <v>0</v>
      </c>
      <c r="AD33" s="112">
        <f t="shared" si="12"/>
        <v>0</v>
      </c>
      <c r="AE33" s="112">
        <f t="shared" si="12"/>
        <v>0</v>
      </c>
      <c r="AF33" s="112">
        <f t="shared" si="12"/>
        <v>0</v>
      </c>
      <c r="AG33" s="112">
        <f t="shared" si="12"/>
        <v>0</v>
      </c>
      <c r="AH33" s="112">
        <f t="shared" si="12"/>
        <v>0</v>
      </c>
      <c r="AI33" s="112">
        <f t="shared" si="12"/>
        <v>0</v>
      </c>
      <c r="AJ33" s="112">
        <f t="shared" si="12"/>
        <v>0</v>
      </c>
      <c r="AK33" s="112">
        <f t="shared" si="12"/>
        <v>0</v>
      </c>
      <c r="AL33" s="112">
        <f t="shared" si="12"/>
        <v>0</v>
      </c>
      <c r="AM33" s="112">
        <f t="shared" si="12"/>
        <v>0</v>
      </c>
      <c r="AN33" s="112">
        <f t="shared" si="12"/>
        <v>0</v>
      </c>
      <c r="AO33" s="112">
        <f t="shared" si="12"/>
        <v>0</v>
      </c>
      <c r="AP33" s="112">
        <f t="shared" si="12"/>
        <v>0</v>
      </c>
      <c r="AQ33" s="112">
        <f t="shared" si="12"/>
        <v>0</v>
      </c>
      <c r="AR33" s="112">
        <f t="shared" si="12"/>
        <v>0</v>
      </c>
      <c r="AS33" s="112">
        <f t="shared" si="12"/>
        <v>0</v>
      </c>
      <c r="AT33" s="112">
        <f t="shared" si="12"/>
        <v>0</v>
      </c>
      <c r="AU33" s="112">
        <f t="shared" si="12"/>
        <v>0</v>
      </c>
      <c r="AV33" s="112">
        <f t="shared" si="12"/>
        <v>0</v>
      </c>
      <c r="AW33" s="112">
        <f t="shared" si="12"/>
        <v>0</v>
      </c>
      <c r="AX33" s="112">
        <f t="shared" si="12"/>
        <v>0</v>
      </c>
      <c r="AY33" s="112">
        <f t="shared" si="12"/>
        <v>0</v>
      </c>
      <c r="AZ33" s="112">
        <f t="shared" si="12"/>
        <v>0</v>
      </c>
      <c r="BA33" s="112">
        <f t="shared" si="12"/>
        <v>0</v>
      </c>
      <c r="BB33" s="112">
        <f t="shared" si="12"/>
        <v>0</v>
      </c>
      <c r="BC33" s="112">
        <f t="shared" si="12"/>
        <v>0</v>
      </c>
      <c r="BD33" s="112">
        <f t="shared" si="12"/>
        <v>0</v>
      </c>
      <c r="BE33" s="112">
        <f t="shared" si="12"/>
        <v>0</v>
      </c>
      <c r="BF33" s="112">
        <f t="shared" si="12"/>
        <v>0</v>
      </c>
      <c r="BG33" s="112">
        <f t="shared" si="12"/>
        <v>0</v>
      </c>
      <c r="BH33" s="112">
        <f t="shared" si="12"/>
        <v>0</v>
      </c>
      <c r="BI33" s="112">
        <f t="shared" si="12"/>
        <v>0</v>
      </c>
      <c r="BJ33" s="112">
        <f t="shared" si="12"/>
        <v>0</v>
      </c>
      <c r="BK33" s="112">
        <f t="shared" si="12"/>
        <v>0</v>
      </c>
      <c r="BL33" s="112">
        <f t="shared" si="12"/>
        <v>0</v>
      </c>
      <c r="BM33" s="112">
        <f t="shared" si="12"/>
        <v>0</v>
      </c>
      <c r="BN33" s="112">
        <f t="shared" si="12"/>
        <v>0</v>
      </c>
      <c r="BO33" s="112">
        <f t="shared" si="12"/>
        <v>0</v>
      </c>
      <c r="BP33" s="112">
        <f t="shared" si="12"/>
        <v>0</v>
      </c>
      <c r="BQ33" s="112">
        <f t="shared" ref="BQ33:BW33" si="13">BQ31*BQ32</f>
        <v>0</v>
      </c>
      <c r="BR33" s="112">
        <f t="shared" si="13"/>
        <v>0</v>
      </c>
      <c r="BS33" s="112">
        <f t="shared" si="13"/>
        <v>0</v>
      </c>
      <c r="BT33" s="112">
        <f t="shared" si="13"/>
        <v>0</v>
      </c>
      <c r="BU33" s="112">
        <f t="shared" si="13"/>
        <v>0</v>
      </c>
      <c r="BV33" s="112">
        <f>BV31*BV32</f>
        <v>0</v>
      </c>
      <c r="BW33" s="112">
        <f t="shared" si="13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84" t="s">
        <v>77</v>
      </c>
      <c r="B34" s="431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30"/>
      <c r="B36" s="260" t="s">
        <v>399</v>
      </c>
      <c r="C36" s="231"/>
      <c r="D36" s="231" t="str">
        <f>IF(D33=D50,"x")</f>
        <v>x</v>
      </c>
      <c r="E36" s="231" t="str">
        <f t="shared" ref="E36" si="14">IF(E33=E50,"x")</f>
        <v>x</v>
      </c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 ht="15.75" customHeight="1">
      <c r="A37" s="401" t="s">
        <v>68</v>
      </c>
      <c r="B37" s="402"/>
      <c r="C37" s="234"/>
      <c r="D37" s="405" t="s">
        <v>69</v>
      </c>
      <c r="E37" s="406"/>
      <c r="F37" s="406"/>
      <c r="G37" s="406"/>
      <c r="H37" s="406"/>
      <c r="I37" s="406"/>
      <c r="J37" s="406"/>
      <c r="K37" s="406"/>
      <c r="L37" s="406"/>
      <c r="M37" s="406"/>
      <c r="N37" s="406"/>
      <c r="O37" s="406"/>
      <c r="P37" s="406"/>
      <c r="Q37" s="406"/>
      <c r="R37" s="406"/>
      <c r="S37" s="406"/>
      <c r="T37" s="406"/>
      <c r="U37" s="406"/>
      <c r="V37" s="406"/>
      <c r="W37" s="406"/>
      <c r="X37" s="406"/>
      <c r="Y37" s="406"/>
      <c r="Z37" s="406"/>
      <c r="AA37" s="406"/>
      <c r="AB37" s="406"/>
      <c r="AC37" s="406"/>
      <c r="AD37" s="406"/>
      <c r="AE37" s="406"/>
      <c r="AF37" s="406"/>
      <c r="AG37" s="406"/>
      <c r="AH37" s="406"/>
      <c r="AI37" s="406"/>
      <c r="AJ37" s="406"/>
      <c r="AK37" s="406"/>
      <c r="AL37" s="406"/>
      <c r="AM37" s="406"/>
      <c r="AN37" s="406"/>
      <c r="AO37" s="406"/>
      <c r="AP37" s="406"/>
      <c r="AQ37" s="406"/>
      <c r="AR37" s="406"/>
      <c r="AS37" s="406"/>
      <c r="AT37" s="406"/>
      <c r="AU37" s="406"/>
      <c r="AV37" s="406"/>
      <c r="AW37" s="406"/>
      <c r="AX37" s="406"/>
      <c r="AY37" s="406"/>
      <c r="AZ37" s="406"/>
      <c r="BA37" s="406"/>
      <c r="BB37" s="406"/>
      <c r="BC37" s="406"/>
      <c r="BD37" s="406"/>
      <c r="BE37" s="406"/>
      <c r="BF37" s="406"/>
      <c r="BG37" s="406"/>
      <c r="BH37" s="406"/>
      <c r="BI37" s="406"/>
      <c r="BJ37" s="406"/>
      <c r="BK37" s="406"/>
      <c r="BL37" s="406"/>
      <c r="BM37" s="406"/>
      <c r="BN37" s="406"/>
      <c r="BO37" s="406"/>
      <c r="BP37" s="406"/>
      <c r="BQ37" s="406"/>
      <c r="BR37" s="406"/>
      <c r="BS37" s="406"/>
      <c r="BT37" s="406"/>
      <c r="BU37" s="406"/>
      <c r="BV37" s="406"/>
      <c r="BW37" s="406"/>
      <c r="BX37" s="406"/>
    </row>
    <row r="38" spans="1:79" ht="185.45" customHeight="1">
      <c r="A38" s="403"/>
      <c r="B38" s="404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</row>
    <row r="39" spans="1:79" s="256" customFormat="1">
      <c r="A39" s="429" t="s">
        <v>118</v>
      </c>
      <c r="B39" s="428"/>
      <c r="C39" s="262"/>
      <c r="D39" s="262"/>
      <c r="E39" s="262"/>
      <c r="F39" s="262"/>
      <c r="G39" s="262"/>
      <c r="H39" s="262"/>
      <c r="I39" s="262"/>
      <c r="J39" s="262">
        <v>8</v>
      </c>
      <c r="K39" s="262"/>
      <c r="L39" s="262">
        <v>2.5</v>
      </c>
      <c r="M39" s="262"/>
      <c r="N39" s="262">
        <v>2.23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>
        <v>48</v>
      </c>
      <c r="BB39" s="262"/>
      <c r="BC39" s="262"/>
      <c r="BD39" s="262"/>
      <c r="BE39" s="262"/>
      <c r="BF39" s="262"/>
      <c r="BG39" s="262">
        <v>1</v>
      </c>
      <c r="BH39" s="262"/>
      <c r="BI39" s="262"/>
      <c r="BJ39" s="262">
        <v>50</v>
      </c>
      <c r="BK39" s="262">
        <v>10</v>
      </c>
      <c r="BL39" s="262">
        <v>7</v>
      </c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62"/>
      <c r="BZ39" s="262"/>
      <c r="CA39" s="263"/>
    </row>
    <row r="40" spans="1:79" s="256" customFormat="1">
      <c r="A40" s="429" t="s">
        <v>143</v>
      </c>
      <c r="B40" s="428"/>
      <c r="C40" s="262"/>
      <c r="D40" s="262"/>
      <c r="E40" s="262"/>
      <c r="F40" s="262"/>
      <c r="G40" s="262"/>
      <c r="H40" s="262"/>
      <c r="I40" s="262"/>
      <c r="J40" s="262"/>
      <c r="K40" s="262"/>
      <c r="L40" s="262">
        <v>1</v>
      </c>
      <c r="M40" s="262"/>
      <c r="N40" s="262"/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>
        <v>1</v>
      </c>
      <c r="AE40" s="262"/>
      <c r="AF40" s="262"/>
      <c r="AG40" s="262"/>
      <c r="AH40" s="262"/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>
        <v>5</v>
      </c>
      <c r="AU40" s="262"/>
      <c r="AV40" s="262">
        <v>20</v>
      </c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/>
      <c r="BI40" s="262"/>
      <c r="BJ40" s="262">
        <v>76</v>
      </c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62"/>
      <c r="BZ40" s="262"/>
      <c r="CA40" s="263"/>
    </row>
    <row r="41" spans="1:79" s="256" customFormat="1">
      <c r="A41" s="429" t="s">
        <v>119</v>
      </c>
      <c r="B41" s="428"/>
      <c r="C41" s="262"/>
      <c r="D41" s="262"/>
      <c r="E41" s="262"/>
      <c r="F41" s="262"/>
      <c r="G41" s="262"/>
      <c r="H41" s="262"/>
      <c r="I41" s="262"/>
      <c r="J41" s="262"/>
      <c r="K41" s="262"/>
      <c r="L41" s="262">
        <v>1.6</v>
      </c>
      <c r="M41" s="262"/>
      <c r="N41" s="262">
        <v>2</v>
      </c>
      <c r="O41" s="262"/>
      <c r="P41" s="262"/>
      <c r="Q41" s="262"/>
      <c r="R41" s="262"/>
      <c r="S41" s="262"/>
      <c r="T41" s="262"/>
      <c r="U41" s="262"/>
      <c r="V41" s="262">
        <v>30</v>
      </c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62"/>
      <c r="BH41" s="262"/>
      <c r="BI41" s="262"/>
      <c r="BJ41" s="262"/>
      <c r="BK41" s="262">
        <v>3.6</v>
      </c>
      <c r="BL41" s="262"/>
      <c r="BM41" s="262"/>
      <c r="BN41" s="262"/>
      <c r="BO41" s="262">
        <v>30</v>
      </c>
      <c r="BP41" s="262"/>
      <c r="BQ41" s="262"/>
      <c r="BR41" s="262"/>
      <c r="BS41" s="262"/>
      <c r="BT41" s="262"/>
      <c r="BU41" s="262"/>
      <c r="BV41" s="262"/>
      <c r="BW41" s="262"/>
      <c r="BX41" s="262"/>
      <c r="BY41" s="262"/>
      <c r="BZ41" s="262"/>
      <c r="CA41" s="263"/>
    </row>
    <row r="42" spans="1:79" s="256" customFormat="1">
      <c r="A42" s="429" t="s">
        <v>61</v>
      </c>
      <c r="B42" s="428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/>
      <c r="BX42" s="262">
        <v>60</v>
      </c>
      <c r="BY42" s="262"/>
      <c r="BZ42" s="262"/>
      <c r="CA42" s="263"/>
    </row>
    <row r="43" spans="1:79" s="256" customFormat="1">
      <c r="A43" s="429" t="s">
        <v>83</v>
      </c>
      <c r="B43" s="428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>
        <v>150</v>
      </c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/>
      <c r="BY43" s="262"/>
      <c r="BZ43" s="262"/>
      <c r="CA43" s="263"/>
    </row>
    <row r="44" spans="1:79" s="256" customFormat="1">
      <c r="A44" s="429" t="s">
        <v>147</v>
      </c>
      <c r="B44" s="428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>
        <v>20</v>
      </c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/>
      <c r="BT44" s="262"/>
      <c r="BU44" s="262"/>
      <c r="BV44" s="262"/>
      <c r="BW44" s="262"/>
      <c r="BX44" s="262"/>
      <c r="BY44" s="262"/>
      <c r="BZ44" s="262"/>
    </row>
    <row r="45" spans="1:79" s="256" customFormat="1">
      <c r="A45" s="408" t="s">
        <v>146</v>
      </c>
      <c r="B45" s="428"/>
      <c r="C45" s="236"/>
      <c r="D45" s="236"/>
      <c r="E45" s="236"/>
      <c r="F45" s="236"/>
      <c r="G45" s="236"/>
      <c r="H45" s="236"/>
      <c r="I45" s="236"/>
      <c r="J45" s="236"/>
      <c r="K45" s="236"/>
      <c r="L45" s="236">
        <v>1.8</v>
      </c>
      <c r="M45" s="236"/>
      <c r="N45" s="236">
        <v>1</v>
      </c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>
        <v>1</v>
      </c>
      <c r="Z45" s="236"/>
      <c r="AA45" s="236"/>
      <c r="AB45" s="236"/>
      <c r="AC45" s="236">
        <v>2.5</v>
      </c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>
        <v>2</v>
      </c>
      <c r="BL45" s="236">
        <v>1</v>
      </c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62"/>
      <c r="BZ45" s="262"/>
    </row>
    <row r="46" spans="1:79" ht="15.75" customHeight="1">
      <c r="A46" s="290"/>
      <c r="B46" s="291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</row>
    <row r="47" spans="1:79" ht="15.75" hidden="1" customHeight="1">
      <c r="A47" s="408"/>
      <c r="B47" s="407"/>
      <c r="C47" s="236"/>
      <c r="D47" s="236">
        <f t="shared" ref="D47:AI47" si="15">SUM(D39:D45)</f>
        <v>0</v>
      </c>
      <c r="E47" s="236">
        <f t="shared" si="15"/>
        <v>0</v>
      </c>
      <c r="F47" s="236">
        <f t="shared" si="15"/>
        <v>0</v>
      </c>
      <c r="G47" s="236">
        <f t="shared" si="15"/>
        <v>0</v>
      </c>
      <c r="H47" s="236">
        <f t="shared" si="15"/>
        <v>0</v>
      </c>
      <c r="I47" s="236">
        <f t="shared" si="15"/>
        <v>0</v>
      </c>
      <c r="J47" s="236">
        <f t="shared" si="15"/>
        <v>8</v>
      </c>
      <c r="K47" s="236">
        <f t="shared" si="15"/>
        <v>0</v>
      </c>
      <c r="L47" s="236">
        <f t="shared" si="15"/>
        <v>6.8999999999999995</v>
      </c>
      <c r="M47" s="236">
        <f t="shared" si="15"/>
        <v>0</v>
      </c>
      <c r="N47" s="236">
        <f t="shared" si="15"/>
        <v>5.23</v>
      </c>
      <c r="O47" s="236">
        <f t="shared" si="15"/>
        <v>0</v>
      </c>
      <c r="P47" s="236">
        <f t="shared" si="15"/>
        <v>0</v>
      </c>
      <c r="Q47" s="236">
        <f t="shared" si="15"/>
        <v>0</v>
      </c>
      <c r="R47" s="236">
        <f t="shared" si="15"/>
        <v>20</v>
      </c>
      <c r="S47" s="236">
        <f t="shared" si="15"/>
        <v>0</v>
      </c>
      <c r="T47" s="236">
        <f t="shared" si="15"/>
        <v>0</v>
      </c>
      <c r="U47" s="236">
        <f t="shared" si="15"/>
        <v>0</v>
      </c>
      <c r="V47" s="236">
        <f t="shared" si="15"/>
        <v>30</v>
      </c>
      <c r="W47" s="236">
        <f t="shared" si="15"/>
        <v>0</v>
      </c>
      <c r="X47" s="236">
        <f t="shared" si="15"/>
        <v>0</v>
      </c>
      <c r="Y47" s="236">
        <f t="shared" si="15"/>
        <v>1</v>
      </c>
      <c r="Z47" s="236">
        <f t="shared" si="15"/>
        <v>0</v>
      </c>
      <c r="AA47" s="236">
        <f t="shared" si="15"/>
        <v>150</v>
      </c>
      <c r="AB47" s="236">
        <f t="shared" si="15"/>
        <v>0</v>
      </c>
      <c r="AC47" s="236">
        <f t="shared" si="15"/>
        <v>2.5</v>
      </c>
      <c r="AD47" s="236">
        <f t="shared" si="15"/>
        <v>1</v>
      </c>
      <c r="AE47" s="236">
        <f t="shared" si="15"/>
        <v>0</v>
      </c>
      <c r="AF47" s="236">
        <f t="shared" si="15"/>
        <v>0</v>
      </c>
      <c r="AG47" s="236">
        <f t="shared" si="15"/>
        <v>0</v>
      </c>
      <c r="AH47" s="236">
        <f t="shared" si="15"/>
        <v>0</v>
      </c>
      <c r="AI47" s="236">
        <f t="shared" si="15"/>
        <v>0</v>
      </c>
      <c r="AJ47" s="236">
        <f t="shared" ref="AJ47:BX47" si="16">SUM(AJ39:AJ45)</f>
        <v>0</v>
      </c>
      <c r="AK47" s="236">
        <f t="shared" si="16"/>
        <v>0</v>
      </c>
      <c r="AL47" s="236">
        <f t="shared" si="16"/>
        <v>0</v>
      </c>
      <c r="AM47" s="236">
        <f t="shared" si="16"/>
        <v>0</v>
      </c>
      <c r="AN47" s="236">
        <f t="shared" si="16"/>
        <v>0</v>
      </c>
      <c r="AO47" s="236">
        <f t="shared" si="16"/>
        <v>0</v>
      </c>
      <c r="AP47" s="236">
        <f t="shared" si="16"/>
        <v>0</v>
      </c>
      <c r="AQ47" s="236">
        <f t="shared" si="16"/>
        <v>0</v>
      </c>
      <c r="AR47" s="236">
        <f t="shared" si="16"/>
        <v>0</v>
      </c>
      <c r="AS47" s="236">
        <f t="shared" si="16"/>
        <v>0</v>
      </c>
      <c r="AT47" s="236">
        <f t="shared" si="16"/>
        <v>5</v>
      </c>
      <c r="AU47" s="236">
        <f t="shared" si="16"/>
        <v>0</v>
      </c>
      <c r="AV47" s="236">
        <f t="shared" si="16"/>
        <v>20</v>
      </c>
      <c r="AW47" s="236">
        <f t="shared" si="16"/>
        <v>0</v>
      </c>
      <c r="AX47" s="236">
        <f t="shared" si="16"/>
        <v>0</v>
      </c>
      <c r="AY47" s="236">
        <f t="shared" si="16"/>
        <v>0</v>
      </c>
      <c r="AZ47" s="236">
        <f t="shared" si="16"/>
        <v>0</v>
      </c>
      <c r="BA47" s="236">
        <f t="shared" si="16"/>
        <v>48</v>
      </c>
      <c r="BB47" s="236">
        <f t="shared" si="16"/>
        <v>0</v>
      </c>
      <c r="BC47" s="236">
        <f t="shared" si="16"/>
        <v>0</v>
      </c>
      <c r="BD47" s="236">
        <f t="shared" si="16"/>
        <v>0</v>
      </c>
      <c r="BE47" s="236">
        <f t="shared" si="16"/>
        <v>0</v>
      </c>
      <c r="BF47" s="236">
        <f t="shared" si="16"/>
        <v>0</v>
      </c>
      <c r="BG47" s="236">
        <f t="shared" si="16"/>
        <v>1</v>
      </c>
      <c r="BH47" s="236">
        <f t="shared" si="16"/>
        <v>0</v>
      </c>
      <c r="BI47" s="236">
        <f t="shared" si="16"/>
        <v>0</v>
      </c>
      <c r="BJ47" s="236">
        <f t="shared" si="16"/>
        <v>126</v>
      </c>
      <c r="BK47" s="236">
        <f t="shared" si="16"/>
        <v>15.6</v>
      </c>
      <c r="BL47" s="236">
        <f t="shared" si="16"/>
        <v>8</v>
      </c>
      <c r="BM47" s="236">
        <f t="shared" si="16"/>
        <v>0</v>
      </c>
      <c r="BN47" s="236">
        <f t="shared" si="16"/>
        <v>0</v>
      </c>
      <c r="BO47" s="236">
        <f t="shared" si="16"/>
        <v>30</v>
      </c>
      <c r="BP47" s="236">
        <f t="shared" si="16"/>
        <v>0</v>
      </c>
      <c r="BQ47" s="236">
        <f t="shared" si="16"/>
        <v>0</v>
      </c>
      <c r="BR47" s="236">
        <f t="shared" si="16"/>
        <v>0</v>
      </c>
      <c r="BS47" s="236">
        <f t="shared" si="16"/>
        <v>0</v>
      </c>
      <c r="BT47" s="236">
        <f t="shared" si="16"/>
        <v>0</v>
      </c>
      <c r="BU47" s="236">
        <f t="shared" si="16"/>
        <v>0</v>
      </c>
      <c r="BV47" s="236">
        <f t="shared" si="16"/>
        <v>0</v>
      </c>
      <c r="BW47" s="236">
        <f t="shared" si="16"/>
        <v>0</v>
      </c>
      <c r="BX47" s="236">
        <f t="shared" si="16"/>
        <v>60</v>
      </c>
    </row>
    <row r="48" spans="1:79" ht="15.75" hidden="1" customHeight="1">
      <c r="A48" s="412" t="s">
        <v>74</v>
      </c>
      <c r="B48" s="413"/>
      <c r="C48" s="236">
        <f>C49</f>
        <v>32</v>
      </c>
      <c r="D48" s="236">
        <f t="shared" ref="D48:BO48" si="17">C48</f>
        <v>32</v>
      </c>
      <c r="E48" s="236">
        <f t="shared" si="17"/>
        <v>32</v>
      </c>
      <c r="F48" s="236">
        <f t="shared" si="17"/>
        <v>32</v>
      </c>
      <c r="G48" s="236">
        <f t="shared" si="17"/>
        <v>32</v>
      </c>
      <c r="H48" s="236">
        <f t="shared" si="17"/>
        <v>32</v>
      </c>
      <c r="I48" s="236">
        <f t="shared" si="17"/>
        <v>32</v>
      </c>
      <c r="J48" s="236">
        <f t="shared" si="17"/>
        <v>32</v>
      </c>
      <c r="K48" s="236">
        <f t="shared" si="17"/>
        <v>32</v>
      </c>
      <c r="L48" s="236">
        <f t="shared" si="17"/>
        <v>32</v>
      </c>
      <c r="M48" s="236">
        <f t="shared" si="17"/>
        <v>32</v>
      </c>
      <c r="N48" s="236">
        <f t="shared" si="17"/>
        <v>32</v>
      </c>
      <c r="O48" s="236">
        <f t="shared" si="17"/>
        <v>32</v>
      </c>
      <c r="P48" s="236">
        <f t="shared" si="17"/>
        <v>32</v>
      </c>
      <c r="Q48" s="236">
        <f t="shared" si="17"/>
        <v>32</v>
      </c>
      <c r="R48" s="236">
        <f t="shared" si="17"/>
        <v>32</v>
      </c>
      <c r="S48" s="236">
        <f t="shared" si="17"/>
        <v>32</v>
      </c>
      <c r="T48" s="236">
        <f t="shared" si="17"/>
        <v>32</v>
      </c>
      <c r="U48" s="236">
        <f t="shared" si="17"/>
        <v>32</v>
      </c>
      <c r="V48" s="236">
        <f t="shared" si="17"/>
        <v>32</v>
      </c>
      <c r="W48" s="236">
        <f t="shared" si="17"/>
        <v>32</v>
      </c>
      <c r="X48" s="236">
        <f t="shared" si="17"/>
        <v>32</v>
      </c>
      <c r="Y48" s="236">
        <f t="shared" si="17"/>
        <v>32</v>
      </c>
      <c r="Z48" s="236">
        <f t="shared" si="17"/>
        <v>32</v>
      </c>
      <c r="AA48" s="236">
        <f t="shared" si="17"/>
        <v>32</v>
      </c>
      <c r="AB48" s="236">
        <f t="shared" si="17"/>
        <v>32</v>
      </c>
      <c r="AC48" s="236">
        <f t="shared" si="17"/>
        <v>32</v>
      </c>
      <c r="AD48" s="236">
        <f t="shared" si="17"/>
        <v>32</v>
      </c>
      <c r="AE48" s="236">
        <f t="shared" si="17"/>
        <v>32</v>
      </c>
      <c r="AF48" s="236">
        <f t="shared" si="17"/>
        <v>32</v>
      </c>
      <c r="AG48" s="236">
        <f t="shared" si="17"/>
        <v>32</v>
      </c>
      <c r="AH48" s="236">
        <f t="shared" si="17"/>
        <v>32</v>
      </c>
      <c r="AI48" s="236">
        <f t="shared" si="17"/>
        <v>32</v>
      </c>
      <c r="AJ48" s="236">
        <f t="shared" si="17"/>
        <v>32</v>
      </c>
      <c r="AK48" s="236">
        <f t="shared" si="17"/>
        <v>32</v>
      </c>
      <c r="AL48" s="236">
        <f t="shared" si="17"/>
        <v>32</v>
      </c>
      <c r="AM48" s="236">
        <f t="shared" si="17"/>
        <v>32</v>
      </c>
      <c r="AN48" s="236">
        <f t="shared" si="17"/>
        <v>32</v>
      </c>
      <c r="AO48" s="236">
        <f t="shared" si="17"/>
        <v>32</v>
      </c>
      <c r="AP48" s="236">
        <f t="shared" si="17"/>
        <v>32</v>
      </c>
      <c r="AQ48" s="236">
        <f t="shared" si="17"/>
        <v>32</v>
      </c>
      <c r="AR48" s="236">
        <f t="shared" si="17"/>
        <v>32</v>
      </c>
      <c r="AS48" s="236">
        <f t="shared" si="17"/>
        <v>32</v>
      </c>
      <c r="AT48" s="236">
        <f t="shared" si="17"/>
        <v>32</v>
      </c>
      <c r="AU48" s="236">
        <f t="shared" si="17"/>
        <v>32</v>
      </c>
      <c r="AV48" s="236">
        <f t="shared" si="17"/>
        <v>32</v>
      </c>
      <c r="AW48" s="236">
        <f t="shared" si="17"/>
        <v>32</v>
      </c>
      <c r="AX48" s="236">
        <f t="shared" si="17"/>
        <v>32</v>
      </c>
      <c r="AY48" s="236">
        <f t="shared" si="17"/>
        <v>32</v>
      </c>
      <c r="AZ48" s="236">
        <f t="shared" si="17"/>
        <v>32</v>
      </c>
      <c r="BA48" s="236">
        <f t="shared" si="17"/>
        <v>32</v>
      </c>
      <c r="BB48" s="236">
        <f t="shared" si="17"/>
        <v>32</v>
      </c>
      <c r="BC48" s="236">
        <f t="shared" si="17"/>
        <v>32</v>
      </c>
      <c r="BD48" s="236">
        <f t="shared" si="17"/>
        <v>32</v>
      </c>
      <c r="BE48" s="236">
        <f t="shared" si="17"/>
        <v>32</v>
      </c>
      <c r="BF48" s="236">
        <f t="shared" si="17"/>
        <v>32</v>
      </c>
      <c r="BG48" s="236">
        <f t="shared" si="17"/>
        <v>32</v>
      </c>
      <c r="BH48" s="236">
        <f t="shared" si="17"/>
        <v>32</v>
      </c>
      <c r="BI48" s="236">
        <f t="shared" si="17"/>
        <v>32</v>
      </c>
      <c r="BJ48" s="236">
        <f t="shared" si="17"/>
        <v>32</v>
      </c>
      <c r="BK48" s="236">
        <f t="shared" si="17"/>
        <v>32</v>
      </c>
      <c r="BL48" s="236">
        <f t="shared" si="17"/>
        <v>32</v>
      </c>
      <c r="BM48" s="236">
        <f t="shared" si="17"/>
        <v>32</v>
      </c>
      <c r="BN48" s="236">
        <f t="shared" si="17"/>
        <v>32</v>
      </c>
      <c r="BO48" s="236">
        <f t="shared" si="17"/>
        <v>32</v>
      </c>
      <c r="BP48" s="236">
        <f t="shared" ref="BP48:BX48" si="18">BO48</f>
        <v>32</v>
      </c>
      <c r="BQ48" s="236">
        <f t="shared" si="18"/>
        <v>32</v>
      </c>
      <c r="BR48" s="236">
        <f t="shared" si="18"/>
        <v>32</v>
      </c>
      <c r="BS48" s="236">
        <f t="shared" si="18"/>
        <v>32</v>
      </c>
      <c r="BT48" s="236">
        <f t="shared" si="18"/>
        <v>32</v>
      </c>
      <c r="BU48" s="236">
        <f t="shared" si="18"/>
        <v>32</v>
      </c>
      <c r="BV48" s="236">
        <f t="shared" si="18"/>
        <v>32</v>
      </c>
      <c r="BW48" s="236">
        <f t="shared" si="18"/>
        <v>32</v>
      </c>
      <c r="BX48" s="236">
        <f t="shared" si="18"/>
        <v>32</v>
      </c>
    </row>
    <row r="49" spans="1:76" ht="15.75" customHeight="1" thickBot="1">
      <c r="A49" s="414" t="s">
        <v>74</v>
      </c>
      <c r="B49" s="415"/>
      <c r="C49" s="255">
        <f>VLOOKUP(B4,Фактически_присутствующих,3,FALSE)</f>
        <v>32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</row>
    <row r="50" spans="1:76" ht="15.75" customHeight="1" thickTop="1">
      <c r="A50" s="414" t="s">
        <v>75</v>
      </c>
      <c r="B50" s="415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0.25600000000000001</v>
      </c>
      <c r="K50" s="240">
        <f>K47*K48</f>
        <v>0</v>
      </c>
      <c r="L50" s="240">
        <f t="shared" ref="L50:BW50" si="19">L47*L48/1000</f>
        <v>0.2208</v>
      </c>
      <c r="M50" s="240">
        <f t="shared" si="19"/>
        <v>0</v>
      </c>
      <c r="N50" s="240">
        <f t="shared" si="19"/>
        <v>0.16736000000000001</v>
      </c>
      <c r="O50" s="240">
        <f t="shared" si="19"/>
        <v>0</v>
      </c>
      <c r="P50" s="240">
        <f t="shared" si="19"/>
        <v>0</v>
      </c>
      <c r="Q50" s="240">
        <f t="shared" si="19"/>
        <v>0</v>
      </c>
      <c r="R50" s="240">
        <f t="shared" si="19"/>
        <v>0.64</v>
      </c>
      <c r="S50" s="240">
        <f t="shared" si="19"/>
        <v>0</v>
      </c>
      <c r="T50" s="240">
        <f t="shared" si="19"/>
        <v>0</v>
      </c>
      <c r="U50" s="240">
        <f t="shared" si="19"/>
        <v>0</v>
      </c>
      <c r="V50" s="240">
        <f t="shared" si="19"/>
        <v>0.96</v>
      </c>
      <c r="W50" s="240">
        <f t="shared" si="19"/>
        <v>0</v>
      </c>
      <c r="X50" s="240">
        <f t="shared" si="19"/>
        <v>0</v>
      </c>
      <c r="Y50" s="240">
        <f t="shared" si="19"/>
        <v>3.2000000000000001E-2</v>
      </c>
      <c r="Z50" s="240">
        <f t="shared" si="19"/>
        <v>0</v>
      </c>
      <c r="AA50" s="240">
        <f t="shared" si="19"/>
        <v>4.8</v>
      </c>
      <c r="AB50" s="240">
        <f t="shared" si="19"/>
        <v>0</v>
      </c>
      <c r="AC50" s="240">
        <f t="shared" si="19"/>
        <v>0.08</v>
      </c>
      <c r="AD50" s="240">
        <f>AD47*AD48</f>
        <v>32</v>
      </c>
      <c r="AE50" s="240">
        <f t="shared" si="19"/>
        <v>0</v>
      </c>
      <c r="AF50" s="240">
        <f t="shared" si="19"/>
        <v>0</v>
      </c>
      <c r="AG50" s="240">
        <f t="shared" si="19"/>
        <v>0</v>
      </c>
      <c r="AH50" s="240">
        <f t="shared" si="19"/>
        <v>0</v>
      </c>
      <c r="AI50" s="240">
        <f t="shared" si="19"/>
        <v>0</v>
      </c>
      <c r="AJ50" s="240">
        <f t="shared" si="19"/>
        <v>0</v>
      </c>
      <c r="AK50" s="240">
        <f t="shared" si="19"/>
        <v>0</v>
      </c>
      <c r="AL50" s="240">
        <f t="shared" si="19"/>
        <v>0</v>
      </c>
      <c r="AM50" s="240">
        <f t="shared" si="19"/>
        <v>0</v>
      </c>
      <c r="AN50" s="240">
        <f t="shared" si="19"/>
        <v>0</v>
      </c>
      <c r="AO50" s="240">
        <f t="shared" si="19"/>
        <v>0</v>
      </c>
      <c r="AP50" s="240">
        <f t="shared" si="19"/>
        <v>0</v>
      </c>
      <c r="AQ50" s="240">
        <f t="shared" si="19"/>
        <v>0</v>
      </c>
      <c r="AR50" s="240">
        <f t="shared" si="19"/>
        <v>0</v>
      </c>
      <c r="AS50" s="240">
        <f t="shared" si="19"/>
        <v>0</v>
      </c>
      <c r="AT50" s="240">
        <f t="shared" si="19"/>
        <v>0.16</v>
      </c>
      <c r="AU50" s="240">
        <f t="shared" si="19"/>
        <v>0</v>
      </c>
      <c r="AV50" s="240">
        <f t="shared" si="19"/>
        <v>0.64</v>
      </c>
      <c r="AW50" s="240">
        <f t="shared" si="19"/>
        <v>0</v>
      </c>
      <c r="AX50" s="240">
        <f t="shared" si="19"/>
        <v>0</v>
      </c>
      <c r="AY50" s="240">
        <f t="shared" si="19"/>
        <v>0</v>
      </c>
      <c r="AZ50" s="240">
        <f t="shared" si="19"/>
        <v>0</v>
      </c>
      <c r="BA50" s="240">
        <f t="shared" si="19"/>
        <v>1.536</v>
      </c>
      <c r="BB50" s="240">
        <f t="shared" si="19"/>
        <v>0</v>
      </c>
      <c r="BC50" s="240">
        <f t="shared" si="19"/>
        <v>0</v>
      </c>
      <c r="BD50" s="240">
        <f t="shared" si="19"/>
        <v>0</v>
      </c>
      <c r="BE50" s="240">
        <f t="shared" si="19"/>
        <v>0</v>
      </c>
      <c r="BF50" s="240">
        <f t="shared" si="19"/>
        <v>0</v>
      </c>
      <c r="BG50" s="240">
        <f t="shared" si="19"/>
        <v>3.2000000000000001E-2</v>
      </c>
      <c r="BH50" s="240">
        <f t="shared" si="19"/>
        <v>0</v>
      </c>
      <c r="BI50" s="240">
        <f t="shared" si="19"/>
        <v>0</v>
      </c>
      <c r="BJ50" s="240">
        <f t="shared" si="19"/>
        <v>4.032</v>
      </c>
      <c r="BK50" s="240">
        <f t="shared" si="19"/>
        <v>0.49919999999999998</v>
      </c>
      <c r="BL50" s="240">
        <f t="shared" si="19"/>
        <v>0.25600000000000001</v>
      </c>
      <c r="BM50" s="240">
        <f t="shared" si="19"/>
        <v>0</v>
      </c>
      <c r="BN50" s="240">
        <f t="shared" si="19"/>
        <v>0</v>
      </c>
      <c r="BO50" s="240">
        <f t="shared" si="19"/>
        <v>0.96</v>
      </c>
      <c r="BP50" s="240">
        <f t="shared" si="19"/>
        <v>0</v>
      </c>
      <c r="BQ50" s="240">
        <f t="shared" si="19"/>
        <v>0</v>
      </c>
      <c r="BR50" s="240">
        <f t="shared" si="19"/>
        <v>0</v>
      </c>
      <c r="BS50" s="240">
        <f t="shared" si="19"/>
        <v>0</v>
      </c>
      <c r="BT50" s="240">
        <f t="shared" si="19"/>
        <v>0</v>
      </c>
      <c r="BU50" s="240">
        <f t="shared" si="19"/>
        <v>0</v>
      </c>
      <c r="BV50" s="240">
        <f t="shared" si="19"/>
        <v>0</v>
      </c>
      <c r="BW50" s="240">
        <f t="shared" si="19"/>
        <v>0</v>
      </c>
      <c r="BX50" s="240">
        <f t="shared" ref="BX50" si="20">BX47*BX48/1000</f>
        <v>1.92</v>
      </c>
    </row>
    <row r="51" spans="1:76" ht="15.75" customHeight="1">
      <c r="A51" s="414" t="s">
        <v>64</v>
      </c>
      <c r="B51" s="415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</row>
    <row r="52" spans="1:76" ht="15.75" customHeight="1">
      <c r="A52" s="414" t="s">
        <v>76</v>
      </c>
      <c r="B52" s="415"/>
      <c r="C52" s="242">
        <f>SUM(D52:BZ52)</f>
        <v>1951.9999999999998</v>
      </c>
      <c r="D52" s="243">
        <f t="shared" ref="D52:BX52" si="21">D50*D51</f>
        <v>0</v>
      </c>
      <c r="E52" s="243">
        <f t="shared" si="21"/>
        <v>0</v>
      </c>
      <c r="F52" s="239">
        <f t="shared" si="21"/>
        <v>0</v>
      </c>
      <c r="G52" s="240">
        <f t="shared" si="21"/>
        <v>0</v>
      </c>
      <c r="H52" s="240">
        <f t="shared" si="21"/>
        <v>0</v>
      </c>
      <c r="I52" s="240">
        <f t="shared" si="21"/>
        <v>0</v>
      </c>
      <c r="J52" s="240">
        <f t="shared" si="21"/>
        <v>21.76</v>
      </c>
      <c r="K52" s="240">
        <f t="shared" si="21"/>
        <v>0</v>
      </c>
      <c r="L52" s="240">
        <f t="shared" si="21"/>
        <v>30.911999999999999</v>
      </c>
      <c r="M52" s="240">
        <f t="shared" si="21"/>
        <v>0</v>
      </c>
      <c r="N52" s="240">
        <f t="shared" si="21"/>
        <v>1.6736</v>
      </c>
      <c r="O52" s="240">
        <f t="shared" si="21"/>
        <v>0</v>
      </c>
      <c r="P52" s="240">
        <f t="shared" si="21"/>
        <v>0</v>
      </c>
      <c r="Q52" s="240">
        <f t="shared" si="21"/>
        <v>0</v>
      </c>
      <c r="R52" s="240">
        <f t="shared" si="21"/>
        <v>102.4</v>
      </c>
      <c r="S52" s="240">
        <f t="shared" si="21"/>
        <v>0</v>
      </c>
      <c r="T52" s="240">
        <f t="shared" si="21"/>
        <v>0</v>
      </c>
      <c r="U52" s="240">
        <f t="shared" si="21"/>
        <v>0</v>
      </c>
      <c r="V52" s="240">
        <f t="shared" si="21"/>
        <v>124.8</v>
      </c>
      <c r="W52" s="240">
        <f t="shared" si="21"/>
        <v>0</v>
      </c>
      <c r="X52" s="240">
        <f t="shared" si="21"/>
        <v>0</v>
      </c>
      <c r="Y52" s="240">
        <f t="shared" si="21"/>
        <v>1.28</v>
      </c>
      <c r="Z52" s="240">
        <f t="shared" si="21"/>
        <v>0</v>
      </c>
      <c r="AA52" s="240">
        <f t="shared" si="21"/>
        <v>288</v>
      </c>
      <c r="AB52" s="240">
        <f t="shared" si="21"/>
        <v>0</v>
      </c>
      <c r="AC52" s="240">
        <f t="shared" si="21"/>
        <v>13.200000000000001</v>
      </c>
      <c r="AD52" s="240">
        <f t="shared" si="21"/>
        <v>672</v>
      </c>
      <c r="AE52" s="240">
        <f t="shared" si="21"/>
        <v>0</v>
      </c>
      <c r="AF52" s="240">
        <f t="shared" si="21"/>
        <v>0</v>
      </c>
      <c r="AG52" s="240">
        <f t="shared" si="21"/>
        <v>0</v>
      </c>
      <c r="AH52" s="240">
        <f t="shared" si="21"/>
        <v>0</v>
      </c>
      <c r="AI52" s="240">
        <f t="shared" si="21"/>
        <v>0</v>
      </c>
      <c r="AJ52" s="240">
        <f t="shared" si="21"/>
        <v>0</v>
      </c>
      <c r="AK52" s="240">
        <f t="shared" si="21"/>
        <v>0</v>
      </c>
      <c r="AL52" s="240">
        <f t="shared" si="21"/>
        <v>0</v>
      </c>
      <c r="AM52" s="240">
        <f t="shared" si="21"/>
        <v>0</v>
      </c>
      <c r="AN52" s="240">
        <f t="shared" si="21"/>
        <v>0</v>
      </c>
      <c r="AO52" s="240">
        <f t="shared" si="21"/>
        <v>0</v>
      </c>
      <c r="AP52" s="240">
        <f t="shared" si="21"/>
        <v>0</v>
      </c>
      <c r="AQ52" s="240">
        <f t="shared" si="21"/>
        <v>0</v>
      </c>
      <c r="AR52" s="240">
        <f t="shared" si="21"/>
        <v>0</v>
      </c>
      <c r="AS52" s="240">
        <f t="shared" si="21"/>
        <v>0</v>
      </c>
      <c r="AT52" s="240">
        <f t="shared" si="21"/>
        <v>96</v>
      </c>
      <c r="AU52" s="240">
        <f t="shared" si="21"/>
        <v>0</v>
      </c>
      <c r="AV52" s="240">
        <f t="shared" si="21"/>
        <v>48</v>
      </c>
      <c r="AW52" s="240">
        <f t="shared" si="21"/>
        <v>0</v>
      </c>
      <c r="AX52" s="240">
        <f t="shared" si="21"/>
        <v>0</v>
      </c>
      <c r="AY52" s="240">
        <f t="shared" si="21"/>
        <v>0</v>
      </c>
      <c r="AZ52" s="240">
        <f t="shared" si="21"/>
        <v>0</v>
      </c>
      <c r="BA52" s="240">
        <f t="shared" si="21"/>
        <v>276.48</v>
      </c>
      <c r="BB52" s="240">
        <f t="shared" si="21"/>
        <v>0</v>
      </c>
      <c r="BC52" s="240">
        <f t="shared" si="21"/>
        <v>0</v>
      </c>
      <c r="BD52" s="240">
        <f t="shared" si="21"/>
        <v>0</v>
      </c>
      <c r="BE52" s="240">
        <f t="shared" si="21"/>
        <v>0</v>
      </c>
      <c r="BF52" s="240">
        <f t="shared" si="21"/>
        <v>0</v>
      </c>
      <c r="BG52" s="240">
        <f t="shared" si="21"/>
        <v>9.6</v>
      </c>
      <c r="BH52" s="240">
        <f t="shared" si="21"/>
        <v>0</v>
      </c>
      <c r="BI52" s="240">
        <f t="shared" si="21"/>
        <v>0</v>
      </c>
      <c r="BJ52" s="240">
        <f t="shared" si="21"/>
        <v>141.12</v>
      </c>
      <c r="BK52" s="240">
        <f t="shared" si="21"/>
        <v>10.9824</v>
      </c>
      <c r="BL52" s="240">
        <f t="shared" si="21"/>
        <v>8.1920000000000002</v>
      </c>
      <c r="BM52" s="240">
        <f t="shared" si="21"/>
        <v>0</v>
      </c>
      <c r="BN52" s="240">
        <f t="shared" si="21"/>
        <v>0</v>
      </c>
      <c r="BO52" s="240">
        <f t="shared" si="21"/>
        <v>28.799999999999997</v>
      </c>
      <c r="BP52" s="240">
        <f t="shared" si="21"/>
        <v>0</v>
      </c>
      <c r="BQ52" s="240">
        <f t="shared" si="21"/>
        <v>0</v>
      </c>
      <c r="BR52" s="240">
        <f t="shared" si="21"/>
        <v>0</v>
      </c>
      <c r="BS52" s="240">
        <f t="shared" si="21"/>
        <v>0</v>
      </c>
      <c r="BT52" s="240">
        <f t="shared" si="21"/>
        <v>0</v>
      </c>
      <c r="BU52" s="240">
        <f t="shared" si="21"/>
        <v>0</v>
      </c>
      <c r="BV52" s="240">
        <f t="shared" si="21"/>
        <v>0</v>
      </c>
      <c r="BW52" s="240">
        <f t="shared" si="21"/>
        <v>0</v>
      </c>
      <c r="BX52" s="240">
        <f t="shared" si="21"/>
        <v>76.8</v>
      </c>
    </row>
    <row r="53" spans="1:76" ht="15.75" customHeight="1">
      <c r="A53" s="414" t="s">
        <v>77</v>
      </c>
      <c r="B53" s="415"/>
      <c r="C53" s="244">
        <f>C52/C49</f>
        <v>60.999999999999993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6" ht="15.75" customHeight="1">
      <c r="A54" s="1"/>
      <c r="B54" s="23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3.9" hidden="1" customHeight="1">
      <c r="A55" s="408"/>
      <c r="B55" s="407"/>
      <c r="C55" s="236"/>
      <c r="D55" s="236">
        <f t="shared" ref="D55:K55" si="22">SUM(D39:D45)</f>
        <v>0</v>
      </c>
      <c r="E55" s="236">
        <f t="shared" si="22"/>
        <v>0</v>
      </c>
      <c r="F55" s="236">
        <f t="shared" si="22"/>
        <v>0</v>
      </c>
      <c r="G55" s="236">
        <f t="shared" si="22"/>
        <v>0</v>
      </c>
      <c r="H55" s="236">
        <f t="shared" si="22"/>
        <v>0</v>
      </c>
      <c r="I55" s="236">
        <f t="shared" si="22"/>
        <v>0</v>
      </c>
      <c r="J55" s="236">
        <f t="shared" si="22"/>
        <v>8</v>
      </c>
      <c r="K55" s="236">
        <f t="shared" si="22"/>
        <v>0</v>
      </c>
      <c r="L55" s="236">
        <f>SUM(L39:L45)</f>
        <v>6.8999999999999995</v>
      </c>
      <c r="M55" s="236">
        <f t="shared" ref="M55:BX55" si="23">SUM(M39:M45)</f>
        <v>0</v>
      </c>
      <c r="N55" s="236">
        <f t="shared" si="23"/>
        <v>5.23</v>
      </c>
      <c r="O55" s="236">
        <f t="shared" si="23"/>
        <v>0</v>
      </c>
      <c r="P55" s="236">
        <f t="shared" si="23"/>
        <v>0</v>
      </c>
      <c r="Q55" s="236">
        <f t="shared" si="23"/>
        <v>0</v>
      </c>
      <c r="R55" s="236">
        <f t="shared" si="23"/>
        <v>20</v>
      </c>
      <c r="S55" s="236">
        <f t="shared" si="23"/>
        <v>0</v>
      </c>
      <c r="T55" s="236">
        <f t="shared" si="23"/>
        <v>0</v>
      </c>
      <c r="U55" s="236">
        <f t="shared" si="23"/>
        <v>0</v>
      </c>
      <c r="V55" s="236">
        <f t="shared" si="23"/>
        <v>30</v>
      </c>
      <c r="W55" s="236">
        <f t="shared" si="23"/>
        <v>0</v>
      </c>
      <c r="X55" s="236">
        <f t="shared" si="23"/>
        <v>0</v>
      </c>
      <c r="Y55" s="236">
        <f t="shared" si="23"/>
        <v>1</v>
      </c>
      <c r="Z55" s="236">
        <f t="shared" si="23"/>
        <v>0</v>
      </c>
      <c r="AA55" s="236">
        <f t="shared" si="23"/>
        <v>150</v>
      </c>
      <c r="AB55" s="236">
        <f t="shared" si="23"/>
        <v>0</v>
      </c>
      <c r="AC55" s="236">
        <f t="shared" si="23"/>
        <v>2.5</v>
      </c>
      <c r="AD55" s="236">
        <f t="shared" si="23"/>
        <v>1</v>
      </c>
      <c r="AE55" s="236">
        <f t="shared" si="23"/>
        <v>0</v>
      </c>
      <c r="AF55" s="236">
        <f t="shared" si="23"/>
        <v>0</v>
      </c>
      <c r="AG55" s="236">
        <f t="shared" si="23"/>
        <v>0</v>
      </c>
      <c r="AH55" s="236">
        <f t="shared" si="23"/>
        <v>0</v>
      </c>
      <c r="AI55" s="236">
        <f t="shared" si="23"/>
        <v>0</v>
      </c>
      <c r="AJ55" s="236">
        <f t="shared" si="23"/>
        <v>0</v>
      </c>
      <c r="AK55" s="236">
        <f t="shared" si="23"/>
        <v>0</v>
      </c>
      <c r="AL55" s="236">
        <f t="shared" si="23"/>
        <v>0</v>
      </c>
      <c r="AM55" s="236">
        <f t="shared" si="23"/>
        <v>0</v>
      </c>
      <c r="AN55" s="236">
        <f t="shared" si="23"/>
        <v>0</v>
      </c>
      <c r="AO55" s="236">
        <f t="shared" si="23"/>
        <v>0</v>
      </c>
      <c r="AP55" s="236">
        <f t="shared" si="23"/>
        <v>0</v>
      </c>
      <c r="AQ55" s="236">
        <f t="shared" si="23"/>
        <v>0</v>
      </c>
      <c r="AR55" s="236">
        <f t="shared" si="23"/>
        <v>0</v>
      </c>
      <c r="AS55" s="236">
        <f t="shared" si="23"/>
        <v>0</v>
      </c>
      <c r="AT55" s="236">
        <f t="shared" si="23"/>
        <v>5</v>
      </c>
      <c r="AU55" s="236">
        <f t="shared" si="23"/>
        <v>0</v>
      </c>
      <c r="AV55" s="236">
        <f t="shared" si="23"/>
        <v>20</v>
      </c>
      <c r="AW55" s="236">
        <f t="shared" si="23"/>
        <v>0</v>
      </c>
      <c r="AX55" s="236">
        <f t="shared" si="23"/>
        <v>0</v>
      </c>
      <c r="AY55" s="236">
        <f t="shared" si="23"/>
        <v>0</v>
      </c>
      <c r="AZ55" s="236">
        <f t="shared" si="23"/>
        <v>0</v>
      </c>
      <c r="BA55" s="236">
        <f t="shared" si="23"/>
        <v>48</v>
      </c>
      <c r="BB55" s="236">
        <f t="shared" si="23"/>
        <v>0</v>
      </c>
      <c r="BC55" s="236">
        <f t="shared" si="23"/>
        <v>0</v>
      </c>
      <c r="BD55" s="236">
        <f t="shared" si="23"/>
        <v>0</v>
      </c>
      <c r="BE55" s="236">
        <f t="shared" si="23"/>
        <v>0</v>
      </c>
      <c r="BF55" s="236">
        <f t="shared" si="23"/>
        <v>0</v>
      </c>
      <c r="BG55" s="236">
        <f t="shared" si="23"/>
        <v>1</v>
      </c>
      <c r="BH55" s="236">
        <f t="shared" si="23"/>
        <v>0</v>
      </c>
      <c r="BI55" s="236">
        <f t="shared" si="23"/>
        <v>0</v>
      </c>
      <c r="BJ55" s="236">
        <f t="shared" si="23"/>
        <v>126</v>
      </c>
      <c r="BK55" s="236">
        <f t="shared" si="23"/>
        <v>15.6</v>
      </c>
      <c r="BL55" s="236">
        <f t="shared" si="23"/>
        <v>8</v>
      </c>
      <c r="BM55" s="236">
        <f t="shared" si="23"/>
        <v>0</v>
      </c>
      <c r="BN55" s="236">
        <f t="shared" si="23"/>
        <v>0</v>
      </c>
      <c r="BO55" s="236">
        <f t="shared" si="23"/>
        <v>30</v>
      </c>
      <c r="BP55" s="236">
        <f t="shared" si="23"/>
        <v>0</v>
      </c>
      <c r="BQ55" s="236">
        <f t="shared" si="23"/>
        <v>0</v>
      </c>
      <c r="BR55" s="236">
        <f t="shared" si="23"/>
        <v>0</v>
      </c>
      <c r="BS55" s="236">
        <f t="shared" si="23"/>
        <v>0</v>
      </c>
      <c r="BT55" s="236">
        <f t="shared" si="23"/>
        <v>0</v>
      </c>
      <c r="BU55" s="236">
        <f t="shared" si="23"/>
        <v>0</v>
      </c>
      <c r="BV55" s="236">
        <f t="shared" si="23"/>
        <v>0</v>
      </c>
      <c r="BW55" s="236">
        <f t="shared" si="23"/>
        <v>0</v>
      </c>
      <c r="BX55" s="236">
        <f t="shared" si="23"/>
        <v>60</v>
      </c>
    </row>
    <row r="56" spans="1:76" ht="13.9" hidden="1" customHeight="1">
      <c r="A56" s="412" t="s">
        <v>74</v>
      </c>
      <c r="B56" s="413"/>
      <c r="C56" s="236">
        <f>C57</f>
        <v>32</v>
      </c>
      <c r="D56" s="246">
        <f>C56</f>
        <v>32</v>
      </c>
      <c r="E56" s="246">
        <f t="shared" ref="E56:BP56" si="24">D56</f>
        <v>32</v>
      </c>
      <c r="F56" s="246">
        <f t="shared" si="24"/>
        <v>32</v>
      </c>
      <c r="G56" s="246">
        <f t="shared" si="24"/>
        <v>32</v>
      </c>
      <c r="H56" s="246">
        <f t="shared" si="24"/>
        <v>32</v>
      </c>
      <c r="I56" s="246">
        <f t="shared" si="24"/>
        <v>32</v>
      </c>
      <c r="J56" s="246">
        <f t="shared" si="24"/>
        <v>32</v>
      </c>
      <c r="K56" s="246">
        <f t="shared" si="24"/>
        <v>32</v>
      </c>
      <c r="L56" s="246">
        <f t="shared" si="24"/>
        <v>32</v>
      </c>
      <c r="M56" s="246">
        <f t="shared" si="24"/>
        <v>32</v>
      </c>
      <c r="N56" s="246">
        <f t="shared" si="24"/>
        <v>32</v>
      </c>
      <c r="O56" s="246">
        <f t="shared" si="24"/>
        <v>32</v>
      </c>
      <c r="P56" s="246">
        <f t="shared" si="24"/>
        <v>32</v>
      </c>
      <c r="Q56" s="246">
        <f t="shared" si="24"/>
        <v>32</v>
      </c>
      <c r="R56" s="246">
        <f t="shared" si="24"/>
        <v>32</v>
      </c>
      <c r="S56" s="246">
        <f t="shared" si="24"/>
        <v>32</v>
      </c>
      <c r="T56" s="246">
        <f t="shared" si="24"/>
        <v>32</v>
      </c>
      <c r="U56" s="246">
        <f t="shared" si="24"/>
        <v>32</v>
      </c>
      <c r="V56" s="246">
        <f t="shared" si="24"/>
        <v>32</v>
      </c>
      <c r="W56" s="246">
        <f t="shared" si="24"/>
        <v>32</v>
      </c>
      <c r="X56" s="246">
        <f t="shared" si="24"/>
        <v>32</v>
      </c>
      <c r="Y56" s="246">
        <f t="shared" si="24"/>
        <v>32</v>
      </c>
      <c r="Z56" s="246">
        <f t="shared" si="24"/>
        <v>32</v>
      </c>
      <c r="AA56" s="246">
        <f t="shared" si="24"/>
        <v>32</v>
      </c>
      <c r="AB56" s="246">
        <f t="shared" si="24"/>
        <v>32</v>
      </c>
      <c r="AC56" s="246">
        <f t="shared" si="24"/>
        <v>32</v>
      </c>
      <c r="AD56" s="246">
        <f t="shared" si="24"/>
        <v>32</v>
      </c>
      <c r="AE56" s="246">
        <f t="shared" si="24"/>
        <v>32</v>
      </c>
      <c r="AF56" s="246">
        <f t="shared" si="24"/>
        <v>32</v>
      </c>
      <c r="AG56" s="246">
        <f t="shared" si="24"/>
        <v>32</v>
      </c>
      <c r="AH56" s="246">
        <f t="shared" si="24"/>
        <v>32</v>
      </c>
      <c r="AI56" s="246">
        <f t="shared" si="24"/>
        <v>32</v>
      </c>
      <c r="AJ56" s="246">
        <f t="shared" si="24"/>
        <v>32</v>
      </c>
      <c r="AK56" s="246">
        <f t="shared" si="24"/>
        <v>32</v>
      </c>
      <c r="AL56" s="246">
        <f t="shared" si="24"/>
        <v>32</v>
      </c>
      <c r="AM56" s="246">
        <f t="shared" si="24"/>
        <v>32</v>
      </c>
      <c r="AN56" s="246">
        <f t="shared" si="24"/>
        <v>32</v>
      </c>
      <c r="AO56" s="246">
        <f t="shared" si="24"/>
        <v>32</v>
      </c>
      <c r="AP56" s="246">
        <f t="shared" si="24"/>
        <v>32</v>
      </c>
      <c r="AQ56" s="246">
        <f t="shared" si="24"/>
        <v>32</v>
      </c>
      <c r="AR56" s="246">
        <f t="shared" si="24"/>
        <v>32</v>
      </c>
      <c r="AS56" s="246">
        <f t="shared" si="24"/>
        <v>32</v>
      </c>
      <c r="AT56" s="246">
        <f t="shared" si="24"/>
        <v>32</v>
      </c>
      <c r="AU56" s="246">
        <f t="shared" si="24"/>
        <v>32</v>
      </c>
      <c r="AV56" s="246">
        <f t="shared" si="24"/>
        <v>32</v>
      </c>
      <c r="AW56" s="246">
        <f t="shared" si="24"/>
        <v>32</v>
      </c>
      <c r="AX56" s="246">
        <f t="shared" si="24"/>
        <v>32</v>
      </c>
      <c r="AY56" s="246">
        <f t="shared" si="24"/>
        <v>32</v>
      </c>
      <c r="AZ56" s="246">
        <f t="shared" si="24"/>
        <v>32</v>
      </c>
      <c r="BA56" s="246">
        <f t="shared" si="24"/>
        <v>32</v>
      </c>
      <c r="BB56" s="246">
        <f t="shared" si="24"/>
        <v>32</v>
      </c>
      <c r="BC56" s="246">
        <f t="shared" si="24"/>
        <v>32</v>
      </c>
      <c r="BD56" s="246">
        <f t="shared" si="24"/>
        <v>32</v>
      </c>
      <c r="BE56" s="246">
        <f t="shared" si="24"/>
        <v>32</v>
      </c>
      <c r="BF56" s="246">
        <f t="shared" si="24"/>
        <v>32</v>
      </c>
      <c r="BG56" s="246">
        <f t="shared" si="24"/>
        <v>32</v>
      </c>
      <c r="BH56" s="246">
        <f t="shared" si="24"/>
        <v>32</v>
      </c>
      <c r="BI56" s="246">
        <f t="shared" si="24"/>
        <v>32</v>
      </c>
      <c r="BJ56" s="246">
        <f t="shared" si="24"/>
        <v>32</v>
      </c>
      <c r="BK56" s="246">
        <f t="shared" si="24"/>
        <v>32</v>
      </c>
      <c r="BL56" s="246">
        <f t="shared" si="24"/>
        <v>32</v>
      </c>
      <c r="BM56" s="246">
        <f t="shared" si="24"/>
        <v>32</v>
      </c>
      <c r="BN56" s="246">
        <f t="shared" si="24"/>
        <v>32</v>
      </c>
      <c r="BO56" s="246">
        <f t="shared" si="24"/>
        <v>32</v>
      </c>
      <c r="BP56" s="246">
        <f t="shared" si="24"/>
        <v>32</v>
      </c>
      <c r="BQ56" s="246">
        <f t="shared" ref="BQ56:BX56" si="25">BP56</f>
        <v>32</v>
      </c>
      <c r="BR56" s="246">
        <f t="shared" si="25"/>
        <v>32</v>
      </c>
      <c r="BS56" s="246">
        <f t="shared" si="25"/>
        <v>32</v>
      </c>
      <c r="BT56" s="246">
        <f t="shared" si="25"/>
        <v>32</v>
      </c>
      <c r="BU56" s="246">
        <f t="shared" si="25"/>
        <v>32</v>
      </c>
      <c r="BV56" s="246">
        <f t="shared" si="25"/>
        <v>32</v>
      </c>
      <c r="BW56" s="246">
        <f t="shared" si="25"/>
        <v>32</v>
      </c>
      <c r="BX56" s="246">
        <f t="shared" si="25"/>
        <v>32</v>
      </c>
    </row>
    <row r="57" spans="1:76" ht="21" hidden="1" customHeight="1" thickBot="1">
      <c r="A57" s="410" t="s">
        <v>138</v>
      </c>
      <c r="B57" s="411"/>
      <c r="C57" s="99">
        <f>VLOOKUP(B4,Общее_количество_учащихся,3,FALSE)</f>
        <v>32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</row>
    <row r="58" spans="1:76" ht="14.45" hidden="1" customHeight="1" thickTop="1">
      <c r="A58" s="414" t="s">
        <v>75</v>
      </c>
      <c r="B58" s="415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6">H55*H56/1000</f>
        <v>0</v>
      </c>
      <c r="I58" s="248">
        <f t="shared" si="26"/>
        <v>0</v>
      </c>
      <c r="J58" s="249">
        <f t="shared" si="26"/>
        <v>0.25600000000000001</v>
      </c>
      <c r="K58" s="249">
        <f>K55*K56</f>
        <v>0</v>
      </c>
      <c r="L58" s="249">
        <f>L55*L56/1000</f>
        <v>0.2208</v>
      </c>
      <c r="M58" s="249">
        <f t="shared" si="26"/>
        <v>0</v>
      </c>
      <c r="N58" s="249">
        <f t="shared" si="26"/>
        <v>0.16736000000000001</v>
      </c>
      <c r="O58" s="249">
        <f t="shared" si="26"/>
        <v>0</v>
      </c>
      <c r="P58" s="249">
        <f t="shared" si="26"/>
        <v>0</v>
      </c>
      <c r="Q58" s="249">
        <f>Q55*Q56</f>
        <v>0</v>
      </c>
      <c r="R58" s="249">
        <f t="shared" si="26"/>
        <v>0.64</v>
      </c>
      <c r="S58" s="249">
        <f>S55*S56</f>
        <v>0</v>
      </c>
      <c r="T58" s="249">
        <f t="shared" si="26"/>
        <v>0</v>
      </c>
      <c r="U58" s="249">
        <f t="shared" si="26"/>
        <v>0</v>
      </c>
      <c r="V58" s="249">
        <f t="shared" si="26"/>
        <v>0.96</v>
      </c>
      <c r="W58" s="249">
        <f t="shared" si="26"/>
        <v>0</v>
      </c>
      <c r="X58" s="249">
        <f t="shared" si="26"/>
        <v>0</v>
      </c>
      <c r="Y58" s="249">
        <f t="shared" si="26"/>
        <v>3.2000000000000001E-2</v>
      </c>
      <c r="Z58" s="249">
        <f t="shared" si="26"/>
        <v>0</v>
      </c>
      <c r="AA58" s="249">
        <f t="shared" si="26"/>
        <v>4.8</v>
      </c>
      <c r="AB58" s="249">
        <f t="shared" si="26"/>
        <v>0</v>
      </c>
      <c r="AC58" s="249">
        <f t="shared" si="26"/>
        <v>0.08</v>
      </c>
      <c r="AD58" s="249">
        <f>AD55*AD56</f>
        <v>32</v>
      </c>
      <c r="AE58" s="249">
        <f t="shared" si="26"/>
        <v>0</v>
      </c>
      <c r="AF58" s="249">
        <f t="shared" si="26"/>
        <v>0</v>
      </c>
      <c r="AG58" s="249">
        <f t="shared" si="26"/>
        <v>0</v>
      </c>
      <c r="AH58" s="249">
        <f t="shared" si="26"/>
        <v>0</v>
      </c>
      <c r="AI58" s="249">
        <f t="shared" si="26"/>
        <v>0</v>
      </c>
      <c r="AJ58" s="249">
        <f t="shared" si="26"/>
        <v>0</v>
      </c>
      <c r="AK58" s="249">
        <f t="shared" si="26"/>
        <v>0</v>
      </c>
      <c r="AL58" s="249">
        <f t="shared" si="26"/>
        <v>0</v>
      </c>
      <c r="AM58" s="249">
        <f t="shared" si="26"/>
        <v>0</v>
      </c>
      <c r="AN58" s="249">
        <f t="shared" si="26"/>
        <v>0</v>
      </c>
      <c r="AO58" s="249">
        <f t="shared" si="26"/>
        <v>0</v>
      </c>
      <c r="AP58" s="249">
        <f t="shared" si="26"/>
        <v>0</v>
      </c>
      <c r="AQ58" s="249">
        <f t="shared" si="26"/>
        <v>0</v>
      </c>
      <c r="AR58" s="249">
        <f t="shared" si="26"/>
        <v>0</v>
      </c>
      <c r="AS58" s="249">
        <f t="shared" si="26"/>
        <v>0</v>
      </c>
      <c r="AT58" s="249">
        <f t="shared" si="26"/>
        <v>0.16</v>
      </c>
      <c r="AU58" s="249">
        <f t="shared" si="26"/>
        <v>0</v>
      </c>
      <c r="AV58" s="249">
        <f t="shared" si="26"/>
        <v>0.64</v>
      </c>
      <c r="AW58" s="249">
        <f t="shared" si="26"/>
        <v>0</v>
      </c>
      <c r="AX58" s="249">
        <f t="shared" si="26"/>
        <v>0</v>
      </c>
      <c r="AY58" s="249">
        <f t="shared" si="26"/>
        <v>0</v>
      </c>
      <c r="AZ58" s="249">
        <f t="shared" si="26"/>
        <v>0</v>
      </c>
      <c r="BA58" s="249">
        <f t="shared" si="26"/>
        <v>1.536</v>
      </c>
      <c r="BB58" s="249">
        <f t="shared" si="26"/>
        <v>0</v>
      </c>
      <c r="BC58" s="249">
        <f t="shared" si="26"/>
        <v>0</v>
      </c>
      <c r="BD58" s="249">
        <f t="shared" si="26"/>
        <v>0</v>
      </c>
      <c r="BE58" s="249">
        <f t="shared" si="26"/>
        <v>0</v>
      </c>
      <c r="BF58" s="249">
        <f t="shared" si="26"/>
        <v>0</v>
      </c>
      <c r="BG58" s="249">
        <f t="shared" si="26"/>
        <v>3.2000000000000001E-2</v>
      </c>
      <c r="BH58" s="249">
        <f>BH55*BH56</f>
        <v>0</v>
      </c>
      <c r="BI58" s="249">
        <f t="shared" si="26"/>
        <v>0</v>
      </c>
      <c r="BJ58" s="249">
        <f t="shared" si="26"/>
        <v>4.032</v>
      </c>
      <c r="BK58" s="249">
        <f t="shared" si="26"/>
        <v>0.49919999999999998</v>
      </c>
      <c r="BL58" s="249">
        <f t="shared" si="26"/>
        <v>0.25600000000000001</v>
      </c>
      <c r="BM58" s="249">
        <f t="shared" si="26"/>
        <v>0</v>
      </c>
      <c r="BN58" s="249">
        <f t="shared" si="26"/>
        <v>0</v>
      </c>
      <c r="BO58" s="249">
        <f t="shared" si="26"/>
        <v>0.96</v>
      </c>
      <c r="BP58" s="249">
        <f t="shared" si="26"/>
        <v>0</v>
      </c>
      <c r="BQ58" s="249">
        <f t="shared" si="26"/>
        <v>0</v>
      </c>
      <c r="BR58" s="249">
        <f t="shared" si="26"/>
        <v>0</v>
      </c>
      <c r="BS58" s="249">
        <f t="shared" si="26"/>
        <v>0</v>
      </c>
      <c r="BT58" s="249">
        <f t="shared" ref="BT58:BX58" si="27">BT55*BT56/1000</f>
        <v>0</v>
      </c>
      <c r="BU58" s="249">
        <f t="shared" si="27"/>
        <v>0</v>
      </c>
      <c r="BV58" s="249">
        <f t="shared" si="27"/>
        <v>0</v>
      </c>
      <c r="BW58" s="249">
        <f t="shared" si="27"/>
        <v>0</v>
      </c>
      <c r="BX58" s="249">
        <f t="shared" si="27"/>
        <v>1.92</v>
      </c>
    </row>
    <row r="59" spans="1:76" ht="13.9" hidden="1" customHeight="1">
      <c r="A59" s="414" t="s">
        <v>64</v>
      </c>
      <c r="B59" s="415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</row>
    <row r="60" spans="1:76" ht="13.9" hidden="1" customHeight="1">
      <c r="A60" s="414" t="s">
        <v>76</v>
      </c>
      <c r="B60" s="415"/>
      <c r="C60" s="250">
        <f>SUM(D60:BZ60)</f>
        <v>1951.9999999999998</v>
      </c>
      <c r="D60" s="243">
        <f>D58*D59</f>
        <v>0</v>
      </c>
      <c r="E60" s="243">
        <f t="shared" ref="E60:BP60" si="28">E58*E59</f>
        <v>0</v>
      </c>
      <c r="F60" s="239">
        <f>F58*F59</f>
        <v>0</v>
      </c>
      <c r="G60" s="239">
        <f t="shared" si="28"/>
        <v>0</v>
      </c>
      <c r="H60" s="239">
        <f t="shared" si="28"/>
        <v>0</v>
      </c>
      <c r="I60" s="239">
        <f t="shared" si="28"/>
        <v>0</v>
      </c>
      <c r="J60" s="239">
        <f t="shared" si="28"/>
        <v>21.76</v>
      </c>
      <c r="K60" s="252">
        <f t="shared" si="28"/>
        <v>0</v>
      </c>
      <c r="L60" s="252">
        <f t="shared" si="28"/>
        <v>30.911999999999999</v>
      </c>
      <c r="M60" s="252">
        <f t="shared" si="28"/>
        <v>0</v>
      </c>
      <c r="N60" s="252">
        <f t="shared" si="28"/>
        <v>1.6736</v>
      </c>
      <c r="O60" s="252">
        <f t="shared" si="28"/>
        <v>0</v>
      </c>
      <c r="P60" s="252">
        <f t="shared" si="28"/>
        <v>0</v>
      </c>
      <c r="Q60" s="252">
        <f t="shared" si="28"/>
        <v>0</v>
      </c>
      <c r="R60" s="252">
        <f t="shared" si="28"/>
        <v>102.4</v>
      </c>
      <c r="S60" s="252">
        <f t="shared" si="28"/>
        <v>0</v>
      </c>
      <c r="T60" s="252">
        <f t="shared" si="28"/>
        <v>0</v>
      </c>
      <c r="U60" s="252">
        <f t="shared" si="28"/>
        <v>0</v>
      </c>
      <c r="V60" s="252">
        <f t="shared" si="28"/>
        <v>124.8</v>
      </c>
      <c r="W60" s="252">
        <f t="shared" si="28"/>
        <v>0</v>
      </c>
      <c r="X60" s="252">
        <f t="shared" si="28"/>
        <v>0</v>
      </c>
      <c r="Y60" s="252">
        <f t="shared" si="28"/>
        <v>1.28</v>
      </c>
      <c r="Z60" s="252">
        <f t="shared" si="28"/>
        <v>0</v>
      </c>
      <c r="AA60" s="252">
        <f t="shared" si="28"/>
        <v>288</v>
      </c>
      <c r="AB60" s="252">
        <f t="shared" si="28"/>
        <v>0</v>
      </c>
      <c r="AC60" s="252">
        <f t="shared" si="28"/>
        <v>13.200000000000001</v>
      </c>
      <c r="AD60" s="252">
        <f t="shared" si="28"/>
        <v>672</v>
      </c>
      <c r="AE60" s="252">
        <f t="shared" si="28"/>
        <v>0</v>
      </c>
      <c r="AF60" s="252">
        <f t="shared" si="28"/>
        <v>0</v>
      </c>
      <c r="AG60" s="252">
        <f t="shared" si="28"/>
        <v>0</v>
      </c>
      <c r="AH60" s="252">
        <f t="shared" si="28"/>
        <v>0</v>
      </c>
      <c r="AI60" s="252">
        <f t="shared" si="28"/>
        <v>0</v>
      </c>
      <c r="AJ60" s="252">
        <f t="shared" si="28"/>
        <v>0</v>
      </c>
      <c r="AK60" s="252">
        <f t="shared" si="28"/>
        <v>0</v>
      </c>
      <c r="AL60" s="252">
        <f t="shared" si="28"/>
        <v>0</v>
      </c>
      <c r="AM60" s="252">
        <f t="shared" si="28"/>
        <v>0</v>
      </c>
      <c r="AN60" s="252">
        <f t="shared" si="28"/>
        <v>0</v>
      </c>
      <c r="AO60" s="252">
        <f t="shared" si="28"/>
        <v>0</v>
      </c>
      <c r="AP60" s="252">
        <f t="shared" si="28"/>
        <v>0</v>
      </c>
      <c r="AQ60" s="252">
        <f t="shared" si="28"/>
        <v>0</v>
      </c>
      <c r="AR60" s="252">
        <f t="shared" si="28"/>
        <v>0</v>
      </c>
      <c r="AS60" s="252">
        <f t="shared" si="28"/>
        <v>0</v>
      </c>
      <c r="AT60" s="252">
        <f t="shared" si="28"/>
        <v>96</v>
      </c>
      <c r="AU60" s="252">
        <f t="shared" si="28"/>
        <v>0</v>
      </c>
      <c r="AV60" s="252">
        <f t="shared" si="28"/>
        <v>48</v>
      </c>
      <c r="AW60" s="252">
        <f t="shared" si="28"/>
        <v>0</v>
      </c>
      <c r="AX60" s="252">
        <f t="shared" si="28"/>
        <v>0</v>
      </c>
      <c r="AY60" s="252">
        <f t="shared" si="28"/>
        <v>0</v>
      </c>
      <c r="AZ60" s="252">
        <f t="shared" si="28"/>
        <v>0</v>
      </c>
      <c r="BA60" s="252">
        <f t="shared" si="28"/>
        <v>276.48</v>
      </c>
      <c r="BB60" s="252">
        <f t="shared" si="28"/>
        <v>0</v>
      </c>
      <c r="BC60" s="252">
        <f t="shared" si="28"/>
        <v>0</v>
      </c>
      <c r="BD60" s="252">
        <f t="shared" si="28"/>
        <v>0</v>
      </c>
      <c r="BE60" s="252">
        <f t="shared" si="28"/>
        <v>0</v>
      </c>
      <c r="BF60" s="252">
        <f t="shared" si="28"/>
        <v>0</v>
      </c>
      <c r="BG60" s="252">
        <f t="shared" si="28"/>
        <v>9.6</v>
      </c>
      <c r="BH60" s="252">
        <f t="shared" si="28"/>
        <v>0</v>
      </c>
      <c r="BI60" s="252">
        <f t="shared" si="28"/>
        <v>0</v>
      </c>
      <c r="BJ60" s="252">
        <f t="shared" si="28"/>
        <v>141.12</v>
      </c>
      <c r="BK60" s="252">
        <f t="shared" si="28"/>
        <v>10.9824</v>
      </c>
      <c r="BL60" s="252">
        <f t="shared" si="28"/>
        <v>8.1920000000000002</v>
      </c>
      <c r="BM60" s="252">
        <f t="shared" si="28"/>
        <v>0</v>
      </c>
      <c r="BN60" s="252">
        <f t="shared" si="28"/>
        <v>0</v>
      </c>
      <c r="BO60" s="252">
        <f t="shared" si="28"/>
        <v>28.799999999999997</v>
      </c>
      <c r="BP60" s="252">
        <f t="shared" si="28"/>
        <v>0</v>
      </c>
      <c r="BQ60" s="252">
        <f t="shared" ref="BQ60:BW60" si="29">BQ58*BQ59</f>
        <v>0</v>
      </c>
      <c r="BR60" s="252">
        <f t="shared" si="29"/>
        <v>0</v>
      </c>
      <c r="BS60" s="252">
        <f t="shared" si="29"/>
        <v>0</v>
      </c>
      <c r="BT60" s="252">
        <f t="shared" si="29"/>
        <v>0</v>
      </c>
      <c r="BU60" s="252">
        <f t="shared" si="29"/>
        <v>0</v>
      </c>
      <c r="BV60" s="252">
        <f>BV58*BV59</f>
        <v>0</v>
      </c>
      <c r="BW60" s="252">
        <f t="shared" si="29"/>
        <v>0</v>
      </c>
      <c r="BX60" s="252">
        <f>BX58*BX59</f>
        <v>76.8</v>
      </c>
    </row>
    <row r="61" spans="1:76" ht="13.9" hidden="1" customHeight="1">
      <c r="A61" s="414" t="s">
        <v>77</v>
      </c>
      <c r="B61" s="416"/>
      <c r="C61" s="251">
        <f>C60/C57</f>
        <v>60.999999999999993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6" ht="13.9" hidden="1" customHeight="1">
      <c r="A62" s="1"/>
      <c r="B62" s="285">
        <f ca="1">SUMPRODUCT(SIGN(CELL("width",OFFSET(D52,,N(INDEX(COLUMN(D52:BZ52)-COLUMN(D52),))))),D52:BZ52)</f>
        <v>1951.9999999999998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/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10:B10"/>
    <mergeCell ref="A11:B11"/>
    <mergeCell ref="A12:B12"/>
    <mergeCell ref="A13:B13"/>
    <mergeCell ref="A34:B34"/>
    <mergeCell ref="A28:B28"/>
    <mergeCell ref="A29:B29"/>
    <mergeCell ref="A30:B30"/>
    <mergeCell ref="A31:B31"/>
    <mergeCell ref="A32:B32"/>
    <mergeCell ref="A22:B22"/>
    <mergeCell ref="A15:B15"/>
    <mergeCell ref="A16:B16"/>
    <mergeCell ref="A17:B17"/>
    <mergeCell ref="A33:B33"/>
    <mergeCell ref="A18:B18"/>
    <mergeCell ref="D6:BX6"/>
    <mergeCell ref="A8:B8"/>
    <mergeCell ref="A9:B9"/>
    <mergeCell ref="A1:BK1"/>
    <mergeCell ref="A2:BK2"/>
    <mergeCell ref="B3:BK3"/>
    <mergeCell ref="C4:BX4"/>
    <mergeCell ref="A6:B7"/>
    <mergeCell ref="L5:AB5"/>
    <mergeCell ref="A37:B38"/>
    <mergeCell ref="D37:BX37"/>
    <mergeCell ref="A39:B39"/>
    <mergeCell ref="A40:B40"/>
    <mergeCell ref="A14:B14"/>
    <mergeCell ref="A19:B19"/>
    <mergeCell ref="A20:B20"/>
    <mergeCell ref="A21:B21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scale="76" orientation="landscape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pageSetUpPr fitToPage="1"/>
  </sheetPr>
  <dimension ref="A1:CA1000"/>
  <sheetViews>
    <sheetView zoomScale="80" zoomScaleNormal="80" workbookViewId="0">
      <selection activeCell="E8" sqref="E8:BZ13"/>
    </sheetView>
  </sheetViews>
  <sheetFormatPr defaultColWidth="12.625" defaultRowHeight="15" customHeight="1"/>
  <cols>
    <col min="1" max="1" width="24.125" style="285" customWidth="1"/>
    <col min="2" max="2" width="3.75" style="285" customWidth="1"/>
    <col min="3" max="3" width="9" style="285" customWidth="1"/>
    <col min="4" max="4" width="4.25" style="285" hidden="1" customWidth="1"/>
    <col min="5" max="5" width="7.375" style="285" bestFit="1" customWidth="1"/>
    <col min="6" max="6" width="4.25" style="285" hidden="1" customWidth="1"/>
    <col min="7" max="7" width="8.125" style="285" customWidth="1"/>
    <col min="8" max="9" width="4.5" style="285" hidden="1" customWidth="1"/>
    <col min="10" max="10" width="8.125" style="285" customWidth="1"/>
    <col min="11" max="11" width="4.25" style="285" hidden="1" customWidth="1"/>
    <col min="12" max="12" width="8.25" style="285" customWidth="1"/>
    <col min="13" max="13" width="7.375" style="285" bestFit="1" customWidth="1"/>
    <col min="14" max="14" width="7.375" style="285" customWidth="1"/>
    <col min="15" max="15" width="4.5" style="285" hidden="1" customWidth="1"/>
    <col min="16" max="16" width="8.375" style="285" bestFit="1" customWidth="1"/>
    <col min="17" max="17" width="4.25" style="285" hidden="1" customWidth="1"/>
    <col min="18" max="18" width="4.5" style="285" hidden="1" customWidth="1"/>
    <col min="19" max="19" width="4.25" style="285" hidden="1" customWidth="1"/>
    <col min="20" max="23" width="4.5" style="285" hidden="1" customWidth="1"/>
    <col min="24" max="28" width="4.25" style="285" hidden="1" customWidth="1"/>
    <col min="29" max="31" width="4.5" style="285" hidden="1" customWidth="1"/>
    <col min="32" max="32" width="8.125" style="285" customWidth="1"/>
    <col min="33" max="41" width="4.25" style="285" hidden="1" customWidth="1"/>
    <col min="42" max="44" width="4.5" style="285" hidden="1" customWidth="1"/>
    <col min="45" max="45" width="4.25" style="285" hidden="1" customWidth="1"/>
    <col min="46" max="46" width="8.125" style="285" customWidth="1"/>
    <col min="47" max="48" width="4.25" style="285" hidden="1" customWidth="1"/>
    <col min="49" max="49" width="4.5" style="285" hidden="1" customWidth="1"/>
    <col min="50" max="50" width="8.125" style="285" customWidth="1"/>
    <col min="51" max="51" width="9" style="285" customWidth="1"/>
    <col min="52" max="52" width="4.5" style="285" hidden="1" customWidth="1"/>
    <col min="53" max="53" width="9" style="285" customWidth="1"/>
    <col min="54" max="58" width="4.5" style="285" hidden="1" customWidth="1"/>
    <col min="59" max="61" width="4.25" style="285" hidden="1" customWidth="1"/>
    <col min="62" max="62" width="8.125" style="285" customWidth="1"/>
    <col min="63" max="64" width="7.125" style="285" customWidth="1"/>
    <col min="65" max="66" width="4.25" style="285" hidden="1" customWidth="1"/>
    <col min="67" max="67" width="7.75" style="285" bestFit="1" customWidth="1"/>
    <col min="68" max="68" width="8.375" style="285" hidden="1" customWidth="1"/>
    <col min="69" max="69" width="8.625" style="285" bestFit="1" customWidth="1"/>
    <col min="70" max="72" width="8.375" style="285" hidden="1" customWidth="1"/>
    <col min="73" max="73" width="8.375" style="285" customWidth="1"/>
    <col min="74" max="74" width="7.375" style="285" customWidth="1"/>
    <col min="75" max="75" width="3.875" style="285" hidden="1" customWidth="1"/>
    <col min="76" max="76" width="8.125" style="285" customWidth="1"/>
    <col min="77" max="77" width="4.5" style="285" hidden="1" customWidth="1"/>
    <col min="78" max="78" width="7.75" style="285" customWidth="1"/>
    <col min="79" max="79" width="7.625" style="285" customWidth="1"/>
    <col min="80" max="16384" width="12.625" style="285"/>
  </cols>
  <sheetData>
    <row r="1" spans="1:79" ht="18.75">
      <c r="A1" s="423" t="str">
        <f>'Автомат. ввод'!N10</f>
        <v>МКОУ " Новокрестьяновская  СОШ"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  <c r="R1" s="418"/>
      <c r="S1" s="418"/>
      <c r="T1" s="418"/>
      <c r="U1" s="418"/>
      <c r="V1" s="418"/>
      <c r="W1" s="418"/>
      <c r="X1" s="418"/>
      <c r="Y1" s="418"/>
      <c r="Z1" s="418"/>
      <c r="AA1" s="418"/>
      <c r="AB1" s="418"/>
      <c r="AC1" s="418"/>
      <c r="AD1" s="418"/>
      <c r="AE1" s="418"/>
      <c r="AF1" s="418"/>
      <c r="AG1" s="418"/>
      <c r="AH1" s="418"/>
      <c r="AI1" s="418"/>
      <c r="AJ1" s="418"/>
      <c r="AK1" s="418"/>
      <c r="AL1" s="418"/>
      <c r="AM1" s="418"/>
      <c r="AN1" s="418"/>
      <c r="AO1" s="418"/>
      <c r="AP1" s="418"/>
      <c r="AQ1" s="418"/>
      <c r="AR1" s="418"/>
      <c r="AS1" s="418"/>
      <c r="AT1" s="418"/>
      <c r="AU1" s="418"/>
      <c r="AV1" s="418"/>
      <c r="AW1" s="418"/>
      <c r="AX1" s="418"/>
      <c r="AY1" s="418"/>
      <c r="AZ1" s="418"/>
      <c r="BA1" s="418"/>
      <c r="BB1" s="418"/>
      <c r="BC1" s="418"/>
      <c r="BD1" s="418"/>
      <c r="BE1" s="418"/>
      <c r="BF1" s="418"/>
      <c r="BG1" s="418"/>
      <c r="BH1" s="418"/>
      <c r="BI1" s="418"/>
      <c r="BJ1" s="418"/>
      <c r="BK1" s="418"/>
    </row>
    <row r="2" spans="1:79" ht="15.75">
      <c r="A2" s="424" t="s">
        <v>65</v>
      </c>
      <c r="B2" s="418"/>
      <c r="C2" s="418"/>
      <c r="D2" s="418"/>
      <c r="E2" s="418"/>
      <c r="F2" s="418"/>
      <c r="G2" s="418"/>
      <c r="H2" s="418"/>
      <c r="I2" s="418"/>
      <c r="J2" s="418"/>
      <c r="K2" s="418"/>
      <c r="L2" s="418"/>
      <c r="M2" s="418"/>
      <c r="N2" s="418"/>
      <c r="O2" s="418"/>
      <c r="P2" s="418"/>
      <c r="Q2" s="418"/>
      <c r="R2" s="418"/>
      <c r="S2" s="418"/>
      <c r="T2" s="418"/>
      <c r="U2" s="418"/>
      <c r="V2" s="418"/>
      <c r="W2" s="418"/>
      <c r="X2" s="418"/>
      <c r="Y2" s="418"/>
      <c r="Z2" s="418"/>
      <c r="AA2" s="418"/>
      <c r="AB2" s="418"/>
      <c r="AC2" s="418"/>
      <c r="AD2" s="418"/>
      <c r="AE2" s="418"/>
      <c r="AF2" s="418"/>
      <c r="AG2" s="418"/>
      <c r="AH2" s="418"/>
      <c r="AI2" s="418"/>
      <c r="AJ2" s="418"/>
      <c r="AK2" s="418"/>
      <c r="AL2" s="418"/>
      <c r="AM2" s="418"/>
      <c r="AN2" s="418"/>
      <c r="AO2" s="418"/>
      <c r="AP2" s="418"/>
      <c r="AQ2" s="418"/>
      <c r="AR2" s="418"/>
      <c r="AS2" s="418"/>
      <c r="AT2" s="418"/>
      <c r="AU2" s="418"/>
      <c r="AV2" s="418"/>
      <c r="AW2" s="418"/>
      <c r="AX2" s="418"/>
      <c r="AY2" s="418"/>
      <c r="AZ2" s="418"/>
      <c r="BA2" s="418"/>
      <c r="BB2" s="418"/>
      <c r="BC2" s="418"/>
      <c r="BD2" s="418"/>
      <c r="BE2" s="418"/>
      <c r="BF2" s="418"/>
      <c r="BG2" s="418"/>
      <c r="BH2" s="418"/>
      <c r="BI2" s="418"/>
      <c r="BJ2" s="418"/>
      <c r="BK2" s="418"/>
      <c r="BQ2" s="36"/>
      <c r="BR2" s="36"/>
      <c r="BS2" s="36"/>
      <c r="BT2" s="36"/>
      <c r="BU2" s="36"/>
      <c r="BV2" s="36"/>
      <c r="BW2" s="36"/>
    </row>
    <row r="3" spans="1:79" ht="15.75">
      <c r="B3" s="424" t="s">
        <v>66</v>
      </c>
      <c r="C3" s="418"/>
      <c r="D3" s="418"/>
      <c r="E3" s="418"/>
      <c r="F3" s="418"/>
      <c r="G3" s="418"/>
      <c r="H3" s="418"/>
      <c r="I3" s="418"/>
      <c r="J3" s="418"/>
      <c r="K3" s="418"/>
      <c r="L3" s="418"/>
      <c r="M3" s="418"/>
      <c r="N3" s="418"/>
      <c r="O3" s="418"/>
      <c r="P3" s="418"/>
      <c r="Q3" s="418"/>
      <c r="R3" s="418"/>
      <c r="S3" s="418"/>
      <c r="T3" s="418"/>
      <c r="U3" s="418"/>
      <c r="V3" s="418"/>
      <c r="W3" s="418"/>
      <c r="X3" s="418"/>
      <c r="Y3" s="418"/>
      <c r="Z3" s="418"/>
      <c r="AA3" s="418"/>
      <c r="AB3" s="418"/>
      <c r="AC3" s="418"/>
      <c r="AD3" s="418"/>
      <c r="AE3" s="418"/>
      <c r="AF3" s="418"/>
      <c r="AG3" s="418"/>
      <c r="AH3" s="418"/>
      <c r="AI3" s="418"/>
      <c r="AJ3" s="418"/>
      <c r="AK3" s="418"/>
      <c r="AL3" s="418"/>
      <c r="AM3" s="418"/>
      <c r="AN3" s="418"/>
      <c r="AO3" s="418"/>
      <c r="AP3" s="418"/>
      <c r="AQ3" s="418"/>
      <c r="AR3" s="418"/>
      <c r="AS3" s="418"/>
      <c r="AT3" s="418"/>
      <c r="AU3" s="418"/>
      <c r="AV3" s="418"/>
      <c r="AW3" s="418"/>
      <c r="AX3" s="418"/>
      <c r="AY3" s="418"/>
      <c r="AZ3" s="418"/>
      <c r="BA3" s="418"/>
      <c r="BB3" s="418"/>
      <c r="BC3" s="418"/>
      <c r="BD3" s="418"/>
      <c r="BE3" s="418"/>
      <c r="BF3" s="418"/>
      <c r="BG3" s="418"/>
      <c r="BH3" s="418"/>
      <c r="BI3" s="418"/>
      <c r="BJ3" s="418"/>
      <c r="BK3" s="418"/>
      <c r="BQ3" s="36"/>
      <c r="BR3" s="36"/>
      <c r="BS3" s="36"/>
      <c r="BT3" s="36"/>
      <c r="BU3" s="36"/>
      <c r="BV3" s="36"/>
      <c r="BW3" s="36"/>
    </row>
    <row r="4" spans="1:79" ht="15.75">
      <c r="B4" s="37">
        <v>24</v>
      </c>
      <c r="C4" s="425" t="str">
        <f>ССЫЛКИ!A5</f>
        <v>Март 2021 г.</v>
      </c>
      <c r="D4" s="418"/>
      <c r="E4" s="418"/>
      <c r="F4" s="418"/>
      <c r="G4" s="418"/>
      <c r="H4" s="418"/>
      <c r="I4" s="418"/>
      <c r="J4" s="418"/>
      <c r="K4" s="418"/>
      <c r="L4" s="418"/>
      <c r="M4" s="418"/>
      <c r="N4" s="418"/>
      <c r="O4" s="418"/>
      <c r="P4" s="418"/>
      <c r="Q4" s="418"/>
      <c r="R4" s="418"/>
      <c r="S4" s="418"/>
      <c r="T4" s="418"/>
      <c r="U4" s="418"/>
      <c r="V4" s="418"/>
      <c r="W4" s="418"/>
      <c r="X4" s="418"/>
      <c r="Y4" s="418"/>
      <c r="Z4" s="418"/>
      <c r="AA4" s="418"/>
      <c r="AB4" s="418"/>
      <c r="AC4" s="418"/>
      <c r="AD4" s="418"/>
      <c r="AE4" s="418"/>
      <c r="AF4" s="418"/>
      <c r="AG4" s="418"/>
      <c r="AH4" s="418"/>
      <c r="AI4" s="418"/>
      <c r="AJ4" s="418"/>
      <c r="AK4" s="418"/>
      <c r="AL4" s="418"/>
      <c r="AM4" s="418"/>
      <c r="AN4" s="418"/>
      <c r="AO4" s="418"/>
      <c r="AP4" s="418"/>
      <c r="AQ4" s="418"/>
      <c r="AR4" s="418"/>
      <c r="AS4" s="418"/>
      <c r="AT4" s="418"/>
      <c r="AU4" s="418"/>
      <c r="AV4" s="418"/>
      <c r="AW4" s="418"/>
      <c r="AX4" s="418"/>
      <c r="AY4" s="418"/>
      <c r="AZ4" s="418"/>
      <c r="BA4" s="418"/>
      <c r="BB4" s="418"/>
      <c r="BC4" s="418"/>
      <c r="BD4" s="418"/>
      <c r="BE4" s="418"/>
      <c r="BF4" s="418"/>
      <c r="BG4" s="418"/>
      <c r="BH4" s="418"/>
      <c r="BI4" s="418"/>
      <c r="BJ4" s="418"/>
      <c r="BK4" s="418"/>
      <c r="BL4" s="418"/>
      <c r="BM4" s="418"/>
      <c r="BN4" s="418"/>
      <c r="BO4" s="418"/>
      <c r="BP4" s="418"/>
      <c r="BQ4" s="418"/>
      <c r="BR4" s="418"/>
      <c r="BS4" s="418"/>
      <c r="BT4" s="418"/>
      <c r="BU4" s="418"/>
      <c r="BV4" s="418"/>
      <c r="BW4" s="418"/>
      <c r="BX4" s="418"/>
    </row>
    <row r="5" spans="1:79" ht="23.25">
      <c r="A5" s="294" t="s">
        <v>397</v>
      </c>
      <c r="B5" s="36"/>
      <c r="C5" s="36"/>
      <c r="D5" s="36"/>
      <c r="E5" s="36"/>
      <c r="F5" s="36"/>
      <c r="G5" s="36"/>
      <c r="H5" s="36"/>
      <c r="I5" s="36"/>
      <c r="J5" s="36"/>
      <c r="K5" s="38"/>
      <c r="L5" s="433" t="str">
        <f>VLOOKUP(B4,Общее_количество_учащихся,2,FALSE)</f>
        <v>Среда</v>
      </c>
      <c r="M5" s="418"/>
      <c r="N5" s="418"/>
      <c r="O5" s="418"/>
      <c r="P5" s="418"/>
      <c r="Q5" s="418"/>
      <c r="R5" s="418"/>
      <c r="S5" s="418"/>
      <c r="T5" s="418"/>
      <c r="U5" s="418"/>
      <c r="V5" s="418"/>
      <c r="W5" s="418"/>
      <c r="X5" s="418"/>
      <c r="Y5" s="418"/>
      <c r="Z5" s="418"/>
      <c r="AA5" s="418"/>
      <c r="AB5" s="418"/>
      <c r="AD5" s="287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48" t="s">
        <v>68</v>
      </c>
      <c r="B6" s="449"/>
      <c r="C6" s="40"/>
      <c r="D6" s="445" t="s">
        <v>69</v>
      </c>
      <c r="E6" s="446"/>
      <c r="F6" s="446"/>
      <c r="G6" s="446"/>
      <c r="H6" s="446"/>
      <c r="I6" s="446"/>
      <c r="J6" s="446"/>
      <c r="K6" s="446"/>
      <c r="L6" s="446"/>
      <c r="M6" s="446"/>
      <c r="N6" s="446"/>
      <c r="O6" s="446"/>
      <c r="P6" s="446"/>
      <c r="Q6" s="446"/>
      <c r="R6" s="446"/>
      <c r="S6" s="446"/>
      <c r="T6" s="446"/>
      <c r="U6" s="446"/>
      <c r="V6" s="446"/>
      <c r="W6" s="446"/>
      <c r="X6" s="446"/>
      <c r="Y6" s="446"/>
      <c r="Z6" s="446"/>
      <c r="AA6" s="446"/>
      <c r="AB6" s="446"/>
      <c r="AC6" s="446"/>
      <c r="AD6" s="446"/>
      <c r="AE6" s="446"/>
      <c r="AF6" s="446"/>
      <c r="AG6" s="446"/>
      <c r="AH6" s="446"/>
      <c r="AI6" s="446"/>
      <c r="AJ6" s="446"/>
      <c r="AK6" s="446"/>
      <c r="AL6" s="446"/>
      <c r="AM6" s="446"/>
      <c r="AN6" s="446"/>
      <c r="AO6" s="446"/>
      <c r="AP6" s="446"/>
      <c r="AQ6" s="446"/>
      <c r="AR6" s="446"/>
      <c r="AS6" s="446"/>
      <c r="AT6" s="446"/>
      <c r="AU6" s="446"/>
      <c r="AV6" s="446"/>
      <c r="AW6" s="446"/>
      <c r="AX6" s="446"/>
      <c r="AY6" s="446"/>
      <c r="AZ6" s="446"/>
      <c r="BA6" s="446"/>
      <c r="BB6" s="446"/>
      <c r="BC6" s="446"/>
      <c r="BD6" s="446"/>
      <c r="BE6" s="446"/>
      <c r="BF6" s="446"/>
      <c r="BG6" s="446"/>
      <c r="BH6" s="446"/>
      <c r="BI6" s="446"/>
      <c r="BJ6" s="446"/>
      <c r="BK6" s="446"/>
      <c r="BL6" s="446"/>
      <c r="BM6" s="446"/>
      <c r="BN6" s="446"/>
      <c r="BO6" s="446"/>
      <c r="BP6" s="446"/>
      <c r="BQ6" s="446"/>
      <c r="BR6" s="446"/>
      <c r="BS6" s="446"/>
      <c r="BT6" s="446"/>
      <c r="BU6" s="446"/>
      <c r="BV6" s="446"/>
      <c r="BW6" s="446"/>
      <c r="BX6" s="446"/>
    </row>
    <row r="7" spans="1:79" ht="143.44999999999999" customHeight="1">
      <c r="A7" s="450"/>
      <c r="B7" s="451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08" t="s">
        <v>385</v>
      </c>
      <c r="B8" s="430"/>
      <c r="C8" s="35"/>
      <c r="D8" s="15"/>
      <c r="E8" s="15">
        <v>1</v>
      </c>
      <c r="F8" s="15"/>
      <c r="G8" s="15"/>
      <c r="H8" s="15"/>
      <c r="I8" s="15"/>
      <c r="J8" s="15">
        <v>52</v>
      </c>
      <c r="K8" s="15"/>
      <c r="L8" s="15">
        <v>0.5</v>
      </c>
      <c r="M8" s="15"/>
      <c r="N8" s="15">
        <v>3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>
        <v>5</v>
      </c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41"/>
      <c r="BZ8" s="41"/>
    </row>
    <row r="9" spans="1:79">
      <c r="A9" s="408" t="s">
        <v>386</v>
      </c>
      <c r="B9" s="430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>
        <v>8</v>
      </c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>
        <v>49</v>
      </c>
      <c r="BM9" s="15"/>
      <c r="BN9" s="15"/>
      <c r="BO9" s="15"/>
      <c r="BP9" s="15"/>
      <c r="BQ9" s="15"/>
      <c r="BR9" s="15"/>
      <c r="BS9" s="15"/>
      <c r="BT9" s="15"/>
      <c r="BU9" s="15"/>
      <c r="BV9" s="15">
        <v>34</v>
      </c>
      <c r="BW9" s="15"/>
      <c r="BX9" s="15"/>
      <c r="BY9" s="41"/>
      <c r="BZ9" s="41"/>
    </row>
    <row r="10" spans="1:79">
      <c r="A10" s="408" t="s">
        <v>365</v>
      </c>
      <c r="B10" s="430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>
        <v>10</v>
      </c>
      <c r="N10" s="15"/>
      <c r="O10" s="15"/>
      <c r="P10" s="15">
        <v>1</v>
      </c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41"/>
      <c r="BZ10" s="41"/>
    </row>
    <row r="11" spans="1:79">
      <c r="A11" s="386" t="s">
        <v>61</v>
      </c>
      <c r="B11" s="430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>
        <v>60</v>
      </c>
      <c r="BY11" s="41"/>
      <c r="BZ11" s="41"/>
    </row>
    <row r="12" spans="1:79">
      <c r="A12" s="408" t="s">
        <v>387</v>
      </c>
      <c r="B12" s="430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41"/>
      <c r="BZ12" s="41">
        <v>2</v>
      </c>
    </row>
    <row r="13" spans="1:79">
      <c r="A13" s="408" t="s">
        <v>375</v>
      </c>
      <c r="B13" s="430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>
        <v>60</v>
      </c>
      <c r="BV13" s="15"/>
      <c r="BW13" s="15"/>
      <c r="BX13" s="15"/>
      <c r="BY13" s="41"/>
      <c r="BZ13" s="41"/>
    </row>
    <row r="14" spans="1:79">
      <c r="A14" s="429" t="s">
        <v>388</v>
      </c>
      <c r="B14" s="430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 hidden="1">
      <c r="A15" s="434"/>
      <c r="B15" s="430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34"/>
      <c r="B16" s="430"/>
      <c r="C16" s="41"/>
      <c r="D16" s="41">
        <f t="shared" ref="D16:BZ16" si="0">SUM(D8:D15)</f>
        <v>0</v>
      </c>
      <c r="E16" s="41">
        <f t="shared" si="0"/>
        <v>1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52</v>
      </c>
      <c r="K16" s="41">
        <f t="shared" si="0"/>
        <v>0</v>
      </c>
      <c r="L16" s="41">
        <f t="shared" si="0"/>
        <v>0.5</v>
      </c>
      <c r="M16" s="41">
        <f t="shared" si="0"/>
        <v>10</v>
      </c>
      <c r="N16" s="41">
        <f t="shared" si="0"/>
        <v>3</v>
      </c>
      <c r="O16" s="41">
        <f t="shared" si="0"/>
        <v>0</v>
      </c>
      <c r="P16" s="41">
        <f t="shared" si="0"/>
        <v>1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5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8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49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60</v>
      </c>
      <c r="BV16" s="41">
        <f t="shared" si="0"/>
        <v>34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2</v>
      </c>
    </row>
    <row r="17" spans="1:79" hidden="1">
      <c r="A17" s="441" t="s">
        <v>74</v>
      </c>
      <c r="B17" s="430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47" t="s">
        <v>74</v>
      </c>
      <c r="B18" s="430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47" t="s">
        <v>75</v>
      </c>
      <c r="B19" s="430"/>
      <c r="C19" s="43"/>
      <c r="D19" s="44">
        <f t="shared" ref="D19" si="3">D16*D17/1000</f>
        <v>0</v>
      </c>
      <c r="E19" s="44">
        <f>E16*E17</f>
        <v>0</v>
      </c>
      <c r="F19" s="54">
        <f t="shared" ref="F19:G19" si="4">F16*F17</f>
        <v>0</v>
      </c>
      <c r="G19" s="46">
        <f t="shared" si="4"/>
        <v>0</v>
      </c>
      <c r="H19" s="46">
        <f t="shared" ref="H19:BY19" si="5">H16*H17/1000</f>
        <v>0</v>
      </c>
      <c r="I19" s="46">
        <f t="shared" si="5"/>
        <v>0</v>
      </c>
      <c r="J19" s="46">
        <f t="shared" si="5"/>
        <v>0</v>
      </c>
      <c r="K19" s="46">
        <f t="shared" si="5"/>
        <v>0</v>
      </c>
      <c r="L19" s="46">
        <f t="shared" si="5"/>
        <v>0</v>
      </c>
      <c r="M19" s="46">
        <f t="shared" si="5"/>
        <v>0</v>
      </c>
      <c r="N19" s="46">
        <f t="shared" si="5"/>
        <v>0</v>
      </c>
      <c r="O19" s="46">
        <f t="shared" si="5"/>
        <v>0</v>
      </c>
      <c r="P19" s="46">
        <f t="shared" si="5"/>
        <v>0</v>
      </c>
      <c r="Q19" s="46">
        <f t="shared" si="5"/>
        <v>0</v>
      </c>
      <c r="R19" s="46">
        <f t="shared" si="5"/>
        <v>0</v>
      </c>
      <c r="S19" s="46">
        <f t="shared" si="5"/>
        <v>0</v>
      </c>
      <c r="T19" s="46">
        <f t="shared" si="5"/>
        <v>0</v>
      </c>
      <c r="U19" s="46">
        <f t="shared" si="5"/>
        <v>0</v>
      </c>
      <c r="V19" s="46">
        <f t="shared" si="5"/>
        <v>0</v>
      </c>
      <c r="W19" s="46">
        <f t="shared" si="5"/>
        <v>0</v>
      </c>
      <c r="X19" s="46">
        <f t="shared" si="5"/>
        <v>0</v>
      </c>
      <c r="Y19" s="46">
        <f t="shared" si="5"/>
        <v>0</v>
      </c>
      <c r="Z19" s="46">
        <f t="shared" si="5"/>
        <v>0</v>
      </c>
      <c r="AA19" s="46">
        <f t="shared" si="5"/>
        <v>0</v>
      </c>
      <c r="AB19" s="46">
        <f t="shared" si="5"/>
        <v>0</v>
      </c>
      <c r="AC19" s="46">
        <f t="shared" si="5"/>
        <v>0</v>
      </c>
      <c r="AD19" s="46">
        <f t="shared" si="5"/>
        <v>0</v>
      </c>
      <c r="AE19" s="46">
        <f t="shared" si="5"/>
        <v>0</v>
      </c>
      <c r="AF19" s="46">
        <f t="shared" si="5"/>
        <v>0</v>
      </c>
      <c r="AG19" s="46">
        <f t="shared" si="5"/>
        <v>0</v>
      </c>
      <c r="AH19" s="46">
        <f t="shared" si="5"/>
        <v>0</v>
      </c>
      <c r="AI19" s="46">
        <f t="shared" si="5"/>
        <v>0</v>
      </c>
      <c r="AJ19" s="46">
        <f t="shared" si="5"/>
        <v>0</v>
      </c>
      <c r="AK19" s="46">
        <f t="shared" si="5"/>
        <v>0</v>
      </c>
      <c r="AL19" s="46">
        <f t="shared" si="5"/>
        <v>0</v>
      </c>
      <c r="AM19" s="46">
        <f t="shared" si="5"/>
        <v>0</v>
      </c>
      <c r="AN19" s="46">
        <f t="shared" si="5"/>
        <v>0</v>
      </c>
      <c r="AO19" s="46">
        <f t="shared" si="5"/>
        <v>0</v>
      </c>
      <c r="AP19" s="46">
        <f t="shared" si="5"/>
        <v>0</v>
      </c>
      <c r="AQ19" s="46">
        <f t="shared" si="5"/>
        <v>0</v>
      </c>
      <c r="AR19" s="46">
        <f t="shared" si="5"/>
        <v>0</v>
      </c>
      <c r="AS19" s="46">
        <f t="shared" si="5"/>
        <v>0</v>
      </c>
      <c r="AT19" s="46">
        <f t="shared" si="5"/>
        <v>0</v>
      </c>
      <c r="AU19" s="46">
        <f t="shared" si="5"/>
        <v>0</v>
      </c>
      <c r="AV19" s="46">
        <f t="shared" si="5"/>
        <v>0</v>
      </c>
      <c r="AW19" s="46">
        <f t="shared" si="5"/>
        <v>0</v>
      </c>
      <c r="AX19" s="46">
        <f t="shared" si="5"/>
        <v>0</v>
      </c>
      <c r="AY19" s="46">
        <f t="shared" si="5"/>
        <v>0</v>
      </c>
      <c r="AZ19" s="46">
        <f t="shared" si="5"/>
        <v>0</v>
      </c>
      <c r="BA19" s="46">
        <f t="shared" si="5"/>
        <v>0</v>
      </c>
      <c r="BB19" s="46">
        <f t="shared" si="5"/>
        <v>0</v>
      </c>
      <c r="BC19" s="46">
        <f t="shared" si="5"/>
        <v>0</v>
      </c>
      <c r="BD19" s="46">
        <f t="shared" si="5"/>
        <v>0</v>
      </c>
      <c r="BE19" s="46">
        <f t="shared" si="5"/>
        <v>0</v>
      </c>
      <c r="BF19" s="46">
        <f t="shared" si="5"/>
        <v>0</v>
      </c>
      <c r="BG19" s="46">
        <f t="shared" si="5"/>
        <v>0</v>
      </c>
      <c r="BH19" s="46">
        <f t="shared" si="5"/>
        <v>0</v>
      </c>
      <c r="BI19" s="46">
        <f t="shared" si="5"/>
        <v>0</v>
      </c>
      <c r="BJ19" s="46">
        <f t="shared" si="5"/>
        <v>0</v>
      </c>
      <c r="BK19" s="46">
        <f t="shared" si="5"/>
        <v>0</v>
      </c>
      <c r="BL19" s="46">
        <f t="shared" si="5"/>
        <v>0</v>
      </c>
      <c r="BM19" s="46">
        <f t="shared" si="5"/>
        <v>0</v>
      </c>
      <c r="BN19" s="46">
        <f t="shared" si="5"/>
        <v>0</v>
      </c>
      <c r="BO19" s="46">
        <f t="shared" si="5"/>
        <v>0</v>
      </c>
      <c r="BP19" s="46">
        <f t="shared" si="5"/>
        <v>0</v>
      </c>
      <c r="BQ19" s="46">
        <f t="shared" si="5"/>
        <v>0</v>
      </c>
      <c r="BR19" s="46">
        <f t="shared" si="5"/>
        <v>0</v>
      </c>
      <c r="BS19" s="46">
        <f t="shared" si="5"/>
        <v>0</v>
      </c>
      <c r="BT19" s="46">
        <f t="shared" si="5"/>
        <v>0</v>
      </c>
      <c r="BU19" s="46">
        <f t="shared" si="5"/>
        <v>0</v>
      </c>
      <c r="BV19" s="46">
        <f t="shared" si="5"/>
        <v>0</v>
      </c>
      <c r="BW19" s="46">
        <f t="shared" si="5"/>
        <v>0</v>
      </c>
      <c r="BX19" s="46">
        <f t="shared" si="5"/>
        <v>0</v>
      </c>
      <c r="BY19" s="44">
        <f t="shared" si="5"/>
        <v>0</v>
      </c>
      <c r="BZ19" s="44">
        <f>BZ16*BZ17</f>
        <v>0</v>
      </c>
    </row>
    <row r="20" spans="1:79">
      <c r="A20" s="447" t="s">
        <v>64</v>
      </c>
      <c r="B20" s="430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47" t="s">
        <v>76</v>
      </c>
      <c r="B21" s="430"/>
      <c r="C21" s="48">
        <f>SUM(D21:BZ21)</f>
        <v>0</v>
      </c>
      <c r="D21" s="49">
        <f t="shared" ref="D21:BZ21" si="6">D19*D20</f>
        <v>0</v>
      </c>
      <c r="E21" s="49">
        <f t="shared" si="6"/>
        <v>0</v>
      </c>
      <c r="F21" s="54">
        <f t="shared" si="6"/>
        <v>0</v>
      </c>
      <c r="G21" s="46">
        <f t="shared" si="6"/>
        <v>0</v>
      </c>
      <c r="H21" s="46">
        <f t="shared" si="6"/>
        <v>0</v>
      </c>
      <c r="I21" s="46">
        <f t="shared" si="6"/>
        <v>0</v>
      </c>
      <c r="J21" s="46">
        <f t="shared" si="6"/>
        <v>0</v>
      </c>
      <c r="K21" s="46">
        <f t="shared" si="6"/>
        <v>0</v>
      </c>
      <c r="L21" s="46">
        <f t="shared" si="6"/>
        <v>0</v>
      </c>
      <c r="M21" s="46">
        <f t="shared" si="6"/>
        <v>0</v>
      </c>
      <c r="N21" s="46">
        <f t="shared" si="6"/>
        <v>0</v>
      </c>
      <c r="O21" s="46">
        <f t="shared" si="6"/>
        <v>0</v>
      </c>
      <c r="P21" s="46">
        <f t="shared" si="6"/>
        <v>0</v>
      </c>
      <c r="Q21" s="46">
        <f t="shared" si="6"/>
        <v>0</v>
      </c>
      <c r="R21" s="46">
        <f t="shared" si="6"/>
        <v>0</v>
      </c>
      <c r="S21" s="46">
        <f t="shared" si="6"/>
        <v>0</v>
      </c>
      <c r="T21" s="46">
        <f t="shared" si="6"/>
        <v>0</v>
      </c>
      <c r="U21" s="46">
        <f t="shared" si="6"/>
        <v>0</v>
      </c>
      <c r="V21" s="46">
        <f t="shared" si="6"/>
        <v>0</v>
      </c>
      <c r="W21" s="46">
        <f t="shared" si="6"/>
        <v>0</v>
      </c>
      <c r="X21" s="46">
        <f t="shared" si="6"/>
        <v>0</v>
      </c>
      <c r="Y21" s="46">
        <f t="shared" si="6"/>
        <v>0</v>
      </c>
      <c r="Z21" s="46">
        <f t="shared" si="6"/>
        <v>0</v>
      </c>
      <c r="AA21" s="46">
        <f t="shared" si="6"/>
        <v>0</v>
      </c>
      <c r="AB21" s="46">
        <f t="shared" si="6"/>
        <v>0</v>
      </c>
      <c r="AC21" s="46">
        <f t="shared" si="6"/>
        <v>0</v>
      </c>
      <c r="AD21" s="46">
        <f t="shared" si="6"/>
        <v>0</v>
      </c>
      <c r="AE21" s="46">
        <f t="shared" si="6"/>
        <v>0</v>
      </c>
      <c r="AF21" s="46">
        <f t="shared" si="6"/>
        <v>0</v>
      </c>
      <c r="AG21" s="46">
        <f t="shared" si="6"/>
        <v>0</v>
      </c>
      <c r="AH21" s="46">
        <f t="shared" si="6"/>
        <v>0</v>
      </c>
      <c r="AI21" s="46">
        <f t="shared" si="6"/>
        <v>0</v>
      </c>
      <c r="AJ21" s="46">
        <f t="shared" si="6"/>
        <v>0</v>
      </c>
      <c r="AK21" s="46">
        <f t="shared" si="6"/>
        <v>0</v>
      </c>
      <c r="AL21" s="46">
        <f t="shared" si="6"/>
        <v>0</v>
      </c>
      <c r="AM21" s="46">
        <f t="shared" si="6"/>
        <v>0</v>
      </c>
      <c r="AN21" s="46">
        <f t="shared" si="6"/>
        <v>0</v>
      </c>
      <c r="AO21" s="46">
        <f t="shared" si="6"/>
        <v>0</v>
      </c>
      <c r="AP21" s="46">
        <f t="shared" si="6"/>
        <v>0</v>
      </c>
      <c r="AQ21" s="46">
        <f t="shared" si="6"/>
        <v>0</v>
      </c>
      <c r="AR21" s="46">
        <f t="shared" si="6"/>
        <v>0</v>
      </c>
      <c r="AS21" s="46">
        <f t="shared" si="6"/>
        <v>0</v>
      </c>
      <c r="AT21" s="46">
        <f t="shared" si="6"/>
        <v>0</v>
      </c>
      <c r="AU21" s="46">
        <f t="shared" si="6"/>
        <v>0</v>
      </c>
      <c r="AV21" s="46">
        <f t="shared" si="6"/>
        <v>0</v>
      </c>
      <c r="AW21" s="46">
        <f t="shared" si="6"/>
        <v>0</v>
      </c>
      <c r="AX21" s="46">
        <f t="shared" si="6"/>
        <v>0</v>
      </c>
      <c r="AY21" s="46">
        <f t="shared" si="6"/>
        <v>0</v>
      </c>
      <c r="AZ21" s="46">
        <f t="shared" si="6"/>
        <v>0</v>
      </c>
      <c r="BA21" s="46">
        <f t="shared" si="6"/>
        <v>0</v>
      </c>
      <c r="BB21" s="46">
        <f t="shared" si="6"/>
        <v>0</v>
      </c>
      <c r="BC21" s="46">
        <f t="shared" si="6"/>
        <v>0</v>
      </c>
      <c r="BD21" s="46">
        <f t="shared" si="6"/>
        <v>0</v>
      </c>
      <c r="BE21" s="46">
        <f t="shared" si="6"/>
        <v>0</v>
      </c>
      <c r="BF21" s="46">
        <f t="shared" si="6"/>
        <v>0</v>
      </c>
      <c r="BG21" s="46">
        <f t="shared" si="6"/>
        <v>0</v>
      </c>
      <c r="BH21" s="46">
        <f t="shared" si="6"/>
        <v>0</v>
      </c>
      <c r="BI21" s="46">
        <f t="shared" si="6"/>
        <v>0</v>
      </c>
      <c r="BJ21" s="46">
        <f t="shared" si="6"/>
        <v>0</v>
      </c>
      <c r="BK21" s="46">
        <f t="shared" si="6"/>
        <v>0</v>
      </c>
      <c r="BL21" s="46">
        <f t="shared" si="6"/>
        <v>0</v>
      </c>
      <c r="BM21" s="46">
        <f t="shared" si="6"/>
        <v>0</v>
      </c>
      <c r="BN21" s="46">
        <f t="shared" si="6"/>
        <v>0</v>
      </c>
      <c r="BO21" s="46">
        <f t="shared" si="6"/>
        <v>0</v>
      </c>
      <c r="BP21" s="46">
        <f t="shared" si="6"/>
        <v>0</v>
      </c>
      <c r="BQ21" s="46">
        <f t="shared" si="6"/>
        <v>0</v>
      </c>
      <c r="BR21" s="46">
        <f t="shared" si="6"/>
        <v>0</v>
      </c>
      <c r="BS21" s="46">
        <f t="shared" si="6"/>
        <v>0</v>
      </c>
      <c r="BT21" s="46">
        <f t="shared" si="6"/>
        <v>0</v>
      </c>
      <c r="BU21" s="46">
        <f t="shared" si="6"/>
        <v>0</v>
      </c>
      <c r="BV21" s="46">
        <f t="shared" si="6"/>
        <v>0</v>
      </c>
      <c r="BW21" s="46">
        <f t="shared" si="6"/>
        <v>0</v>
      </c>
      <c r="BX21" s="46">
        <f t="shared" si="6"/>
        <v>0</v>
      </c>
      <c r="BY21" s="49">
        <f t="shared" si="6"/>
        <v>0</v>
      </c>
      <c r="BZ21" s="49">
        <f t="shared" si="6"/>
        <v>0</v>
      </c>
    </row>
    <row r="22" spans="1:79" ht="15.75" customHeight="1">
      <c r="A22" s="447" t="s">
        <v>77</v>
      </c>
      <c r="B22" s="430"/>
      <c r="C22" s="51" t="e">
        <f>C21/C18</f>
        <v>#DIV/0!</v>
      </c>
    </row>
    <row r="23" spans="1:79" ht="15.6" customHeight="1"/>
    <row r="24" spans="1:79" ht="15.6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86"/>
      <c r="B28" s="430"/>
      <c r="C28" s="15"/>
      <c r="D28" s="15">
        <f t="shared" ref="D28:BO28" si="7">SUM(D8:D15)</f>
        <v>0</v>
      </c>
      <c r="E28" s="15">
        <f t="shared" si="7"/>
        <v>1</v>
      </c>
      <c r="F28" s="15">
        <f t="shared" si="7"/>
        <v>0</v>
      </c>
      <c r="G28" s="15">
        <f t="shared" si="7"/>
        <v>0</v>
      </c>
      <c r="H28" s="15">
        <f t="shared" si="7"/>
        <v>0</v>
      </c>
      <c r="I28" s="15">
        <f t="shared" si="7"/>
        <v>0</v>
      </c>
      <c r="J28" s="15">
        <f t="shared" si="7"/>
        <v>52</v>
      </c>
      <c r="K28" s="15">
        <f t="shared" si="7"/>
        <v>0</v>
      </c>
      <c r="L28" s="15">
        <f t="shared" si="7"/>
        <v>0.5</v>
      </c>
      <c r="M28" s="15">
        <f t="shared" si="7"/>
        <v>10</v>
      </c>
      <c r="N28" s="15">
        <f t="shared" si="7"/>
        <v>3</v>
      </c>
      <c r="O28" s="15">
        <f t="shared" si="7"/>
        <v>0</v>
      </c>
      <c r="P28" s="15">
        <f t="shared" si="7"/>
        <v>1</v>
      </c>
      <c r="Q28" s="15">
        <f t="shared" si="7"/>
        <v>0</v>
      </c>
      <c r="R28" s="15">
        <f t="shared" si="7"/>
        <v>0</v>
      </c>
      <c r="S28" s="15">
        <f t="shared" si="7"/>
        <v>0</v>
      </c>
      <c r="T28" s="15">
        <f t="shared" si="7"/>
        <v>0</v>
      </c>
      <c r="U28" s="15">
        <f t="shared" si="7"/>
        <v>0</v>
      </c>
      <c r="V28" s="15">
        <f t="shared" si="7"/>
        <v>0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0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0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5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8</v>
      </c>
      <c r="AY28" s="15">
        <f t="shared" si="7"/>
        <v>0</v>
      </c>
      <c r="AZ28" s="15">
        <f t="shared" si="7"/>
        <v>0</v>
      </c>
      <c r="BA28" s="15">
        <f t="shared" si="7"/>
        <v>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0</v>
      </c>
      <c r="BL28" s="15">
        <f t="shared" si="7"/>
        <v>49</v>
      </c>
      <c r="BM28" s="15">
        <f t="shared" si="7"/>
        <v>0</v>
      </c>
      <c r="BN28" s="15">
        <f t="shared" si="7"/>
        <v>0</v>
      </c>
      <c r="BO28" s="15">
        <f t="shared" si="7"/>
        <v>0</v>
      </c>
      <c r="BP28" s="15">
        <f t="shared" ref="BP28:BX28" si="8">SUM(BP8:BP15)</f>
        <v>0</v>
      </c>
      <c r="BQ28" s="15">
        <f t="shared" si="8"/>
        <v>0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60</v>
      </c>
      <c r="BV28" s="15">
        <f t="shared" si="8"/>
        <v>34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2</v>
      </c>
      <c r="CA28" s="1"/>
    </row>
    <row r="29" spans="1:79" hidden="1">
      <c r="A29" s="388" t="s">
        <v>74</v>
      </c>
      <c r="B29" s="430"/>
      <c r="C29" s="15">
        <f>C30</f>
        <v>0</v>
      </c>
      <c r="D29" s="97">
        <f>C29</f>
        <v>0</v>
      </c>
      <c r="E29" s="97">
        <f t="shared" ref="E29:BP29" si="9">D29</f>
        <v>0</v>
      </c>
      <c r="F29" s="97">
        <f t="shared" si="9"/>
        <v>0</v>
      </c>
      <c r="G29" s="97">
        <f t="shared" si="9"/>
        <v>0</v>
      </c>
      <c r="H29" s="97">
        <f t="shared" si="9"/>
        <v>0</v>
      </c>
      <c r="I29" s="97">
        <f t="shared" si="9"/>
        <v>0</v>
      </c>
      <c r="J29" s="97">
        <f t="shared" si="9"/>
        <v>0</v>
      </c>
      <c r="K29" s="97">
        <f t="shared" si="9"/>
        <v>0</v>
      </c>
      <c r="L29" s="97">
        <f t="shared" si="9"/>
        <v>0</v>
      </c>
      <c r="M29" s="97">
        <f t="shared" si="9"/>
        <v>0</v>
      </c>
      <c r="N29" s="97">
        <f t="shared" si="9"/>
        <v>0</v>
      </c>
      <c r="O29" s="97">
        <f t="shared" si="9"/>
        <v>0</v>
      </c>
      <c r="P29" s="97">
        <f t="shared" si="9"/>
        <v>0</v>
      </c>
      <c r="Q29" s="97">
        <f t="shared" si="9"/>
        <v>0</v>
      </c>
      <c r="R29" s="97">
        <f t="shared" si="9"/>
        <v>0</v>
      </c>
      <c r="S29" s="97">
        <f t="shared" si="9"/>
        <v>0</v>
      </c>
      <c r="T29" s="97">
        <f t="shared" si="9"/>
        <v>0</v>
      </c>
      <c r="U29" s="97">
        <f t="shared" si="9"/>
        <v>0</v>
      </c>
      <c r="V29" s="97">
        <f t="shared" si="9"/>
        <v>0</v>
      </c>
      <c r="W29" s="97">
        <f t="shared" si="9"/>
        <v>0</v>
      </c>
      <c r="X29" s="97">
        <f t="shared" si="9"/>
        <v>0</v>
      </c>
      <c r="Y29" s="97">
        <f t="shared" si="9"/>
        <v>0</v>
      </c>
      <c r="Z29" s="97">
        <f t="shared" si="9"/>
        <v>0</v>
      </c>
      <c r="AA29" s="97">
        <f t="shared" si="9"/>
        <v>0</v>
      </c>
      <c r="AB29" s="97">
        <f t="shared" si="9"/>
        <v>0</v>
      </c>
      <c r="AC29" s="97">
        <f t="shared" si="9"/>
        <v>0</v>
      </c>
      <c r="AD29" s="97">
        <f t="shared" si="9"/>
        <v>0</v>
      </c>
      <c r="AE29" s="97">
        <f t="shared" si="9"/>
        <v>0</v>
      </c>
      <c r="AF29" s="97">
        <f t="shared" si="9"/>
        <v>0</v>
      </c>
      <c r="AG29" s="97">
        <f t="shared" si="9"/>
        <v>0</v>
      </c>
      <c r="AH29" s="97">
        <f t="shared" si="9"/>
        <v>0</v>
      </c>
      <c r="AI29" s="97">
        <f t="shared" si="9"/>
        <v>0</v>
      </c>
      <c r="AJ29" s="97">
        <f t="shared" si="9"/>
        <v>0</v>
      </c>
      <c r="AK29" s="97">
        <f t="shared" si="9"/>
        <v>0</v>
      </c>
      <c r="AL29" s="97">
        <f t="shared" si="9"/>
        <v>0</v>
      </c>
      <c r="AM29" s="97">
        <f t="shared" si="9"/>
        <v>0</v>
      </c>
      <c r="AN29" s="97">
        <f t="shared" si="9"/>
        <v>0</v>
      </c>
      <c r="AO29" s="97">
        <f t="shared" si="9"/>
        <v>0</v>
      </c>
      <c r="AP29" s="97">
        <f t="shared" si="9"/>
        <v>0</v>
      </c>
      <c r="AQ29" s="97">
        <f t="shared" si="9"/>
        <v>0</v>
      </c>
      <c r="AR29" s="97">
        <f t="shared" si="9"/>
        <v>0</v>
      </c>
      <c r="AS29" s="97">
        <f t="shared" si="9"/>
        <v>0</v>
      </c>
      <c r="AT29" s="97">
        <f t="shared" si="9"/>
        <v>0</v>
      </c>
      <c r="AU29" s="97">
        <f t="shared" si="9"/>
        <v>0</v>
      </c>
      <c r="AV29" s="97">
        <f t="shared" si="9"/>
        <v>0</v>
      </c>
      <c r="AW29" s="97">
        <f t="shared" si="9"/>
        <v>0</v>
      </c>
      <c r="AX29" s="97">
        <f t="shared" si="9"/>
        <v>0</v>
      </c>
      <c r="AY29" s="97">
        <f t="shared" si="9"/>
        <v>0</v>
      </c>
      <c r="AZ29" s="97">
        <f t="shared" si="9"/>
        <v>0</v>
      </c>
      <c r="BA29" s="97">
        <f t="shared" si="9"/>
        <v>0</v>
      </c>
      <c r="BB29" s="97">
        <f t="shared" si="9"/>
        <v>0</v>
      </c>
      <c r="BC29" s="97">
        <f t="shared" si="9"/>
        <v>0</v>
      </c>
      <c r="BD29" s="97">
        <f t="shared" si="9"/>
        <v>0</v>
      </c>
      <c r="BE29" s="97">
        <f t="shared" si="9"/>
        <v>0</v>
      </c>
      <c r="BF29" s="97">
        <f t="shared" si="9"/>
        <v>0</v>
      </c>
      <c r="BG29" s="97">
        <f t="shared" si="9"/>
        <v>0</v>
      </c>
      <c r="BH29" s="97">
        <f t="shared" si="9"/>
        <v>0</v>
      </c>
      <c r="BI29" s="97">
        <f t="shared" si="9"/>
        <v>0</v>
      </c>
      <c r="BJ29" s="97">
        <f t="shared" si="9"/>
        <v>0</v>
      </c>
      <c r="BK29" s="97">
        <f t="shared" si="9"/>
        <v>0</v>
      </c>
      <c r="BL29" s="97">
        <f t="shared" si="9"/>
        <v>0</v>
      </c>
      <c r="BM29" s="97">
        <f t="shared" si="9"/>
        <v>0</v>
      </c>
      <c r="BN29" s="97">
        <f t="shared" si="9"/>
        <v>0</v>
      </c>
      <c r="BO29" s="97">
        <f t="shared" si="9"/>
        <v>0</v>
      </c>
      <c r="BP29" s="97">
        <f t="shared" si="9"/>
        <v>0</v>
      </c>
      <c r="BQ29" s="97">
        <f t="shared" ref="BQ29:BZ29" si="10">BP29</f>
        <v>0</v>
      </c>
      <c r="BR29" s="97">
        <f t="shared" si="10"/>
        <v>0</v>
      </c>
      <c r="BS29" s="97">
        <f t="shared" si="10"/>
        <v>0</v>
      </c>
      <c r="BT29" s="97">
        <f t="shared" si="10"/>
        <v>0</v>
      </c>
      <c r="BU29" s="97">
        <f t="shared" si="10"/>
        <v>0</v>
      </c>
      <c r="BV29" s="97">
        <f t="shared" si="10"/>
        <v>0</v>
      </c>
      <c r="BW29" s="97">
        <f t="shared" si="10"/>
        <v>0</v>
      </c>
      <c r="BX29" s="97">
        <f t="shared" si="10"/>
        <v>0</v>
      </c>
      <c r="BY29" s="18">
        <f t="shared" si="10"/>
        <v>0</v>
      </c>
      <c r="BZ29" s="18">
        <f t="shared" si="10"/>
        <v>0</v>
      </c>
      <c r="CA29" s="1"/>
    </row>
    <row r="30" spans="1:79" ht="21" hidden="1" thickBot="1">
      <c r="A30" s="410" t="s">
        <v>138</v>
      </c>
      <c r="B30" s="432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84" t="s">
        <v>75</v>
      </c>
      <c r="B31" s="430"/>
      <c r="C31" s="20"/>
      <c r="D31" s="98">
        <f>D28*D29/1000</f>
        <v>0</v>
      </c>
      <c r="E31" s="98">
        <f>E28*E29</f>
        <v>0</v>
      </c>
      <c r="F31" s="98">
        <f t="shared" ref="F31:BQ31" si="11">F28*F29/1000</f>
        <v>0</v>
      </c>
      <c r="G31" s="98">
        <f>G28*G29</f>
        <v>0</v>
      </c>
      <c r="H31" s="98">
        <f t="shared" si="11"/>
        <v>0</v>
      </c>
      <c r="I31" s="98">
        <f t="shared" si="11"/>
        <v>0</v>
      </c>
      <c r="J31" s="111">
        <f t="shared" si="11"/>
        <v>0</v>
      </c>
      <c r="K31" s="111">
        <f>K28*K29</f>
        <v>0</v>
      </c>
      <c r="L31" s="111">
        <f t="shared" si="11"/>
        <v>0</v>
      </c>
      <c r="M31" s="111">
        <f t="shared" si="11"/>
        <v>0</v>
      </c>
      <c r="N31" s="111">
        <f t="shared" si="11"/>
        <v>0</v>
      </c>
      <c r="O31" s="111">
        <f t="shared" si="11"/>
        <v>0</v>
      </c>
      <c r="P31" s="111">
        <f t="shared" si="11"/>
        <v>0</v>
      </c>
      <c r="Q31" s="111">
        <f>Q28*Q29</f>
        <v>0</v>
      </c>
      <c r="R31" s="111">
        <f t="shared" si="11"/>
        <v>0</v>
      </c>
      <c r="S31" s="111">
        <f>S28*S29</f>
        <v>0</v>
      </c>
      <c r="T31" s="111">
        <f t="shared" si="11"/>
        <v>0</v>
      </c>
      <c r="U31" s="111">
        <f t="shared" si="11"/>
        <v>0</v>
      </c>
      <c r="V31" s="111">
        <f t="shared" si="11"/>
        <v>0</v>
      </c>
      <c r="W31" s="111">
        <f t="shared" si="11"/>
        <v>0</v>
      </c>
      <c r="X31" s="111">
        <f t="shared" si="11"/>
        <v>0</v>
      </c>
      <c r="Y31" s="111">
        <f t="shared" si="11"/>
        <v>0</v>
      </c>
      <c r="Z31" s="111">
        <f t="shared" si="11"/>
        <v>0</v>
      </c>
      <c r="AA31" s="111">
        <f t="shared" si="11"/>
        <v>0</v>
      </c>
      <c r="AB31" s="111">
        <f t="shared" si="11"/>
        <v>0</v>
      </c>
      <c r="AC31" s="111">
        <f t="shared" si="11"/>
        <v>0</v>
      </c>
      <c r="AD31" s="111">
        <f t="shared" si="11"/>
        <v>0</v>
      </c>
      <c r="AE31" s="111">
        <f t="shared" si="11"/>
        <v>0</v>
      </c>
      <c r="AF31" s="111">
        <f t="shared" si="11"/>
        <v>0</v>
      </c>
      <c r="AG31" s="111">
        <f t="shared" si="11"/>
        <v>0</v>
      </c>
      <c r="AH31" s="111">
        <f t="shared" si="11"/>
        <v>0</v>
      </c>
      <c r="AI31" s="111">
        <f t="shared" si="11"/>
        <v>0</v>
      </c>
      <c r="AJ31" s="111">
        <f t="shared" si="11"/>
        <v>0</v>
      </c>
      <c r="AK31" s="111">
        <f t="shared" si="11"/>
        <v>0</v>
      </c>
      <c r="AL31" s="111">
        <f t="shared" si="11"/>
        <v>0</v>
      </c>
      <c r="AM31" s="111">
        <f t="shared" si="11"/>
        <v>0</v>
      </c>
      <c r="AN31" s="111">
        <f t="shared" si="11"/>
        <v>0</v>
      </c>
      <c r="AO31" s="111">
        <f t="shared" si="11"/>
        <v>0</v>
      </c>
      <c r="AP31" s="111">
        <f t="shared" si="11"/>
        <v>0</v>
      </c>
      <c r="AQ31" s="111">
        <f t="shared" si="11"/>
        <v>0</v>
      </c>
      <c r="AR31" s="111">
        <f t="shared" si="11"/>
        <v>0</v>
      </c>
      <c r="AS31" s="111">
        <f t="shared" si="11"/>
        <v>0</v>
      </c>
      <c r="AT31" s="111">
        <f t="shared" si="11"/>
        <v>0</v>
      </c>
      <c r="AU31" s="111">
        <f t="shared" si="11"/>
        <v>0</v>
      </c>
      <c r="AV31" s="111">
        <f t="shared" si="11"/>
        <v>0</v>
      </c>
      <c r="AW31" s="111">
        <f t="shared" si="11"/>
        <v>0</v>
      </c>
      <c r="AX31" s="111">
        <f t="shared" si="11"/>
        <v>0</v>
      </c>
      <c r="AY31" s="111">
        <f t="shared" si="11"/>
        <v>0</v>
      </c>
      <c r="AZ31" s="111">
        <f t="shared" si="11"/>
        <v>0</v>
      </c>
      <c r="BA31" s="111">
        <f t="shared" si="11"/>
        <v>0</v>
      </c>
      <c r="BB31" s="111">
        <f t="shared" si="11"/>
        <v>0</v>
      </c>
      <c r="BC31" s="111">
        <f t="shared" si="11"/>
        <v>0</v>
      </c>
      <c r="BD31" s="111">
        <f t="shared" si="11"/>
        <v>0</v>
      </c>
      <c r="BE31" s="111">
        <f t="shared" si="11"/>
        <v>0</v>
      </c>
      <c r="BF31" s="111">
        <f t="shared" si="11"/>
        <v>0</v>
      </c>
      <c r="BG31" s="111">
        <f t="shared" si="11"/>
        <v>0</v>
      </c>
      <c r="BH31" s="111">
        <f>BH28*BH29</f>
        <v>0</v>
      </c>
      <c r="BI31" s="111">
        <f t="shared" si="11"/>
        <v>0</v>
      </c>
      <c r="BJ31" s="111">
        <f t="shared" si="11"/>
        <v>0</v>
      </c>
      <c r="BK31" s="111">
        <f t="shared" si="11"/>
        <v>0</v>
      </c>
      <c r="BL31" s="111">
        <f t="shared" si="11"/>
        <v>0</v>
      </c>
      <c r="BM31" s="111">
        <f t="shared" si="11"/>
        <v>0</v>
      </c>
      <c r="BN31" s="111">
        <f t="shared" si="11"/>
        <v>0</v>
      </c>
      <c r="BO31" s="111">
        <f t="shared" si="11"/>
        <v>0</v>
      </c>
      <c r="BP31" s="111">
        <f t="shared" si="11"/>
        <v>0</v>
      </c>
      <c r="BQ31" s="111">
        <f t="shared" si="11"/>
        <v>0</v>
      </c>
      <c r="BR31" s="111">
        <f t="shared" ref="BR31:BY31" si="12">BR28*BR29/1000</f>
        <v>0</v>
      </c>
      <c r="BS31" s="111">
        <f t="shared" si="12"/>
        <v>0</v>
      </c>
      <c r="BT31" s="111">
        <f t="shared" si="12"/>
        <v>0</v>
      </c>
      <c r="BU31" s="111">
        <f t="shared" si="12"/>
        <v>0</v>
      </c>
      <c r="BV31" s="111">
        <f t="shared" si="12"/>
        <v>0</v>
      </c>
      <c r="BW31" s="111">
        <f t="shared" si="12"/>
        <v>0</v>
      </c>
      <c r="BX31" s="111">
        <f t="shared" si="12"/>
        <v>0</v>
      </c>
      <c r="BY31" s="111">
        <f t="shared" si="12"/>
        <v>0</v>
      </c>
      <c r="BZ31" s="111">
        <f>BZ28*BZ29</f>
        <v>0</v>
      </c>
      <c r="CA31" s="1"/>
    </row>
    <row r="32" spans="1:79" hidden="1">
      <c r="A32" s="384" t="s">
        <v>64</v>
      </c>
      <c r="B32" s="430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84" t="s">
        <v>76</v>
      </c>
      <c r="B33" s="430"/>
      <c r="C33" s="95">
        <f>SUM(D33:BZ33)</f>
        <v>0</v>
      </c>
      <c r="D33" s="26">
        <f>D31*D32</f>
        <v>0</v>
      </c>
      <c r="E33" s="26">
        <f t="shared" ref="E33:BP33" si="13">E31*E32</f>
        <v>0</v>
      </c>
      <c r="F33" s="26">
        <f t="shared" si="13"/>
        <v>0</v>
      </c>
      <c r="G33" s="34">
        <f t="shared" si="13"/>
        <v>0</v>
      </c>
      <c r="H33" s="34">
        <f t="shared" si="13"/>
        <v>0</v>
      </c>
      <c r="I33" s="34">
        <f t="shared" si="13"/>
        <v>0</v>
      </c>
      <c r="J33" s="34">
        <f t="shared" si="13"/>
        <v>0</v>
      </c>
      <c r="K33" s="112">
        <f t="shared" si="13"/>
        <v>0</v>
      </c>
      <c r="L33" s="112">
        <f t="shared" si="13"/>
        <v>0</v>
      </c>
      <c r="M33" s="112">
        <f t="shared" si="13"/>
        <v>0</v>
      </c>
      <c r="N33" s="112">
        <f t="shared" si="13"/>
        <v>0</v>
      </c>
      <c r="O33" s="112">
        <f t="shared" si="13"/>
        <v>0</v>
      </c>
      <c r="P33" s="112">
        <f t="shared" si="13"/>
        <v>0</v>
      </c>
      <c r="Q33" s="112">
        <f t="shared" si="13"/>
        <v>0</v>
      </c>
      <c r="R33" s="112">
        <f t="shared" si="13"/>
        <v>0</v>
      </c>
      <c r="S33" s="112">
        <f t="shared" si="13"/>
        <v>0</v>
      </c>
      <c r="T33" s="112">
        <f t="shared" si="13"/>
        <v>0</v>
      </c>
      <c r="U33" s="112">
        <f t="shared" si="13"/>
        <v>0</v>
      </c>
      <c r="V33" s="112">
        <f t="shared" si="13"/>
        <v>0</v>
      </c>
      <c r="W33" s="112">
        <f t="shared" si="13"/>
        <v>0</v>
      </c>
      <c r="X33" s="112">
        <f t="shared" si="13"/>
        <v>0</v>
      </c>
      <c r="Y33" s="112">
        <f t="shared" si="13"/>
        <v>0</v>
      </c>
      <c r="Z33" s="112">
        <f t="shared" si="13"/>
        <v>0</v>
      </c>
      <c r="AA33" s="112">
        <f t="shared" si="13"/>
        <v>0</v>
      </c>
      <c r="AB33" s="112">
        <f t="shared" si="13"/>
        <v>0</v>
      </c>
      <c r="AC33" s="112">
        <f t="shared" si="13"/>
        <v>0</v>
      </c>
      <c r="AD33" s="112">
        <f t="shared" si="13"/>
        <v>0</v>
      </c>
      <c r="AE33" s="112">
        <f t="shared" si="13"/>
        <v>0</v>
      </c>
      <c r="AF33" s="112">
        <f t="shared" si="13"/>
        <v>0</v>
      </c>
      <c r="AG33" s="112">
        <f t="shared" si="13"/>
        <v>0</v>
      </c>
      <c r="AH33" s="112">
        <f t="shared" si="13"/>
        <v>0</v>
      </c>
      <c r="AI33" s="112">
        <f t="shared" si="13"/>
        <v>0</v>
      </c>
      <c r="AJ33" s="112">
        <f t="shared" si="13"/>
        <v>0</v>
      </c>
      <c r="AK33" s="112">
        <f t="shared" si="13"/>
        <v>0</v>
      </c>
      <c r="AL33" s="112">
        <f t="shared" si="13"/>
        <v>0</v>
      </c>
      <c r="AM33" s="112">
        <f t="shared" si="13"/>
        <v>0</v>
      </c>
      <c r="AN33" s="112">
        <f t="shared" si="13"/>
        <v>0</v>
      </c>
      <c r="AO33" s="112">
        <f t="shared" si="13"/>
        <v>0</v>
      </c>
      <c r="AP33" s="112">
        <f t="shared" si="13"/>
        <v>0</v>
      </c>
      <c r="AQ33" s="112">
        <f t="shared" si="13"/>
        <v>0</v>
      </c>
      <c r="AR33" s="112">
        <f t="shared" si="13"/>
        <v>0</v>
      </c>
      <c r="AS33" s="112">
        <f t="shared" si="13"/>
        <v>0</v>
      </c>
      <c r="AT33" s="112">
        <f t="shared" si="13"/>
        <v>0</v>
      </c>
      <c r="AU33" s="112">
        <f t="shared" si="13"/>
        <v>0</v>
      </c>
      <c r="AV33" s="112">
        <f t="shared" si="13"/>
        <v>0</v>
      </c>
      <c r="AW33" s="112">
        <f t="shared" si="13"/>
        <v>0</v>
      </c>
      <c r="AX33" s="112">
        <f t="shared" si="13"/>
        <v>0</v>
      </c>
      <c r="AY33" s="112">
        <f t="shared" si="13"/>
        <v>0</v>
      </c>
      <c r="AZ33" s="112">
        <f t="shared" si="13"/>
        <v>0</v>
      </c>
      <c r="BA33" s="112">
        <f t="shared" si="13"/>
        <v>0</v>
      </c>
      <c r="BB33" s="112">
        <f t="shared" si="13"/>
        <v>0</v>
      </c>
      <c r="BC33" s="112">
        <f t="shared" si="13"/>
        <v>0</v>
      </c>
      <c r="BD33" s="112">
        <f t="shared" si="13"/>
        <v>0</v>
      </c>
      <c r="BE33" s="112">
        <f t="shared" si="13"/>
        <v>0</v>
      </c>
      <c r="BF33" s="112">
        <f t="shared" si="13"/>
        <v>0</v>
      </c>
      <c r="BG33" s="112">
        <f t="shared" si="13"/>
        <v>0</v>
      </c>
      <c r="BH33" s="112">
        <f t="shared" si="13"/>
        <v>0</v>
      </c>
      <c r="BI33" s="112">
        <f t="shared" si="13"/>
        <v>0</v>
      </c>
      <c r="BJ33" s="112">
        <f t="shared" si="13"/>
        <v>0</v>
      </c>
      <c r="BK33" s="112">
        <f t="shared" si="13"/>
        <v>0</v>
      </c>
      <c r="BL33" s="112">
        <f t="shared" si="13"/>
        <v>0</v>
      </c>
      <c r="BM33" s="112">
        <f t="shared" si="13"/>
        <v>0</v>
      </c>
      <c r="BN33" s="112">
        <f t="shared" si="13"/>
        <v>0</v>
      </c>
      <c r="BO33" s="112">
        <f t="shared" si="13"/>
        <v>0</v>
      </c>
      <c r="BP33" s="112">
        <f t="shared" si="13"/>
        <v>0</v>
      </c>
      <c r="BQ33" s="112">
        <f t="shared" ref="BQ33:BW33" si="14">BQ31*BQ32</f>
        <v>0</v>
      </c>
      <c r="BR33" s="112">
        <f t="shared" si="14"/>
        <v>0</v>
      </c>
      <c r="BS33" s="112">
        <f t="shared" si="14"/>
        <v>0</v>
      </c>
      <c r="BT33" s="112">
        <f t="shared" si="14"/>
        <v>0</v>
      </c>
      <c r="BU33" s="112">
        <f t="shared" si="14"/>
        <v>0</v>
      </c>
      <c r="BV33" s="112">
        <f>BV31*BV32</f>
        <v>0</v>
      </c>
      <c r="BW33" s="112">
        <f t="shared" si="14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84" t="s">
        <v>77</v>
      </c>
      <c r="B34" s="431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>
      <c r="A35" s="285">
        <f ca="1">SUMPRODUCT(SIGN(CELL("width",OFFSET(D33,,N(INDEX(COLUMN(D33:BZ33)-COLUMN(D33),))))),D33:BZ33)</f>
        <v>0</v>
      </c>
    </row>
    <row r="36" spans="1:79" ht="15.75" customHeight="1">
      <c r="A36" s="230"/>
      <c r="B36" s="260" t="s">
        <v>399</v>
      </c>
      <c r="C36" s="231"/>
      <c r="D36" s="231" t="str">
        <f>IF(D33=D50,"x")</f>
        <v>x</v>
      </c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 ht="15.75" customHeight="1">
      <c r="A37" s="401" t="s">
        <v>68</v>
      </c>
      <c r="B37" s="402"/>
      <c r="C37" s="234"/>
      <c r="D37" s="405" t="s">
        <v>69</v>
      </c>
      <c r="E37" s="406"/>
      <c r="F37" s="406"/>
      <c r="G37" s="406"/>
      <c r="H37" s="406"/>
      <c r="I37" s="406"/>
      <c r="J37" s="406"/>
      <c r="K37" s="406"/>
      <c r="L37" s="406"/>
      <c r="M37" s="406"/>
      <c r="N37" s="406"/>
      <c r="O37" s="406"/>
      <c r="P37" s="406"/>
      <c r="Q37" s="406"/>
      <c r="R37" s="406"/>
      <c r="S37" s="406"/>
      <c r="T37" s="406"/>
      <c r="U37" s="406"/>
      <c r="V37" s="406"/>
      <c r="W37" s="406"/>
      <c r="X37" s="406"/>
      <c r="Y37" s="406"/>
      <c r="Z37" s="406"/>
      <c r="AA37" s="406"/>
      <c r="AB37" s="406"/>
      <c r="AC37" s="406"/>
      <c r="AD37" s="406"/>
      <c r="AE37" s="406"/>
      <c r="AF37" s="406"/>
      <c r="AG37" s="406"/>
      <c r="AH37" s="406"/>
      <c r="AI37" s="406"/>
      <c r="AJ37" s="406"/>
      <c r="AK37" s="406"/>
      <c r="AL37" s="406"/>
      <c r="AM37" s="406"/>
      <c r="AN37" s="406"/>
      <c r="AO37" s="406"/>
      <c r="AP37" s="406"/>
      <c r="AQ37" s="406"/>
      <c r="AR37" s="406"/>
      <c r="AS37" s="406"/>
      <c r="AT37" s="406"/>
      <c r="AU37" s="406"/>
      <c r="AV37" s="406"/>
      <c r="AW37" s="406"/>
      <c r="AX37" s="406"/>
      <c r="AY37" s="406"/>
      <c r="AZ37" s="406"/>
      <c r="BA37" s="406"/>
      <c r="BB37" s="406"/>
      <c r="BC37" s="406"/>
      <c r="BD37" s="406"/>
      <c r="BE37" s="406"/>
      <c r="BF37" s="406"/>
      <c r="BG37" s="406"/>
      <c r="BH37" s="406"/>
      <c r="BI37" s="406"/>
      <c r="BJ37" s="406"/>
      <c r="BK37" s="406"/>
      <c r="BL37" s="406"/>
      <c r="BM37" s="406"/>
      <c r="BN37" s="406"/>
      <c r="BO37" s="406"/>
      <c r="BP37" s="406"/>
      <c r="BQ37" s="406"/>
      <c r="BR37" s="406"/>
      <c r="BS37" s="406"/>
      <c r="BT37" s="406"/>
      <c r="BU37" s="406"/>
      <c r="BV37" s="406"/>
      <c r="BW37" s="406"/>
      <c r="BX37" s="406"/>
    </row>
    <row r="38" spans="1:79" ht="137.44999999999999" customHeight="1">
      <c r="A38" s="403"/>
      <c r="B38" s="404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</row>
    <row r="39" spans="1:79" s="256" customFormat="1">
      <c r="A39" s="408" t="s">
        <v>95</v>
      </c>
      <c r="B39" s="428"/>
      <c r="C39" s="254"/>
      <c r="D39" s="236"/>
      <c r="E39" s="236"/>
      <c r="F39" s="236"/>
      <c r="G39" s="236"/>
      <c r="H39" s="236"/>
      <c r="I39" s="236"/>
      <c r="J39" s="236"/>
      <c r="K39" s="236"/>
      <c r="L39" s="236">
        <v>3.8</v>
      </c>
      <c r="M39" s="236"/>
      <c r="N39" s="236">
        <v>2.5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>
        <v>12</v>
      </c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>
        <v>45</v>
      </c>
      <c r="BB39" s="236"/>
      <c r="BC39" s="236"/>
      <c r="BD39" s="236"/>
      <c r="BE39" s="236"/>
      <c r="BF39" s="236"/>
      <c r="BG39" s="236"/>
      <c r="BH39" s="236"/>
      <c r="BI39" s="236"/>
      <c r="BJ39" s="236">
        <v>50</v>
      </c>
      <c r="BK39" s="236">
        <v>8</v>
      </c>
      <c r="BL39" s="236">
        <v>6</v>
      </c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62"/>
      <c r="BZ39" s="262"/>
    </row>
    <row r="40" spans="1:79" s="256" customFormat="1">
      <c r="A40" s="408" t="s">
        <v>120</v>
      </c>
      <c r="B40" s="428"/>
      <c r="C40" s="236"/>
      <c r="D40" s="236"/>
      <c r="E40" s="236"/>
      <c r="F40" s="236">
        <v>0</v>
      </c>
      <c r="G40" s="236"/>
      <c r="H40" s="236"/>
      <c r="I40" s="236"/>
      <c r="J40" s="236">
        <v>35</v>
      </c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>
        <v>6</v>
      </c>
      <c r="AU40" s="236"/>
      <c r="AV40" s="236"/>
      <c r="AW40" s="236"/>
      <c r="AX40" s="236"/>
      <c r="AY40" s="236">
        <v>21</v>
      </c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62"/>
      <c r="BZ40" s="262"/>
    </row>
    <row r="41" spans="1:79" s="256" customFormat="1">
      <c r="A41" s="408" t="s">
        <v>97</v>
      </c>
      <c r="B41" s="428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>
        <v>2</v>
      </c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>
        <v>5</v>
      </c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>
        <v>45</v>
      </c>
      <c r="BP41" s="236"/>
      <c r="BQ41" s="236"/>
      <c r="BR41" s="236"/>
      <c r="BS41" s="236"/>
      <c r="BT41" s="236"/>
      <c r="BU41" s="236"/>
      <c r="BV41" s="236"/>
      <c r="BW41" s="236"/>
      <c r="BX41" s="236"/>
      <c r="BY41" s="262"/>
      <c r="BZ41" s="262"/>
    </row>
    <row r="42" spans="1:79" s="256" customFormat="1">
      <c r="A42" s="408" t="s">
        <v>61</v>
      </c>
      <c r="B42" s="428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>
        <v>0</v>
      </c>
      <c r="BX42" s="236">
        <v>60</v>
      </c>
      <c r="BY42" s="262"/>
      <c r="BZ42" s="262"/>
    </row>
    <row r="43" spans="1:79" s="256" customFormat="1">
      <c r="A43" s="408" t="s">
        <v>145</v>
      </c>
      <c r="B43" s="428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>
        <v>140</v>
      </c>
      <c r="BR43" s="236"/>
      <c r="BS43" s="236"/>
      <c r="BT43" s="236"/>
      <c r="BU43" s="236"/>
      <c r="BV43" s="236"/>
      <c r="BW43" s="236"/>
      <c r="BX43" s="236"/>
      <c r="BY43" s="236"/>
      <c r="BZ43" s="236"/>
    </row>
    <row r="44" spans="1:79" s="256" customFormat="1">
      <c r="A44" s="408" t="s">
        <v>99</v>
      </c>
      <c r="B44" s="428"/>
      <c r="C44" s="236"/>
      <c r="D44" s="236"/>
      <c r="E44" s="236"/>
      <c r="F44" s="236"/>
      <c r="G44" s="236">
        <v>1</v>
      </c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36"/>
      <c r="BZ44" s="236"/>
    </row>
    <row r="45" spans="1:79" ht="15.75" customHeight="1">
      <c r="A45" s="408"/>
      <c r="B45" s="407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36"/>
      <c r="BZ45" s="236"/>
    </row>
    <row r="46" spans="1:79" ht="15.75" hidden="1" customHeight="1">
      <c r="A46" s="290"/>
      <c r="B46" s="291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36"/>
      <c r="BZ46" s="236"/>
    </row>
    <row r="47" spans="1:79" ht="15.75" hidden="1" customHeight="1">
      <c r="A47" s="408"/>
      <c r="B47" s="407"/>
      <c r="C47" s="236"/>
      <c r="D47" s="236">
        <f t="shared" ref="D47:AI47" si="15">SUM(D39:D45)</f>
        <v>0</v>
      </c>
      <c r="E47" s="236">
        <f t="shared" si="15"/>
        <v>0</v>
      </c>
      <c r="F47" s="236">
        <f t="shared" si="15"/>
        <v>0</v>
      </c>
      <c r="G47" s="236">
        <f t="shared" si="15"/>
        <v>1</v>
      </c>
      <c r="H47" s="236">
        <f t="shared" si="15"/>
        <v>0</v>
      </c>
      <c r="I47" s="236">
        <f t="shared" si="15"/>
        <v>0</v>
      </c>
      <c r="J47" s="236">
        <f t="shared" si="15"/>
        <v>35</v>
      </c>
      <c r="K47" s="236">
        <f t="shared" si="15"/>
        <v>0</v>
      </c>
      <c r="L47" s="236">
        <f t="shared" si="15"/>
        <v>3.8</v>
      </c>
      <c r="M47" s="236">
        <f t="shared" si="15"/>
        <v>0</v>
      </c>
      <c r="N47" s="236">
        <f t="shared" si="15"/>
        <v>4.5</v>
      </c>
      <c r="O47" s="236">
        <f t="shared" si="15"/>
        <v>0</v>
      </c>
      <c r="P47" s="236">
        <f t="shared" si="15"/>
        <v>0</v>
      </c>
      <c r="Q47" s="236">
        <f t="shared" si="15"/>
        <v>0</v>
      </c>
      <c r="R47" s="236">
        <f t="shared" si="15"/>
        <v>0</v>
      </c>
      <c r="S47" s="236">
        <f t="shared" si="15"/>
        <v>0</v>
      </c>
      <c r="T47" s="236">
        <f t="shared" si="15"/>
        <v>0</v>
      </c>
      <c r="U47" s="236">
        <f t="shared" si="15"/>
        <v>0</v>
      </c>
      <c r="V47" s="236">
        <f t="shared" si="15"/>
        <v>0</v>
      </c>
      <c r="W47" s="236">
        <f t="shared" si="15"/>
        <v>0</v>
      </c>
      <c r="X47" s="236">
        <f t="shared" si="15"/>
        <v>0</v>
      </c>
      <c r="Y47" s="236">
        <f t="shared" si="15"/>
        <v>0</v>
      </c>
      <c r="Z47" s="236">
        <f t="shared" si="15"/>
        <v>0</v>
      </c>
      <c r="AA47" s="236">
        <f t="shared" si="15"/>
        <v>0</v>
      </c>
      <c r="AB47" s="236">
        <f t="shared" si="15"/>
        <v>0</v>
      </c>
      <c r="AC47" s="236">
        <f t="shared" si="15"/>
        <v>0</v>
      </c>
      <c r="AD47" s="236">
        <f t="shared" si="15"/>
        <v>0</v>
      </c>
      <c r="AE47" s="236">
        <f t="shared" si="15"/>
        <v>0</v>
      </c>
      <c r="AF47" s="236">
        <f t="shared" si="15"/>
        <v>12</v>
      </c>
      <c r="AG47" s="236">
        <f t="shared" si="15"/>
        <v>0</v>
      </c>
      <c r="AH47" s="236">
        <f t="shared" si="15"/>
        <v>0</v>
      </c>
      <c r="AI47" s="236">
        <f t="shared" si="15"/>
        <v>0</v>
      </c>
      <c r="AJ47" s="236">
        <f t="shared" ref="AJ47:BZ47" si="16">SUM(AJ39:AJ45)</f>
        <v>0</v>
      </c>
      <c r="AK47" s="236">
        <f t="shared" si="16"/>
        <v>0</v>
      </c>
      <c r="AL47" s="236">
        <f t="shared" si="16"/>
        <v>0</v>
      </c>
      <c r="AM47" s="236">
        <f t="shared" si="16"/>
        <v>0</v>
      </c>
      <c r="AN47" s="236">
        <f t="shared" si="16"/>
        <v>0</v>
      </c>
      <c r="AO47" s="236">
        <f t="shared" si="16"/>
        <v>0</v>
      </c>
      <c r="AP47" s="236">
        <f t="shared" si="16"/>
        <v>0</v>
      </c>
      <c r="AQ47" s="236">
        <f t="shared" si="16"/>
        <v>0</v>
      </c>
      <c r="AR47" s="236">
        <f t="shared" si="16"/>
        <v>0</v>
      </c>
      <c r="AS47" s="236">
        <f t="shared" si="16"/>
        <v>0</v>
      </c>
      <c r="AT47" s="236">
        <f t="shared" si="16"/>
        <v>6</v>
      </c>
      <c r="AU47" s="236">
        <f t="shared" si="16"/>
        <v>0</v>
      </c>
      <c r="AV47" s="236">
        <f t="shared" si="16"/>
        <v>0</v>
      </c>
      <c r="AW47" s="236">
        <f t="shared" si="16"/>
        <v>0</v>
      </c>
      <c r="AX47" s="236">
        <f t="shared" si="16"/>
        <v>5</v>
      </c>
      <c r="AY47" s="236">
        <f t="shared" si="16"/>
        <v>21</v>
      </c>
      <c r="AZ47" s="236">
        <f t="shared" si="16"/>
        <v>0</v>
      </c>
      <c r="BA47" s="236">
        <f t="shared" si="16"/>
        <v>45</v>
      </c>
      <c r="BB47" s="236">
        <f t="shared" si="16"/>
        <v>0</v>
      </c>
      <c r="BC47" s="236">
        <f t="shared" si="16"/>
        <v>0</v>
      </c>
      <c r="BD47" s="236">
        <f t="shared" si="16"/>
        <v>0</v>
      </c>
      <c r="BE47" s="236">
        <f t="shared" si="16"/>
        <v>0</v>
      </c>
      <c r="BF47" s="236">
        <f t="shared" si="16"/>
        <v>0</v>
      </c>
      <c r="BG47" s="236">
        <f t="shared" si="16"/>
        <v>0</v>
      </c>
      <c r="BH47" s="236">
        <f t="shared" si="16"/>
        <v>0</v>
      </c>
      <c r="BI47" s="236">
        <f t="shared" si="16"/>
        <v>0</v>
      </c>
      <c r="BJ47" s="236">
        <f t="shared" si="16"/>
        <v>50</v>
      </c>
      <c r="BK47" s="236">
        <f t="shared" si="16"/>
        <v>8</v>
      </c>
      <c r="BL47" s="236">
        <f t="shared" si="16"/>
        <v>6</v>
      </c>
      <c r="BM47" s="236">
        <f t="shared" si="16"/>
        <v>0</v>
      </c>
      <c r="BN47" s="236">
        <f t="shared" si="16"/>
        <v>0</v>
      </c>
      <c r="BO47" s="236">
        <f t="shared" si="16"/>
        <v>45</v>
      </c>
      <c r="BP47" s="236">
        <f t="shared" si="16"/>
        <v>0</v>
      </c>
      <c r="BQ47" s="236">
        <f t="shared" si="16"/>
        <v>140</v>
      </c>
      <c r="BR47" s="236">
        <f t="shared" si="16"/>
        <v>0</v>
      </c>
      <c r="BS47" s="236">
        <f t="shared" si="16"/>
        <v>0</v>
      </c>
      <c r="BT47" s="236">
        <f t="shared" si="16"/>
        <v>0</v>
      </c>
      <c r="BU47" s="236">
        <f t="shared" si="16"/>
        <v>0</v>
      </c>
      <c r="BV47" s="236">
        <f t="shared" si="16"/>
        <v>0</v>
      </c>
      <c r="BW47" s="236">
        <f t="shared" si="16"/>
        <v>0</v>
      </c>
      <c r="BX47" s="236">
        <f t="shared" si="16"/>
        <v>60</v>
      </c>
      <c r="BY47" s="236">
        <f t="shared" si="16"/>
        <v>0</v>
      </c>
      <c r="BZ47" s="236">
        <f t="shared" si="16"/>
        <v>0</v>
      </c>
    </row>
    <row r="48" spans="1:79" ht="15.75" hidden="1" customHeight="1">
      <c r="A48" s="412" t="s">
        <v>74</v>
      </c>
      <c r="B48" s="413"/>
      <c r="C48" s="236">
        <f>C49</f>
        <v>32</v>
      </c>
      <c r="D48" s="236">
        <f t="shared" ref="D48:BO48" si="17">C48</f>
        <v>32</v>
      </c>
      <c r="E48" s="236">
        <f t="shared" si="17"/>
        <v>32</v>
      </c>
      <c r="F48" s="236">
        <f t="shared" si="17"/>
        <v>32</v>
      </c>
      <c r="G48" s="236">
        <f t="shared" si="17"/>
        <v>32</v>
      </c>
      <c r="H48" s="236">
        <f t="shared" si="17"/>
        <v>32</v>
      </c>
      <c r="I48" s="236">
        <f t="shared" si="17"/>
        <v>32</v>
      </c>
      <c r="J48" s="236">
        <f t="shared" si="17"/>
        <v>32</v>
      </c>
      <c r="K48" s="236">
        <f t="shared" si="17"/>
        <v>32</v>
      </c>
      <c r="L48" s="236">
        <f t="shared" si="17"/>
        <v>32</v>
      </c>
      <c r="M48" s="236">
        <f t="shared" si="17"/>
        <v>32</v>
      </c>
      <c r="N48" s="236">
        <f t="shared" si="17"/>
        <v>32</v>
      </c>
      <c r="O48" s="236">
        <f t="shared" si="17"/>
        <v>32</v>
      </c>
      <c r="P48" s="236">
        <f t="shared" si="17"/>
        <v>32</v>
      </c>
      <c r="Q48" s="236">
        <f t="shared" si="17"/>
        <v>32</v>
      </c>
      <c r="R48" s="236">
        <f t="shared" si="17"/>
        <v>32</v>
      </c>
      <c r="S48" s="236">
        <f t="shared" si="17"/>
        <v>32</v>
      </c>
      <c r="T48" s="236">
        <f t="shared" si="17"/>
        <v>32</v>
      </c>
      <c r="U48" s="236">
        <f t="shared" si="17"/>
        <v>32</v>
      </c>
      <c r="V48" s="236">
        <f t="shared" si="17"/>
        <v>32</v>
      </c>
      <c r="W48" s="236">
        <f t="shared" si="17"/>
        <v>32</v>
      </c>
      <c r="X48" s="236">
        <f t="shared" si="17"/>
        <v>32</v>
      </c>
      <c r="Y48" s="236">
        <f t="shared" si="17"/>
        <v>32</v>
      </c>
      <c r="Z48" s="236">
        <f t="shared" si="17"/>
        <v>32</v>
      </c>
      <c r="AA48" s="236">
        <f t="shared" si="17"/>
        <v>32</v>
      </c>
      <c r="AB48" s="236">
        <f t="shared" si="17"/>
        <v>32</v>
      </c>
      <c r="AC48" s="236">
        <f t="shared" si="17"/>
        <v>32</v>
      </c>
      <c r="AD48" s="236">
        <f t="shared" si="17"/>
        <v>32</v>
      </c>
      <c r="AE48" s="236">
        <f t="shared" si="17"/>
        <v>32</v>
      </c>
      <c r="AF48" s="236">
        <f t="shared" si="17"/>
        <v>32</v>
      </c>
      <c r="AG48" s="236">
        <f t="shared" si="17"/>
        <v>32</v>
      </c>
      <c r="AH48" s="236">
        <f t="shared" si="17"/>
        <v>32</v>
      </c>
      <c r="AI48" s="236">
        <f t="shared" si="17"/>
        <v>32</v>
      </c>
      <c r="AJ48" s="236">
        <f t="shared" si="17"/>
        <v>32</v>
      </c>
      <c r="AK48" s="236">
        <f t="shared" si="17"/>
        <v>32</v>
      </c>
      <c r="AL48" s="236">
        <f t="shared" si="17"/>
        <v>32</v>
      </c>
      <c r="AM48" s="236">
        <f t="shared" si="17"/>
        <v>32</v>
      </c>
      <c r="AN48" s="236">
        <f t="shared" si="17"/>
        <v>32</v>
      </c>
      <c r="AO48" s="236">
        <f t="shared" si="17"/>
        <v>32</v>
      </c>
      <c r="AP48" s="236">
        <f t="shared" si="17"/>
        <v>32</v>
      </c>
      <c r="AQ48" s="236">
        <f t="shared" si="17"/>
        <v>32</v>
      </c>
      <c r="AR48" s="236">
        <f t="shared" si="17"/>
        <v>32</v>
      </c>
      <c r="AS48" s="236">
        <f t="shared" si="17"/>
        <v>32</v>
      </c>
      <c r="AT48" s="236">
        <f t="shared" si="17"/>
        <v>32</v>
      </c>
      <c r="AU48" s="236">
        <f t="shared" si="17"/>
        <v>32</v>
      </c>
      <c r="AV48" s="236">
        <f t="shared" si="17"/>
        <v>32</v>
      </c>
      <c r="AW48" s="236">
        <f t="shared" si="17"/>
        <v>32</v>
      </c>
      <c r="AX48" s="236">
        <f t="shared" si="17"/>
        <v>32</v>
      </c>
      <c r="AY48" s="236">
        <f t="shared" si="17"/>
        <v>32</v>
      </c>
      <c r="AZ48" s="236">
        <f t="shared" si="17"/>
        <v>32</v>
      </c>
      <c r="BA48" s="236">
        <f t="shared" si="17"/>
        <v>32</v>
      </c>
      <c r="BB48" s="236">
        <f t="shared" si="17"/>
        <v>32</v>
      </c>
      <c r="BC48" s="236">
        <f t="shared" si="17"/>
        <v>32</v>
      </c>
      <c r="BD48" s="236">
        <f t="shared" si="17"/>
        <v>32</v>
      </c>
      <c r="BE48" s="236">
        <f t="shared" si="17"/>
        <v>32</v>
      </c>
      <c r="BF48" s="236">
        <f t="shared" si="17"/>
        <v>32</v>
      </c>
      <c r="BG48" s="236">
        <f t="shared" si="17"/>
        <v>32</v>
      </c>
      <c r="BH48" s="236">
        <f t="shared" si="17"/>
        <v>32</v>
      </c>
      <c r="BI48" s="236">
        <f t="shared" si="17"/>
        <v>32</v>
      </c>
      <c r="BJ48" s="236">
        <f t="shared" si="17"/>
        <v>32</v>
      </c>
      <c r="BK48" s="236">
        <f t="shared" si="17"/>
        <v>32</v>
      </c>
      <c r="BL48" s="236">
        <f t="shared" si="17"/>
        <v>32</v>
      </c>
      <c r="BM48" s="236">
        <f t="shared" si="17"/>
        <v>32</v>
      </c>
      <c r="BN48" s="236">
        <f t="shared" si="17"/>
        <v>32</v>
      </c>
      <c r="BO48" s="236">
        <f t="shared" si="17"/>
        <v>32</v>
      </c>
      <c r="BP48" s="236">
        <f t="shared" ref="BP48:BZ48" si="18">BO48</f>
        <v>32</v>
      </c>
      <c r="BQ48" s="236">
        <f t="shared" si="18"/>
        <v>32</v>
      </c>
      <c r="BR48" s="236">
        <f t="shared" si="18"/>
        <v>32</v>
      </c>
      <c r="BS48" s="236">
        <f t="shared" si="18"/>
        <v>32</v>
      </c>
      <c r="BT48" s="236">
        <f t="shared" si="18"/>
        <v>32</v>
      </c>
      <c r="BU48" s="236">
        <f t="shared" si="18"/>
        <v>32</v>
      </c>
      <c r="BV48" s="236">
        <f t="shared" si="18"/>
        <v>32</v>
      </c>
      <c r="BW48" s="236">
        <f t="shared" si="18"/>
        <v>32</v>
      </c>
      <c r="BX48" s="236">
        <f t="shared" si="18"/>
        <v>32</v>
      </c>
      <c r="BY48" s="236">
        <f t="shared" si="18"/>
        <v>32</v>
      </c>
      <c r="BZ48" s="236">
        <f t="shared" si="18"/>
        <v>32</v>
      </c>
    </row>
    <row r="49" spans="1:78" ht="15.75" customHeight="1" thickBot="1">
      <c r="A49" s="414" t="s">
        <v>74</v>
      </c>
      <c r="B49" s="415"/>
      <c r="C49" s="255">
        <f>VLOOKUP(B4,Фактически_присутствующих,3,FALSE)</f>
        <v>32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36"/>
      <c r="BZ49" s="236"/>
    </row>
    <row r="50" spans="1:78" ht="15.75" customHeight="1" thickTop="1">
      <c r="A50" s="414" t="s">
        <v>75</v>
      </c>
      <c r="B50" s="415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32</v>
      </c>
      <c r="H50" s="240">
        <f>H47*H48/1000</f>
        <v>0</v>
      </c>
      <c r="I50" s="240">
        <f>I47*I48/1000</f>
        <v>0</v>
      </c>
      <c r="J50" s="240">
        <f>J47*J48/1000</f>
        <v>1.1200000000000001</v>
      </c>
      <c r="K50" s="240">
        <f>K47*K48</f>
        <v>0</v>
      </c>
      <c r="L50" s="240">
        <f t="shared" ref="L50:BW50" si="19">L47*L48/1000</f>
        <v>0.1216</v>
      </c>
      <c r="M50" s="240">
        <f t="shared" si="19"/>
        <v>0</v>
      </c>
      <c r="N50" s="240">
        <f t="shared" si="19"/>
        <v>0.14399999999999999</v>
      </c>
      <c r="O50" s="240">
        <f t="shared" si="19"/>
        <v>0</v>
      </c>
      <c r="P50" s="240">
        <f t="shared" si="19"/>
        <v>0</v>
      </c>
      <c r="Q50" s="240">
        <f t="shared" si="19"/>
        <v>0</v>
      </c>
      <c r="R50" s="240">
        <f t="shared" si="19"/>
        <v>0</v>
      </c>
      <c r="S50" s="240">
        <f t="shared" si="19"/>
        <v>0</v>
      </c>
      <c r="T50" s="240">
        <f t="shared" si="19"/>
        <v>0</v>
      </c>
      <c r="U50" s="240">
        <f t="shared" si="19"/>
        <v>0</v>
      </c>
      <c r="V50" s="240">
        <f t="shared" si="19"/>
        <v>0</v>
      </c>
      <c r="W50" s="240">
        <f t="shared" si="19"/>
        <v>0</v>
      </c>
      <c r="X50" s="240">
        <f t="shared" si="19"/>
        <v>0</v>
      </c>
      <c r="Y50" s="240">
        <f t="shared" si="19"/>
        <v>0</v>
      </c>
      <c r="Z50" s="240">
        <f t="shared" si="19"/>
        <v>0</v>
      </c>
      <c r="AA50" s="240">
        <f t="shared" si="19"/>
        <v>0</v>
      </c>
      <c r="AB50" s="240">
        <f t="shared" si="19"/>
        <v>0</v>
      </c>
      <c r="AC50" s="240">
        <f t="shared" si="19"/>
        <v>0</v>
      </c>
      <c r="AD50" s="240">
        <f t="shared" si="19"/>
        <v>0</v>
      </c>
      <c r="AE50" s="240">
        <f t="shared" si="19"/>
        <v>0</v>
      </c>
      <c r="AF50" s="240">
        <f t="shared" si="19"/>
        <v>0.38400000000000001</v>
      </c>
      <c r="AG50" s="240">
        <f t="shared" si="19"/>
        <v>0</v>
      </c>
      <c r="AH50" s="240">
        <f t="shared" si="19"/>
        <v>0</v>
      </c>
      <c r="AI50" s="240">
        <f t="shared" si="19"/>
        <v>0</v>
      </c>
      <c r="AJ50" s="240">
        <f t="shared" si="19"/>
        <v>0</v>
      </c>
      <c r="AK50" s="240">
        <f t="shared" si="19"/>
        <v>0</v>
      </c>
      <c r="AL50" s="240">
        <f t="shared" si="19"/>
        <v>0</v>
      </c>
      <c r="AM50" s="240">
        <f t="shared" si="19"/>
        <v>0</v>
      </c>
      <c r="AN50" s="240">
        <f t="shared" si="19"/>
        <v>0</v>
      </c>
      <c r="AO50" s="240">
        <f t="shared" si="19"/>
        <v>0</v>
      </c>
      <c r="AP50" s="240">
        <f t="shared" si="19"/>
        <v>0</v>
      </c>
      <c r="AQ50" s="240">
        <f t="shared" si="19"/>
        <v>0</v>
      </c>
      <c r="AR50" s="240">
        <f t="shared" si="19"/>
        <v>0</v>
      </c>
      <c r="AS50" s="240">
        <f t="shared" si="19"/>
        <v>0</v>
      </c>
      <c r="AT50" s="240">
        <f t="shared" si="19"/>
        <v>0.192</v>
      </c>
      <c r="AU50" s="240">
        <f t="shared" si="19"/>
        <v>0</v>
      </c>
      <c r="AV50" s="240">
        <f t="shared" si="19"/>
        <v>0</v>
      </c>
      <c r="AW50" s="240">
        <f t="shared" si="19"/>
        <v>0</v>
      </c>
      <c r="AX50" s="240">
        <f t="shared" si="19"/>
        <v>0.16</v>
      </c>
      <c r="AY50" s="240">
        <f t="shared" si="19"/>
        <v>0.67200000000000004</v>
      </c>
      <c r="AZ50" s="240">
        <f t="shared" si="19"/>
        <v>0</v>
      </c>
      <c r="BA50" s="240">
        <f t="shared" si="19"/>
        <v>1.44</v>
      </c>
      <c r="BB50" s="240">
        <f t="shared" si="19"/>
        <v>0</v>
      </c>
      <c r="BC50" s="240">
        <f t="shared" si="19"/>
        <v>0</v>
      </c>
      <c r="BD50" s="240">
        <f t="shared" si="19"/>
        <v>0</v>
      </c>
      <c r="BE50" s="240">
        <f t="shared" si="19"/>
        <v>0</v>
      </c>
      <c r="BF50" s="240">
        <f t="shared" si="19"/>
        <v>0</v>
      </c>
      <c r="BG50" s="240">
        <f t="shared" si="19"/>
        <v>0</v>
      </c>
      <c r="BH50" s="240">
        <f t="shared" si="19"/>
        <v>0</v>
      </c>
      <c r="BI50" s="240">
        <f t="shared" si="19"/>
        <v>0</v>
      </c>
      <c r="BJ50" s="240">
        <f t="shared" si="19"/>
        <v>1.6</v>
      </c>
      <c r="BK50" s="240">
        <f t="shared" si="19"/>
        <v>0.25600000000000001</v>
      </c>
      <c r="BL50" s="240">
        <f t="shared" si="19"/>
        <v>0.192</v>
      </c>
      <c r="BM50" s="240">
        <f t="shared" si="19"/>
        <v>0</v>
      </c>
      <c r="BN50" s="240">
        <f t="shared" si="19"/>
        <v>0</v>
      </c>
      <c r="BO50" s="240">
        <f t="shared" si="19"/>
        <v>1.44</v>
      </c>
      <c r="BP50" s="240">
        <f t="shared" si="19"/>
        <v>0</v>
      </c>
      <c r="BQ50" s="240">
        <f t="shared" si="19"/>
        <v>4.4800000000000004</v>
      </c>
      <c r="BR50" s="240">
        <f t="shared" si="19"/>
        <v>0</v>
      </c>
      <c r="BS50" s="240">
        <f t="shared" si="19"/>
        <v>0</v>
      </c>
      <c r="BT50" s="240">
        <f t="shared" si="19"/>
        <v>0</v>
      </c>
      <c r="BU50" s="240">
        <f t="shared" si="19"/>
        <v>0</v>
      </c>
      <c r="BV50" s="240">
        <f t="shared" si="19"/>
        <v>0</v>
      </c>
      <c r="BW50" s="240">
        <f t="shared" si="19"/>
        <v>0</v>
      </c>
      <c r="BX50" s="240">
        <f t="shared" ref="BX50:BY50" si="20">BX47*BX48/1000</f>
        <v>1.92</v>
      </c>
      <c r="BY50" s="240">
        <f t="shared" si="20"/>
        <v>0</v>
      </c>
      <c r="BZ50" s="240">
        <f>BZ47*BZ48</f>
        <v>0</v>
      </c>
    </row>
    <row r="51" spans="1:78" ht="15.75" customHeight="1">
      <c r="A51" s="414" t="s">
        <v>64</v>
      </c>
      <c r="B51" s="415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</row>
    <row r="52" spans="1:78" ht="15.75" customHeight="1">
      <c r="A52" s="414" t="s">
        <v>76</v>
      </c>
      <c r="B52" s="415"/>
      <c r="C52" s="242">
        <f>SUM(D52:BZ52)</f>
        <v>1952.0000000000002</v>
      </c>
      <c r="D52" s="243">
        <f t="shared" ref="D52:BX52" si="21">D50*D51</f>
        <v>0</v>
      </c>
      <c r="E52" s="243">
        <f t="shared" si="21"/>
        <v>0</v>
      </c>
      <c r="F52" s="239">
        <f t="shared" si="21"/>
        <v>0</v>
      </c>
      <c r="G52" s="240">
        <f t="shared" si="21"/>
        <v>192</v>
      </c>
      <c r="H52" s="240">
        <f t="shared" si="21"/>
        <v>0</v>
      </c>
      <c r="I52" s="240">
        <f t="shared" si="21"/>
        <v>0</v>
      </c>
      <c r="J52" s="240">
        <f t="shared" si="21"/>
        <v>95.2</v>
      </c>
      <c r="K52" s="240">
        <f t="shared" si="21"/>
        <v>0</v>
      </c>
      <c r="L52" s="240">
        <f t="shared" si="21"/>
        <v>17.024000000000001</v>
      </c>
      <c r="M52" s="240">
        <f t="shared" si="21"/>
        <v>0</v>
      </c>
      <c r="N52" s="240">
        <f t="shared" si="21"/>
        <v>1.44</v>
      </c>
      <c r="O52" s="240">
        <f t="shared" si="21"/>
        <v>0</v>
      </c>
      <c r="P52" s="240">
        <f t="shared" si="21"/>
        <v>0</v>
      </c>
      <c r="Q52" s="240">
        <f t="shared" si="21"/>
        <v>0</v>
      </c>
      <c r="R52" s="240">
        <f t="shared" si="21"/>
        <v>0</v>
      </c>
      <c r="S52" s="240">
        <f t="shared" si="21"/>
        <v>0</v>
      </c>
      <c r="T52" s="240">
        <f t="shared" si="21"/>
        <v>0</v>
      </c>
      <c r="U52" s="240">
        <f t="shared" si="21"/>
        <v>0</v>
      </c>
      <c r="V52" s="240">
        <f t="shared" si="21"/>
        <v>0</v>
      </c>
      <c r="W52" s="240">
        <f t="shared" si="21"/>
        <v>0</v>
      </c>
      <c r="X52" s="240">
        <f t="shared" si="21"/>
        <v>0</v>
      </c>
      <c r="Y52" s="240">
        <f t="shared" si="21"/>
        <v>0</v>
      </c>
      <c r="Z52" s="240">
        <f t="shared" si="21"/>
        <v>0</v>
      </c>
      <c r="AA52" s="240">
        <f t="shared" si="21"/>
        <v>0</v>
      </c>
      <c r="AB52" s="240">
        <f t="shared" si="21"/>
        <v>0</v>
      </c>
      <c r="AC52" s="240">
        <f t="shared" si="21"/>
        <v>0</v>
      </c>
      <c r="AD52" s="240">
        <f t="shared" si="21"/>
        <v>0</v>
      </c>
      <c r="AE52" s="240">
        <f t="shared" si="21"/>
        <v>0</v>
      </c>
      <c r="AF52" s="240">
        <f t="shared" si="21"/>
        <v>21.12</v>
      </c>
      <c r="AG52" s="240">
        <f t="shared" si="21"/>
        <v>0</v>
      </c>
      <c r="AH52" s="240">
        <f t="shared" si="21"/>
        <v>0</v>
      </c>
      <c r="AI52" s="240">
        <f t="shared" si="21"/>
        <v>0</v>
      </c>
      <c r="AJ52" s="240">
        <f t="shared" si="21"/>
        <v>0</v>
      </c>
      <c r="AK52" s="240">
        <f t="shared" si="21"/>
        <v>0</v>
      </c>
      <c r="AL52" s="240">
        <f t="shared" si="21"/>
        <v>0</v>
      </c>
      <c r="AM52" s="240">
        <f t="shared" si="21"/>
        <v>0</v>
      </c>
      <c r="AN52" s="240">
        <f t="shared" si="21"/>
        <v>0</v>
      </c>
      <c r="AO52" s="240">
        <f t="shared" si="21"/>
        <v>0</v>
      </c>
      <c r="AP52" s="240">
        <f t="shared" si="21"/>
        <v>0</v>
      </c>
      <c r="AQ52" s="240">
        <f t="shared" si="21"/>
        <v>0</v>
      </c>
      <c r="AR52" s="240">
        <f t="shared" si="21"/>
        <v>0</v>
      </c>
      <c r="AS52" s="240">
        <f t="shared" si="21"/>
        <v>0</v>
      </c>
      <c r="AT52" s="240">
        <f t="shared" si="21"/>
        <v>115.2</v>
      </c>
      <c r="AU52" s="240">
        <f t="shared" si="21"/>
        <v>0</v>
      </c>
      <c r="AV52" s="240">
        <f t="shared" si="21"/>
        <v>0</v>
      </c>
      <c r="AW52" s="240">
        <f t="shared" si="21"/>
        <v>0</v>
      </c>
      <c r="AX52" s="240">
        <f t="shared" si="21"/>
        <v>43.84</v>
      </c>
      <c r="AY52" s="240">
        <f t="shared" si="21"/>
        <v>302.40000000000003</v>
      </c>
      <c r="AZ52" s="240">
        <f t="shared" si="21"/>
        <v>0</v>
      </c>
      <c r="BA52" s="240">
        <f t="shared" si="21"/>
        <v>259.2</v>
      </c>
      <c r="BB52" s="240">
        <f t="shared" si="21"/>
        <v>0</v>
      </c>
      <c r="BC52" s="240">
        <f t="shared" si="21"/>
        <v>0</v>
      </c>
      <c r="BD52" s="240">
        <f t="shared" si="21"/>
        <v>0</v>
      </c>
      <c r="BE52" s="240">
        <f t="shared" si="21"/>
        <v>0</v>
      </c>
      <c r="BF52" s="240">
        <f t="shared" si="21"/>
        <v>0</v>
      </c>
      <c r="BG52" s="240">
        <f t="shared" si="21"/>
        <v>0</v>
      </c>
      <c r="BH52" s="240">
        <f t="shared" si="21"/>
        <v>0</v>
      </c>
      <c r="BI52" s="240">
        <f t="shared" si="21"/>
        <v>0</v>
      </c>
      <c r="BJ52" s="240">
        <f t="shared" si="21"/>
        <v>56</v>
      </c>
      <c r="BK52" s="240">
        <f t="shared" si="21"/>
        <v>5.6319999999999997</v>
      </c>
      <c r="BL52" s="240">
        <f t="shared" si="21"/>
        <v>6.1440000000000001</v>
      </c>
      <c r="BM52" s="240">
        <f t="shared" si="21"/>
        <v>0</v>
      </c>
      <c r="BN52" s="240">
        <f t="shared" si="21"/>
        <v>0</v>
      </c>
      <c r="BO52" s="240">
        <f t="shared" si="21"/>
        <v>43.199999999999996</v>
      </c>
      <c r="BP52" s="240">
        <f t="shared" si="21"/>
        <v>0</v>
      </c>
      <c r="BQ52" s="240">
        <f t="shared" si="21"/>
        <v>716.80000000000007</v>
      </c>
      <c r="BR52" s="240">
        <f t="shared" si="21"/>
        <v>0</v>
      </c>
      <c r="BS52" s="240">
        <f t="shared" si="21"/>
        <v>0</v>
      </c>
      <c r="BT52" s="240">
        <f t="shared" si="21"/>
        <v>0</v>
      </c>
      <c r="BU52" s="240">
        <f t="shared" si="21"/>
        <v>0</v>
      </c>
      <c r="BV52" s="240">
        <f t="shared" si="21"/>
        <v>0</v>
      </c>
      <c r="BW52" s="240">
        <f t="shared" si="21"/>
        <v>0</v>
      </c>
      <c r="BX52" s="240">
        <f t="shared" si="21"/>
        <v>76.8</v>
      </c>
      <c r="BY52" s="240">
        <f t="shared" ref="BY52:BZ52" si="22">BY50*BY51</f>
        <v>0</v>
      </c>
      <c r="BZ52" s="240">
        <f t="shared" si="22"/>
        <v>0</v>
      </c>
    </row>
    <row r="53" spans="1:78" ht="15.75" customHeight="1">
      <c r="A53" s="414" t="s">
        <v>77</v>
      </c>
      <c r="B53" s="415"/>
      <c r="C53" s="244">
        <f>C52/C49</f>
        <v>61.000000000000007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8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8" ht="13.9" hidden="1" customHeight="1">
      <c r="A55" s="408"/>
      <c r="B55" s="407"/>
      <c r="C55" s="236"/>
      <c r="D55" s="236">
        <f t="shared" ref="D55:K55" si="23">SUM(D39:D45)</f>
        <v>0</v>
      </c>
      <c r="E55" s="236">
        <f t="shared" si="23"/>
        <v>0</v>
      </c>
      <c r="F55" s="236">
        <f t="shared" si="23"/>
        <v>0</v>
      </c>
      <c r="G55" s="236">
        <f t="shared" si="23"/>
        <v>1</v>
      </c>
      <c r="H55" s="236">
        <f t="shared" si="23"/>
        <v>0</v>
      </c>
      <c r="I55" s="236">
        <f t="shared" si="23"/>
        <v>0</v>
      </c>
      <c r="J55" s="236">
        <f t="shared" si="23"/>
        <v>35</v>
      </c>
      <c r="K55" s="236">
        <f t="shared" si="23"/>
        <v>0</v>
      </c>
      <c r="L55" s="236">
        <f>SUM(L39:L45)</f>
        <v>3.8</v>
      </c>
      <c r="M55" s="236">
        <f t="shared" ref="M55:BX55" si="24">SUM(M39:M45)</f>
        <v>0</v>
      </c>
      <c r="N55" s="236">
        <f t="shared" si="24"/>
        <v>4.5</v>
      </c>
      <c r="O55" s="236">
        <f t="shared" si="24"/>
        <v>0</v>
      </c>
      <c r="P55" s="236">
        <f t="shared" si="24"/>
        <v>0</v>
      </c>
      <c r="Q55" s="236">
        <f t="shared" si="24"/>
        <v>0</v>
      </c>
      <c r="R55" s="236">
        <f t="shared" si="24"/>
        <v>0</v>
      </c>
      <c r="S55" s="236">
        <f t="shared" si="24"/>
        <v>0</v>
      </c>
      <c r="T55" s="236">
        <f t="shared" si="24"/>
        <v>0</v>
      </c>
      <c r="U55" s="236">
        <f t="shared" si="24"/>
        <v>0</v>
      </c>
      <c r="V55" s="236">
        <f t="shared" si="24"/>
        <v>0</v>
      </c>
      <c r="W55" s="236">
        <f t="shared" si="24"/>
        <v>0</v>
      </c>
      <c r="X55" s="236">
        <f t="shared" si="24"/>
        <v>0</v>
      </c>
      <c r="Y55" s="236">
        <f t="shared" si="24"/>
        <v>0</v>
      </c>
      <c r="Z55" s="236">
        <f t="shared" si="24"/>
        <v>0</v>
      </c>
      <c r="AA55" s="236">
        <f t="shared" si="24"/>
        <v>0</v>
      </c>
      <c r="AB55" s="236">
        <f t="shared" si="24"/>
        <v>0</v>
      </c>
      <c r="AC55" s="236">
        <f t="shared" si="24"/>
        <v>0</v>
      </c>
      <c r="AD55" s="236">
        <f t="shared" si="24"/>
        <v>0</v>
      </c>
      <c r="AE55" s="236">
        <f t="shared" si="24"/>
        <v>0</v>
      </c>
      <c r="AF55" s="236">
        <f t="shared" si="24"/>
        <v>12</v>
      </c>
      <c r="AG55" s="236">
        <f t="shared" si="24"/>
        <v>0</v>
      </c>
      <c r="AH55" s="236">
        <f t="shared" si="24"/>
        <v>0</v>
      </c>
      <c r="AI55" s="236">
        <f t="shared" si="24"/>
        <v>0</v>
      </c>
      <c r="AJ55" s="236">
        <f t="shared" si="24"/>
        <v>0</v>
      </c>
      <c r="AK55" s="236">
        <f t="shared" si="24"/>
        <v>0</v>
      </c>
      <c r="AL55" s="236">
        <f t="shared" si="24"/>
        <v>0</v>
      </c>
      <c r="AM55" s="236">
        <f t="shared" si="24"/>
        <v>0</v>
      </c>
      <c r="AN55" s="236">
        <f t="shared" si="24"/>
        <v>0</v>
      </c>
      <c r="AO55" s="236">
        <f t="shared" si="24"/>
        <v>0</v>
      </c>
      <c r="AP55" s="236">
        <f t="shared" si="24"/>
        <v>0</v>
      </c>
      <c r="AQ55" s="236">
        <f t="shared" si="24"/>
        <v>0</v>
      </c>
      <c r="AR55" s="236">
        <f t="shared" si="24"/>
        <v>0</v>
      </c>
      <c r="AS55" s="236">
        <f t="shared" si="24"/>
        <v>0</v>
      </c>
      <c r="AT55" s="236">
        <f t="shared" si="24"/>
        <v>6</v>
      </c>
      <c r="AU55" s="236">
        <f t="shared" si="24"/>
        <v>0</v>
      </c>
      <c r="AV55" s="236">
        <f t="shared" si="24"/>
        <v>0</v>
      </c>
      <c r="AW55" s="236">
        <f t="shared" si="24"/>
        <v>0</v>
      </c>
      <c r="AX55" s="236">
        <f t="shared" si="24"/>
        <v>5</v>
      </c>
      <c r="AY55" s="236">
        <f t="shared" si="24"/>
        <v>21</v>
      </c>
      <c r="AZ55" s="236">
        <f t="shared" si="24"/>
        <v>0</v>
      </c>
      <c r="BA55" s="236">
        <f t="shared" si="24"/>
        <v>45</v>
      </c>
      <c r="BB55" s="236">
        <f t="shared" si="24"/>
        <v>0</v>
      </c>
      <c r="BC55" s="236">
        <f t="shared" si="24"/>
        <v>0</v>
      </c>
      <c r="BD55" s="236">
        <f t="shared" si="24"/>
        <v>0</v>
      </c>
      <c r="BE55" s="236">
        <f t="shared" si="24"/>
        <v>0</v>
      </c>
      <c r="BF55" s="236">
        <f t="shared" si="24"/>
        <v>0</v>
      </c>
      <c r="BG55" s="236">
        <f t="shared" si="24"/>
        <v>0</v>
      </c>
      <c r="BH55" s="236">
        <f t="shared" si="24"/>
        <v>0</v>
      </c>
      <c r="BI55" s="236">
        <f t="shared" si="24"/>
        <v>0</v>
      </c>
      <c r="BJ55" s="236">
        <f t="shared" si="24"/>
        <v>50</v>
      </c>
      <c r="BK55" s="236">
        <f t="shared" si="24"/>
        <v>8</v>
      </c>
      <c r="BL55" s="236">
        <f t="shared" si="24"/>
        <v>6</v>
      </c>
      <c r="BM55" s="236">
        <f t="shared" si="24"/>
        <v>0</v>
      </c>
      <c r="BN55" s="236">
        <f t="shared" si="24"/>
        <v>0</v>
      </c>
      <c r="BO55" s="236">
        <f t="shared" si="24"/>
        <v>45</v>
      </c>
      <c r="BP55" s="236">
        <f t="shared" si="24"/>
        <v>0</v>
      </c>
      <c r="BQ55" s="236">
        <f t="shared" si="24"/>
        <v>140</v>
      </c>
      <c r="BR55" s="236">
        <f t="shared" si="24"/>
        <v>0</v>
      </c>
      <c r="BS55" s="236">
        <f t="shared" si="24"/>
        <v>0</v>
      </c>
      <c r="BT55" s="236">
        <f t="shared" si="24"/>
        <v>0</v>
      </c>
      <c r="BU55" s="236">
        <f t="shared" si="24"/>
        <v>0</v>
      </c>
      <c r="BV55" s="236">
        <f t="shared" si="24"/>
        <v>0</v>
      </c>
      <c r="BW55" s="236">
        <f t="shared" si="24"/>
        <v>0</v>
      </c>
      <c r="BX55" s="236">
        <f t="shared" si="24"/>
        <v>60</v>
      </c>
    </row>
    <row r="56" spans="1:78" ht="13.9" hidden="1" customHeight="1">
      <c r="A56" s="412" t="s">
        <v>74</v>
      </c>
      <c r="B56" s="413"/>
      <c r="C56" s="236">
        <f>C57</f>
        <v>32</v>
      </c>
      <c r="D56" s="246">
        <f>C56</f>
        <v>32</v>
      </c>
      <c r="E56" s="246">
        <f t="shared" ref="E56:BP56" si="25">D56</f>
        <v>32</v>
      </c>
      <c r="F56" s="246">
        <f t="shared" si="25"/>
        <v>32</v>
      </c>
      <c r="G56" s="246">
        <f t="shared" si="25"/>
        <v>32</v>
      </c>
      <c r="H56" s="246">
        <f t="shared" si="25"/>
        <v>32</v>
      </c>
      <c r="I56" s="246">
        <f t="shared" si="25"/>
        <v>32</v>
      </c>
      <c r="J56" s="246">
        <f t="shared" si="25"/>
        <v>32</v>
      </c>
      <c r="K56" s="246">
        <f t="shared" si="25"/>
        <v>32</v>
      </c>
      <c r="L56" s="246">
        <f t="shared" si="25"/>
        <v>32</v>
      </c>
      <c r="M56" s="246">
        <f t="shared" si="25"/>
        <v>32</v>
      </c>
      <c r="N56" s="246">
        <f t="shared" si="25"/>
        <v>32</v>
      </c>
      <c r="O56" s="246">
        <f t="shared" si="25"/>
        <v>32</v>
      </c>
      <c r="P56" s="246">
        <f t="shared" si="25"/>
        <v>32</v>
      </c>
      <c r="Q56" s="246">
        <f t="shared" si="25"/>
        <v>32</v>
      </c>
      <c r="R56" s="246">
        <f t="shared" si="25"/>
        <v>32</v>
      </c>
      <c r="S56" s="246">
        <f t="shared" si="25"/>
        <v>32</v>
      </c>
      <c r="T56" s="246">
        <f t="shared" si="25"/>
        <v>32</v>
      </c>
      <c r="U56" s="246">
        <f t="shared" si="25"/>
        <v>32</v>
      </c>
      <c r="V56" s="246">
        <f t="shared" si="25"/>
        <v>32</v>
      </c>
      <c r="W56" s="246">
        <f t="shared" si="25"/>
        <v>32</v>
      </c>
      <c r="X56" s="246">
        <f t="shared" si="25"/>
        <v>32</v>
      </c>
      <c r="Y56" s="246">
        <f t="shared" si="25"/>
        <v>32</v>
      </c>
      <c r="Z56" s="246">
        <f t="shared" si="25"/>
        <v>32</v>
      </c>
      <c r="AA56" s="246">
        <f t="shared" si="25"/>
        <v>32</v>
      </c>
      <c r="AB56" s="246">
        <f t="shared" si="25"/>
        <v>32</v>
      </c>
      <c r="AC56" s="246">
        <f t="shared" si="25"/>
        <v>32</v>
      </c>
      <c r="AD56" s="246">
        <f t="shared" si="25"/>
        <v>32</v>
      </c>
      <c r="AE56" s="246">
        <f t="shared" si="25"/>
        <v>32</v>
      </c>
      <c r="AF56" s="246">
        <f t="shared" si="25"/>
        <v>32</v>
      </c>
      <c r="AG56" s="246">
        <f t="shared" si="25"/>
        <v>32</v>
      </c>
      <c r="AH56" s="246">
        <f t="shared" si="25"/>
        <v>32</v>
      </c>
      <c r="AI56" s="246">
        <f t="shared" si="25"/>
        <v>32</v>
      </c>
      <c r="AJ56" s="246">
        <f t="shared" si="25"/>
        <v>32</v>
      </c>
      <c r="AK56" s="246">
        <f t="shared" si="25"/>
        <v>32</v>
      </c>
      <c r="AL56" s="246">
        <f t="shared" si="25"/>
        <v>32</v>
      </c>
      <c r="AM56" s="246">
        <f t="shared" si="25"/>
        <v>32</v>
      </c>
      <c r="AN56" s="246">
        <f t="shared" si="25"/>
        <v>32</v>
      </c>
      <c r="AO56" s="246">
        <f t="shared" si="25"/>
        <v>32</v>
      </c>
      <c r="AP56" s="246">
        <f t="shared" si="25"/>
        <v>32</v>
      </c>
      <c r="AQ56" s="246">
        <f t="shared" si="25"/>
        <v>32</v>
      </c>
      <c r="AR56" s="246">
        <f t="shared" si="25"/>
        <v>32</v>
      </c>
      <c r="AS56" s="246">
        <f t="shared" si="25"/>
        <v>32</v>
      </c>
      <c r="AT56" s="246">
        <f t="shared" si="25"/>
        <v>32</v>
      </c>
      <c r="AU56" s="246">
        <f t="shared" si="25"/>
        <v>32</v>
      </c>
      <c r="AV56" s="246">
        <f t="shared" si="25"/>
        <v>32</v>
      </c>
      <c r="AW56" s="246">
        <f t="shared" si="25"/>
        <v>32</v>
      </c>
      <c r="AX56" s="246">
        <f t="shared" si="25"/>
        <v>32</v>
      </c>
      <c r="AY56" s="246">
        <f t="shared" si="25"/>
        <v>32</v>
      </c>
      <c r="AZ56" s="246">
        <f t="shared" si="25"/>
        <v>32</v>
      </c>
      <c r="BA56" s="246">
        <f t="shared" si="25"/>
        <v>32</v>
      </c>
      <c r="BB56" s="246">
        <f t="shared" si="25"/>
        <v>32</v>
      </c>
      <c r="BC56" s="246">
        <f t="shared" si="25"/>
        <v>32</v>
      </c>
      <c r="BD56" s="246">
        <f t="shared" si="25"/>
        <v>32</v>
      </c>
      <c r="BE56" s="246">
        <f t="shared" si="25"/>
        <v>32</v>
      </c>
      <c r="BF56" s="246">
        <f t="shared" si="25"/>
        <v>32</v>
      </c>
      <c r="BG56" s="246">
        <f t="shared" si="25"/>
        <v>32</v>
      </c>
      <c r="BH56" s="246">
        <f t="shared" si="25"/>
        <v>32</v>
      </c>
      <c r="BI56" s="246">
        <f t="shared" si="25"/>
        <v>32</v>
      </c>
      <c r="BJ56" s="246">
        <f t="shared" si="25"/>
        <v>32</v>
      </c>
      <c r="BK56" s="246">
        <f t="shared" si="25"/>
        <v>32</v>
      </c>
      <c r="BL56" s="246">
        <f t="shared" si="25"/>
        <v>32</v>
      </c>
      <c r="BM56" s="246">
        <f t="shared" si="25"/>
        <v>32</v>
      </c>
      <c r="BN56" s="246">
        <f t="shared" si="25"/>
        <v>32</v>
      </c>
      <c r="BO56" s="246">
        <f t="shared" si="25"/>
        <v>32</v>
      </c>
      <c r="BP56" s="246">
        <f t="shared" si="25"/>
        <v>32</v>
      </c>
      <c r="BQ56" s="246">
        <f t="shared" ref="BQ56:BX56" si="26">BP56</f>
        <v>32</v>
      </c>
      <c r="BR56" s="246">
        <f t="shared" si="26"/>
        <v>32</v>
      </c>
      <c r="BS56" s="246">
        <f t="shared" si="26"/>
        <v>32</v>
      </c>
      <c r="BT56" s="246">
        <f t="shared" si="26"/>
        <v>32</v>
      </c>
      <c r="BU56" s="246">
        <f t="shared" si="26"/>
        <v>32</v>
      </c>
      <c r="BV56" s="246">
        <f t="shared" si="26"/>
        <v>32</v>
      </c>
      <c r="BW56" s="246">
        <f t="shared" si="26"/>
        <v>32</v>
      </c>
      <c r="BX56" s="246">
        <f t="shared" si="26"/>
        <v>32</v>
      </c>
    </row>
    <row r="57" spans="1:78" ht="21" hidden="1" customHeight="1">
      <c r="A57" s="410" t="s">
        <v>138</v>
      </c>
      <c r="B57" s="411"/>
      <c r="C57" s="99">
        <f>VLOOKUP(B4,Общее_количество_учащихся,3,FALSE)</f>
        <v>32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</row>
    <row r="58" spans="1:78" ht="14.45" hidden="1" customHeight="1">
      <c r="A58" s="414" t="s">
        <v>75</v>
      </c>
      <c r="B58" s="415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32</v>
      </c>
      <c r="H58" s="248">
        <f t="shared" ref="H58:BS58" si="27">H55*H56/1000</f>
        <v>0</v>
      </c>
      <c r="I58" s="248">
        <f t="shared" si="27"/>
        <v>0</v>
      </c>
      <c r="J58" s="249">
        <f t="shared" si="27"/>
        <v>1.1200000000000001</v>
      </c>
      <c r="K58" s="249">
        <f>K55*K56</f>
        <v>0</v>
      </c>
      <c r="L58" s="249">
        <f>L55*L56/1000</f>
        <v>0.1216</v>
      </c>
      <c r="M58" s="249">
        <f t="shared" si="27"/>
        <v>0</v>
      </c>
      <c r="N58" s="249">
        <f t="shared" si="27"/>
        <v>0.14399999999999999</v>
      </c>
      <c r="O58" s="249">
        <f t="shared" si="27"/>
        <v>0</v>
      </c>
      <c r="P58" s="249">
        <f t="shared" si="27"/>
        <v>0</v>
      </c>
      <c r="Q58" s="249">
        <f>Q55*Q56</f>
        <v>0</v>
      </c>
      <c r="R58" s="249">
        <f t="shared" si="27"/>
        <v>0</v>
      </c>
      <c r="S58" s="249">
        <f>S55*S56</f>
        <v>0</v>
      </c>
      <c r="T58" s="249">
        <f t="shared" si="27"/>
        <v>0</v>
      </c>
      <c r="U58" s="249">
        <f t="shared" si="27"/>
        <v>0</v>
      </c>
      <c r="V58" s="249">
        <f t="shared" si="27"/>
        <v>0</v>
      </c>
      <c r="W58" s="249">
        <f t="shared" si="27"/>
        <v>0</v>
      </c>
      <c r="X58" s="249">
        <f t="shared" si="27"/>
        <v>0</v>
      </c>
      <c r="Y58" s="249">
        <f t="shared" si="27"/>
        <v>0</v>
      </c>
      <c r="Z58" s="249">
        <f t="shared" si="27"/>
        <v>0</v>
      </c>
      <c r="AA58" s="249">
        <f t="shared" si="27"/>
        <v>0</v>
      </c>
      <c r="AB58" s="249">
        <f t="shared" si="27"/>
        <v>0</v>
      </c>
      <c r="AC58" s="249">
        <f t="shared" si="27"/>
        <v>0</v>
      </c>
      <c r="AD58" s="249">
        <f t="shared" si="27"/>
        <v>0</v>
      </c>
      <c r="AE58" s="249">
        <f t="shared" si="27"/>
        <v>0</v>
      </c>
      <c r="AF58" s="249">
        <f t="shared" si="27"/>
        <v>0.38400000000000001</v>
      </c>
      <c r="AG58" s="249">
        <f t="shared" si="27"/>
        <v>0</v>
      </c>
      <c r="AH58" s="249">
        <f t="shared" si="27"/>
        <v>0</v>
      </c>
      <c r="AI58" s="249">
        <f t="shared" si="27"/>
        <v>0</v>
      </c>
      <c r="AJ58" s="249">
        <f t="shared" si="27"/>
        <v>0</v>
      </c>
      <c r="AK58" s="249">
        <f t="shared" si="27"/>
        <v>0</v>
      </c>
      <c r="AL58" s="249">
        <f t="shared" si="27"/>
        <v>0</v>
      </c>
      <c r="AM58" s="249">
        <f t="shared" si="27"/>
        <v>0</v>
      </c>
      <c r="AN58" s="249">
        <f t="shared" si="27"/>
        <v>0</v>
      </c>
      <c r="AO58" s="249">
        <f t="shared" si="27"/>
        <v>0</v>
      </c>
      <c r="AP58" s="249">
        <f t="shared" si="27"/>
        <v>0</v>
      </c>
      <c r="AQ58" s="249">
        <f t="shared" si="27"/>
        <v>0</v>
      </c>
      <c r="AR58" s="249">
        <f t="shared" si="27"/>
        <v>0</v>
      </c>
      <c r="AS58" s="249">
        <f t="shared" si="27"/>
        <v>0</v>
      </c>
      <c r="AT58" s="249">
        <f t="shared" si="27"/>
        <v>0.192</v>
      </c>
      <c r="AU58" s="249">
        <f t="shared" si="27"/>
        <v>0</v>
      </c>
      <c r="AV58" s="249">
        <f t="shared" si="27"/>
        <v>0</v>
      </c>
      <c r="AW58" s="249">
        <f t="shared" si="27"/>
        <v>0</v>
      </c>
      <c r="AX58" s="249">
        <f t="shared" si="27"/>
        <v>0.16</v>
      </c>
      <c r="AY58" s="249">
        <f t="shared" si="27"/>
        <v>0.67200000000000004</v>
      </c>
      <c r="AZ58" s="249">
        <f t="shared" si="27"/>
        <v>0</v>
      </c>
      <c r="BA58" s="249">
        <f t="shared" si="27"/>
        <v>1.44</v>
      </c>
      <c r="BB58" s="249">
        <f t="shared" si="27"/>
        <v>0</v>
      </c>
      <c r="BC58" s="249">
        <f t="shared" si="27"/>
        <v>0</v>
      </c>
      <c r="BD58" s="249">
        <f t="shared" si="27"/>
        <v>0</v>
      </c>
      <c r="BE58" s="249">
        <f t="shared" si="27"/>
        <v>0</v>
      </c>
      <c r="BF58" s="249">
        <f t="shared" si="27"/>
        <v>0</v>
      </c>
      <c r="BG58" s="249">
        <f t="shared" si="27"/>
        <v>0</v>
      </c>
      <c r="BH58" s="249">
        <f>BH55*BH56</f>
        <v>0</v>
      </c>
      <c r="BI58" s="249">
        <f t="shared" si="27"/>
        <v>0</v>
      </c>
      <c r="BJ58" s="249">
        <f t="shared" si="27"/>
        <v>1.6</v>
      </c>
      <c r="BK58" s="249">
        <f t="shared" si="27"/>
        <v>0.25600000000000001</v>
      </c>
      <c r="BL58" s="249">
        <f t="shared" si="27"/>
        <v>0.192</v>
      </c>
      <c r="BM58" s="249">
        <f t="shared" si="27"/>
        <v>0</v>
      </c>
      <c r="BN58" s="249">
        <f t="shared" si="27"/>
        <v>0</v>
      </c>
      <c r="BO58" s="249">
        <f t="shared" si="27"/>
        <v>1.44</v>
      </c>
      <c r="BP58" s="249">
        <f t="shared" si="27"/>
        <v>0</v>
      </c>
      <c r="BQ58" s="249">
        <f t="shared" si="27"/>
        <v>4.4800000000000004</v>
      </c>
      <c r="BR58" s="249">
        <f t="shared" si="27"/>
        <v>0</v>
      </c>
      <c r="BS58" s="249">
        <f t="shared" si="27"/>
        <v>0</v>
      </c>
      <c r="BT58" s="249">
        <f t="shared" ref="BT58:BX58" si="28">BT55*BT56/1000</f>
        <v>0</v>
      </c>
      <c r="BU58" s="249">
        <f t="shared" si="28"/>
        <v>0</v>
      </c>
      <c r="BV58" s="249">
        <f t="shared" si="28"/>
        <v>0</v>
      </c>
      <c r="BW58" s="249">
        <f t="shared" si="28"/>
        <v>0</v>
      </c>
      <c r="BX58" s="249">
        <f t="shared" si="28"/>
        <v>1.92</v>
      </c>
    </row>
    <row r="59" spans="1:78" ht="13.9" hidden="1" customHeight="1">
      <c r="A59" s="414" t="s">
        <v>64</v>
      </c>
      <c r="B59" s="415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</row>
    <row r="60" spans="1:78" ht="13.9" hidden="1" customHeight="1">
      <c r="A60" s="414" t="s">
        <v>76</v>
      </c>
      <c r="B60" s="415"/>
      <c r="C60" s="250">
        <f>SUM(D60:BZ60)</f>
        <v>1952.0000000000002</v>
      </c>
      <c r="D60" s="243">
        <f>D58*D59</f>
        <v>0</v>
      </c>
      <c r="E60" s="243">
        <f t="shared" ref="E60:BP60" si="29">E58*E59</f>
        <v>0</v>
      </c>
      <c r="F60" s="239">
        <f>F58*F59</f>
        <v>0</v>
      </c>
      <c r="G60" s="239">
        <f t="shared" si="29"/>
        <v>192</v>
      </c>
      <c r="H60" s="239">
        <f t="shared" si="29"/>
        <v>0</v>
      </c>
      <c r="I60" s="239">
        <f t="shared" si="29"/>
        <v>0</v>
      </c>
      <c r="J60" s="239">
        <f t="shared" si="29"/>
        <v>95.2</v>
      </c>
      <c r="K60" s="252">
        <f t="shared" si="29"/>
        <v>0</v>
      </c>
      <c r="L60" s="252">
        <f t="shared" si="29"/>
        <v>17.024000000000001</v>
      </c>
      <c r="M60" s="252">
        <f t="shared" si="29"/>
        <v>0</v>
      </c>
      <c r="N60" s="252">
        <f t="shared" si="29"/>
        <v>1.44</v>
      </c>
      <c r="O60" s="252">
        <f t="shared" si="29"/>
        <v>0</v>
      </c>
      <c r="P60" s="252">
        <f t="shared" si="29"/>
        <v>0</v>
      </c>
      <c r="Q60" s="252">
        <f t="shared" si="29"/>
        <v>0</v>
      </c>
      <c r="R60" s="252">
        <f t="shared" si="29"/>
        <v>0</v>
      </c>
      <c r="S60" s="252">
        <f t="shared" si="29"/>
        <v>0</v>
      </c>
      <c r="T60" s="252">
        <f t="shared" si="29"/>
        <v>0</v>
      </c>
      <c r="U60" s="252">
        <f t="shared" si="29"/>
        <v>0</v>
      </c>
      <c r="V60" s="252">
        <f t="shared" si="29"/>
        <v>0</v>
      </c>
      <c r="W60" s="252">
        <f t="shared" si="29"/>
        <v>0</v>
      </c>
      <c r="X60" s="252">
        <f t="shared" si="29"/>
        <v>0</v>
      </c>
      <c r="Y60" s="252">
        <f t="shared" si="29"/>
        <v>0</v>
      </c>
      <c r="Z60" s="252">
        <f t="shared" si="29"/>
        <v>0</v>
      </c>
      <c r="AA60" s="252">
        <f t="shared" si="29"/>
        <v>0</v>
      </c>
      <c r="AB60" s="252">
        <f t="shared" si="29"/>
        <v>0</v>
      </c>
      <c r="AC60" s="252">
        <f t="shared" si="29"/>
        <v>0</v>
      </c>
      <c r="AD60" s="252">
        <f t="shared" si="29"/>
        <v>0</v>
      </c>
      <c r="AE60" s="252">
        <f t="shared" si="29"/>
        <v>0</v>
      </c>
      <c r="AF60" s="252">
        <f t="shared" si="29"/>
        <v>21.12</v>
      </c>
      <c r="AG60" s="252">
        <f t="shared" si="29"/>
        <v>0</v>
      </c>
      <c r="AH60" s="252">
        <f t="shared" si="29"/>
        <v>0</v>
      </c>
      <c r="AI60" s="252">
        <f t="shared" si="29"/>
        <v>0</v>
      </c>
      <c r="AJ60" s="252">
        <f t="shared" si="29"/>
        <v>0</v>
      </c>
      <c r="AK60" s="252">
        <f t="shared" si="29"/>
        <v>0</v>
      </c>
      <c r="AL60" s="252">
        <f t="shared" si="29"/>
        <v>0</v>
      </c>
      <c r="AM60" s="252">
        <f t="shared" si="29"/>
        <v>0</v>
      </c>
      <c r="AN60" s="252">
        <f t="shared" si="29"/>
        <v>0</v>
      </c>
      <c r="AO60" s="252">
        <f t="shared" si="29"/>
        <v>0</v>
      </c>
      <c r="AP60" s="252">
        <f t="shared" si="29"/>
        <v>0</v>
      </c>
      <c r="AQ60" s="252">
        <f t="shared" si="29"/>
        <v>0</v>
      </c>
      <c r="AR60" s="252">
        <f t="shared" si="29"/>
        <v>0</v>
      </c>
      <c r="AS60" s="252">
        <f t="shared" si="29"/>
        <v>0</v>
      </c>
      <c r="AT60" s="252">
        <f t="shared" si="29"/>
        <v>115.2</v>
      </c>
      <c r="AU60" s="252">
        <f t="shared" si="29"/>
        <v>0</v>
      </c>
      <c r="AV60" s="252">
        <f t="shared" si="29"/>
        <v>0</v>
      </c>
      <c r="AW60" s="252">
        <f t="shared" si="29"/>
        <v>0</v>
      </c>
      <c r="AX60" s="252">
        <f t="shared" si="29"/>
        <v>43.84</v>
      </c>
      <c r="AY60" s="252">
        <f t="shared" si="29"/>
        <v>302.40000000000003</v>
      </c>
      <c r="AZ60" s="252">
        <f t="shared" si="29"/>
        <v>0</v>
      </c>
      <c r="BA60" s="252">
        <f t="shared" si="29"/>
        <v>259.2</v>
      </c>
      <c r="BB60" s="252">
        <f t="shared" si="29"/>
        <v>0</v>
      </c>
      <c r="BC60" s="252">
        <f t="shared" si="29"/>
        <v>0</v>
      </c>
      <c r="BD60" s="252">
        <f t="shared" si="29"/>
        <v>0</v>
      </c>
      <c r="BE60" s="252">
        <f t="shared" si="29"/>
        <v>0</v>
      </c>
      <c r="BF60" s="252">
        <f t="shared" si="29"/>
        <v>0</v>
      </c>
      <c r="BG60" s="252">
        <f t="shared" si="29"/>
        <v>0</v>
      </c>
      <c r="BH60" s="252">
        <f t="shared" si="29"/>
        <v>0</v>
      </c>
      <c r="BI60" s="252">
        <f t="shared" si="29"/>
        <v>0</v>
      </c>
      <c r="BJ60" s="252">
        <f t="shared" si="29"/>
        <v>56</v>
      </c>
      <c r="BK60" s="252">
        <f t="shared" si="29"/>
        <v>5.6319999999999997</v>
      </c>
      <c r="BL60" s="252">
        <f t="shared" si="29"/>
        <v>6.1440000000000001</v>
      </c>
      <c r="BM60" s="252">
        <f t="shared" si="29"/>
        <v>0</v>
      </c>
      <c r="BN60" s="252">
        <f t="shared" si="29"/>
        <v>0</v>
      </c>
      <c r="BO60" s="252">
        <f t="shared" si="29"/>
        <v>43.199999999999996</v>
      </c>
      <c r="BP60" s="252">
        <f t="shared" si="29"/>
        <v>0</v>
      </c>
      <c r="BQ60" s="252">
        <f t="shared" ref="BQ60:BW60" si="30">BQ58*BQ59</f>
        <v>716.80000000000007</v>
      </c>
      <c r="BR60" s="252">
        <f t="shared" si="30"/>
        <v>0</v>
      </c>
      <c r="BS60" s="252">
        <f t="shared" si="30"/>
        <v>0</v>
      </c>
      <c r="BT60" s="252">
        <f t="shared" si="30"/>
        <v>0</v>
      </c>
      <c r="BU60" s="252">
        <f t="shared" si="30"/>
        <v>0</v>
      </c>
      <c r="BV60" s="252">
        <f>BV58*BV59</f>
        <v>0</v>
      </c>
      <c r="BW60" s="252">
        <f t="shared" si="30"/>
        <v>0</v>
      </c>
      <c r="BX60" s="252">
        <f>BX58*BX59</f>
        <v>76.8</v>
      </c>
    </row>
    <row r="61" spans="1:78" ht="13.9" hidden="1" customHeight="1">
      <c r="A61" s="414" t="s">
        <v>77</v>
      </c>
      <c r="B61" s="416"/>
      <c r="C61" s="251">
        <f>C60/C57</f>
        <v>61.000000000000007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8" ht="13.9" hidden="1" customHeight="1">
      <c r="A62" s="1">
        <f ca="1">SUMPRODUCT(SIGN(CELL("width",OFFSET(D52,,N(INDEX(COLUMN(D52:BZ52)-COLUMN(D52),))))),D52:BZ52)</f>
        <v>1952.0000000000002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8" ht="15.75" customHeight="1">
      <c r="A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8" ht="15.75" customHeight="1">
      <c r="A64" s="29" t="s">
        <v>78</v>
      </c>
      <c r="B64" s="1"/>
      <c r="C64" s="1"/>
      <c r="D64" s="1"/>
      <c r="E64" s="1"/>
      <c r="F64" s="1"/>
      <c r="G64" s="1"/>
      <c r="H64" s="1"/>
      <c r="I64" s="1"/>
      <c r="J64" s="1"/>
      <c r="K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29" t="s">
        <v>79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59:B59"/>
    <mergeCell ref="A60:B60"/>
    <mergeCell ref="A61:B61"/>
    <mergeCell ref="A53:B53"/>
    <mergeCell ref="A55:B55"/>
    <mergeCell ref="A56:B56"/>
    <mergeCell ref="A57:B57"/>
    <mergeCell ref="A58:B58"/>
    <mergeCell ref="A48:B48"/>
    <mergeCell ref="A49:B49"/>
    <mergeCell ref="A50:B50"/>
    <mergeCell ref="A51:B51"/>
    <mergeCell ref="A52:B52"/>
    <mergeCell ref="A42:B42"/>
    <mergeCell ref="A43:B43"/>
    <mergeCell ref="A44:B44"/>
    <mergeCell ref="A45:B45"/>
    <mergeCell ref="A47:B47"/>
    <mergeCell ref="A37:B38"/>
    <mergeCell ref="D37:BX37"/>
    <mergeCell ref="A39:B39"/>
    <mergeCell ref="A40:B40"/>
    <mergeCell ref="A41:B41"/>
    <mergeCell ref="A18:B18"/>
    <mergeCell ref="A19:B19"/>
    <mergeCell ref="A20:B20"/>
    <mergeCell ref="A21:B21"/>
    <mergeCell ref="A22:B22"/>
    <mergeCell ref="A6:B7"/>
    <mergeCell ref="D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:BK1"/>
    <mergeCell ref="A2:BK2"/>
    <mergeCell ref="B3:BK3"/>
    <mergeCell ref="C4:BX4"/>
    <mergeCell ref="L5:AB5"/>
    <mergeCell ref="A33:B33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scale="61" orientation="landscape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pageSetUpPr fitToPage="1"/>
  </sheetPr>
  <dimension ref="A1:CA1000"/>
  <sheetViews>
    <sheetView topLeftCell="A8" zoomScale="80" zoomScaleNormal="80" workbookViewId="0">
      <selection activeCell="B4" sqref="B4"/>
    </sheetView>
  </sheetViews>
  <sheetFormatPr defaultColWidth="12.625" defaultRowHeight="15" customHeight="1"/>
  <cols>
    <col min="1" max="1" width="13.625" style="285" bestFit="1" customWidth="1"/>
    <col min="2" max="2" width="15.125" style="285" customWidth="1"/>
    <col min="3" max="3" width="7.375" style="285" bestFit="1" customWidth="1"/>
    <col min="4" max="6" width="7.375" style="285" hidden="1" customWidth="1"/>
    <col min="7" max="7" width="6.375" style="285" hidden="1" customWidth="1"/>
    <col min="8" max="8" width="8.375" style="285" hidden="1" customWidth="1"/>
    <col min="9" max="9" width="8.375" style="285" customWidth="1"/>
    <col min="10" max="11" width="7.375" style="285" hidden="1" customWidth="1"/>
    <col min="12" max="12" width="8.375" style="285" bestFit="1" customWidth="1"/>
    <col min="13" max="14" width="7.375" style="285" bestFit="1" customWidth="1"/>
    <col min="15" max="15" width="8.375" style="285" hidden="1" customWidth="1"/>
    <col min="16" max="16" width="8.375" style="285" bestFit="1" customWidth="1"/>
    <col min="17" max="17" width="8.625" style="285" bestFit="1" customWidth="1"/>
    <col min="18" max="18" width="8.375" style="285" hidden="1" customWidth="1"/>
    <col min="19" max="19" width="8.625" style="285" bestFit="1" customWidth="1"/>
    <col min="20" max="20" width="8.375" style="285" bestFit="1" customWidth="1"/>
    <col min="21" max="24" width="8.375" style="285" hidden="1" customWidth="1"/>
    <col min="25" max="25" width="7.375" style="285" hidden="1" customWidth="1"/>
    <col min="26" max="26" width="8.375" style="285" hidden="1" customWidth="1"/>
    <col min="27" max="28" width="7.375" style="285" hidden="1" customWidth="1"/>
    <col min="29" max="29" width="8.375" style="285" hidden="1" customWidth="1"/>
    <col min="30" max="30" width="7.375" style="285" hidden="1" customWidth="1"/>
    <col min="31" max="31" width="8.625" style="285" bestFit="1" customWidth="1"/>
    <col min="32" max="39" width="7.375" style="285" hidden="1" customWidth="1"/>
    <col min="40" max="40" width="7.75" style="285" bestFit="1" customWidth="1"/>
    <col min="41" max="41" width="7.375" style="285" hidden="1" customWidth="1"/>
    <col min="42" max="42" width="8.375" style="285" hidden="1" customWidth="1"/>
    <col min="43" max="43" width="8.375" style="285" customWidth="1"/>
    <col min="44" max="44" width="8.375" style="285" hidden="1" customWidth="1"/>
    <col min="45" max="45" width="7.375" style="285" hidden="1" customWidth="1"/>
    <col min="46" max="46" width="8.375" style="285" bestFit="1" customWidth="1"/>
    <col min="47" max="47" width="7.375" style="285" hidden="1" customWidth="1"/>
    <col min="48" max="48" width="7.75" style="285" bestFit="1" customWidth="1"/>
    <col min="49" max="55" width="8.375" style="285" hidden="1" customWidth="1"/>
    <col min="56" max="56" width="8.625" style="285" bestFit="1" customWidth="1"/>
    <col min="57" max="59" width="8.375" style="285" hidden="1" customWidth="1"/>
    <col min="60" max="61" width="7.375" style="285" hidden="1" customWidth="1"/>
    <col min="62" max="62" width="7.75" style="285" bestFit="1" customWidth="1"/>
    <col min="63" max="64" width="7.375" style="285" bestFit="1" customWidth="1"/>
    <col min="65" max="66" width="8.375" style="285" hidden="1" customWidth="1"/>
    <col min="67" max="67" width="7.375" style="285" hidden="1" customWidth="1"/>
    <col min="68" max="68" width="6.375" style="285" hidden="1" customWidth="1"/>
    <col min="69" max="73" width="8.375" style="285" hidden="1" customWidth="1"/>
    <col min="74" max="74" width="7.75" style="285" bestFit="1" customWidth="1"/>
    <col min="75" max="75" width="7.375" style="285" hidden="1" customWidth="1"/>
    <col min="76" max="76" width="7.75" style="285" bestFit="1" customWidth="1"/>
    <col min="77" max="77" width="8.375" style="285" customWidth="1"/>
    <col min="78" max="78" width="6.375" style="285" hidden="1" customWidth="1"/>
    <col min="79" max="79" width="7.625" style="285" customWidth="1"/>
    <col min="80" max="16384" width="12.625" style="285"/>
  </cols>
  <sheetData>
    <row r="1" spans="1:79" ht="18.75">
      <c r="A1" s="423" t="str">
        <f>'Автомат. ввод'!N10</f>
        <v>МКОУ " Новокрестьяновская  СОШ"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  <c r="R1" s="418"/>
      <c r="S1" s="418"/>
      <c r="T1" s="418"/>
      <c r="U1" s="418"/>
      <c r="V1" s="418"/>
      <c r="W1" s="418"/>
      <c r="X1" s="418"/>
      <c r="Y1" s="418"/>
      <c r="Z1" s="418"/>
      <c r="AA1" s="418"/>
      <c r="AB1" s="418"/>
      <c r="AC1" s="418"/>
      <c r="AD1" s="418"/>
      <c r="AE1" s="418"/>
      <c r="AF1" s="418"/>
      <c r="AG1" s="418"/>
      <c r="AH1" s="418"/>
      <c r="AI1" s="418"/>
      <c r="AJ1" s="418"/>
      <c r="AK1" s="418"/>
      <c r="AL1" s="418"/>
      <c r="AM1" s="418"/>
      <c r="AN1" s="418"/>
      <c r="AO1" s="418"/>
      <c r="AP1" s="418"/>
      <c r="AQ1" s="418"/>
      <c r="AR1" s="418"/>
      <c r="AS1" s="418"/>
      <c r="AT1" s="418"/>
      <c r="AU1" s="418"/>
      <c r="AV1" s="418"/>
      <c r="AW1" s="418"/>
      <c r="AX1" s="418"/>
      <c r="AY1" s="418"/>
      <c r="AZ1" s="418"/>
      <c r="BA1" s="418"/>
      <c r="BB1" s="418"/>
      <c r="BC1" s="418"/>
      <c r="BD1" s="418"/>
      <c r="BE1" s="418"/>
      <c r="BF1" s="418"/>
      <c r="BG1" s="418"/>
      <c r="BH1" s="418"/>
      <c r="BI1" s="418"/>
      <c r="BJ1" s="418"/>
      <c r="BK1" s="418"/>
    </row>
    <row r="2" spans="1:79" ht="15.75">
      <c r="A2" s="424" t="s">
        <v>65</v>
      </c>
      <c r="B2" s="418"/>
      <c r="C2" s="418"/>
      <c r="D2" s="418"/>
      <c r="E2" s="418"/>
      <c r="F2" s="418"/>
      <c r="G2" s="418"/>
      <c r="H2" s="418"/>
      <c r="I2" s="418"/>
      <c r="J2" s="418"/>
      <c r="K2" s="418"/>
      <c r="L2" s="418"/>
      <c r="M2" s="418"/>
      <c r="N2" s="418"/>
      <c r="O2" s="418"/>
      <c r="P2" s="418"/>
      <c r="Q2" s="418"/>
      <c r="R2" s="418"/>
      <c r="S2" s="418"/>
      <c r="T2" s="418"/>
      <c r="U2" s="418"/>
      <c r="V2" s="418"/>
      <c r="W2" s="418"/>
      <c r="X2" s="418"/>
      <c r="Y2" s="418"/>
      <c r="Z2" s="418"/>
      <c r="AA2" s="418"/>
      <c r="AB2" s="418"/>
      <c r="AC2" s="418"/>
      <c r="AD2" s="418"/>
      <c r="AE2" s="418"/>
      <c r="AF2" s="418"/>
      <c r="AG2" s="418"/>
      <c r="AH2" s="418"/>
      <c r="AI2" s="418"/>
      <c r="AJ2" s="418"/>
      <c r="AK2" s="418"/>
      <c r="AL2" s="418"/>
      <c r="AM2" s="418"/>
      <c r="AN2" s="418"/>
      <c r="AO2" s="418"/>
      <c r="AP2" s="418"/>
      <c r="AQ2" s="418"/>
      <c r="AR2" s="418"/>
      <c r="AS2" s="418"/>
      <c r="AT2" s="418"/>
      <c r="AU2" s="418"/>
      <c r="AV2" s="418"/>
      <c r="AW2" s="418"/>
      <c r="AX2" s="418"/>
      <c r="AY2" s="418"/>
      <c r="AZ2" s="418"/>
      <c r="BA2" s="418"/>
      <c r="BB2" s="418"/>
      <c r="BC2" s="418"/>
      <c r="BD2" s="418"/>
      <c r="BE2" s="418"/>
      <c r="BF2" s="418"/>
      <c r="BG2" s="418"/>
      <c r="BH2" s="418"/>
      <c r="BI2" s="418"/>
      <c r="BJ2" s="418"/>
      <c r="BK2" s="418"/>
      <c r="BQ2" s="36"/>
      <c r="BR2" s="36"/>
      <c r="BS2" s="36"/>
      <c r="BT2" s="36"/>
      <c r="BU2" s="36"/>
      <c r="BV2" s="36"/>
      <c r="BW2" s="36"/>
    </row>
    <row r="3" spans="1:79" ht="15.75">
      <c r="B3" s="424" t="s">
        <v>66</v>
      </c>
      <c r="C3" s="418"/>
      <c r="D3" s="418"/>
      <c r="E3" s="418"/>
      <c r="F3" s="418"/>
      <c r="G3" s="418"/>
      <c r="H3" s="418"/>
      <c r="I3" s="418"/>
      <c r="J3" s="418"/>
      <c r="K3" s="418"/>
      <c r="L3" s="418"/>
      <c r="M3" s="418"/>
      <c r="N3" s="418"/>
      <c r="O3" s="418"/>
      <c r="P3" s="418"/>
      <c r="Q3" s="418"/>
      <c r="R3" s="418"/>
      <c r="S3" s="418"/>
      <c r="T3" s="418"/>
      <c r="U3" s="418"/>
      <c r="V3" s="418"/>
      <c r="W3" s="418"/>
      <c r="X3" s="418"/>
      <c r="Y3" s="418"/>
      <c r="Z3" s="418"/>
      <c r="AA3" s="418"/>
      <c r="AB3" s="418"/>
      <c r="AC3" s="418"/>
      <c r="AD3" s="418"/>
      <c r="AE3" s="418"/>
      <c r="AF3" s="418"/>
      <c r="AG3" s="418"/>
      <c r="AH3" s="418"/>
      <c r="AI3" s="418"/>
      <c r="AJ3" s="418"/>
      <c r="AK3" s="418"/>
      <c r="AL3" s="418"/>
      <c r="AM3" s="418"/>
      <c r="AN3" s="418"/>
      <c r="AO3" s="418"/>
      <c r="AP3" s="418"/>
      <c r="AQ3" s="418"/>
      <c r="AR3" s="418"/>
      <c r="AS3" s="418"/>
      <c r="AT3" s="418"/>
      <c r="AU3" s="418"/>
      <c r="AV3" s="418"/>
      <c r="AW3" s="418"/>
      <c r="AX3" s="418"/>
      <c r="AY3" s="418"/>
      <c r="AZ3" s="418"/>
      <c r="BA3" s="418"/>
      <c r="BB3" s="418"/>
      <c r="BC3" s="418"/>
      <c r="BD3" s="418"/>
      <c r="BE3" s="418"/>
      <c r="BF3" s="418"/>
      <c r="BG3" s="418"/>
      <c r="BH3" s="418"/>
      <c r="BI3" s="418"/>
      <c r="BJ3" s="418"/>
      <c r="BK3" s="418"/>
      <c r="BQ3" s="36"/>
      <c r="BR3" s="36"/>
      <c r="BS3" s="36"/>
      <c r="BT3" s="36"/>
      <c r="BU3" s="36"/>
      <c r="BV3" s="36"/>
      <c r="BW3" s="36"/>
    </row>
    <row r="4" spans="1:79" ht="15.75">
      <c r="B4" s="37">
        <v>25</v>
      </c>
      <c r="C4" s="425" t="str">
        <f>ССЫЛКИ!A5</f>
        <v>Март 2021 г.</v>
      </c>
      <c r="D4" s="418"/>
      <c r="E4" s="418"/>
      <c r="F4" s="418"/>
      <c r="G4" s="418"/>
      <c r="H4" s="418"/>
      <c r="I4" s="418"/>
      <c r="J4" s="418"/>
      <c r="K4" s="418"/>
      <c r="L4" s="418"/>
      <c r="M4" s="418"/>
      <c r="N4" s="418"/>
      <c r="O4" s="418"/>
      <c r="P4" s="418"/>
      <c r="Q4" s="418"/>
      <c r="R4" s="418"/>
      <c r="S4" s="418"/>
      <c r="T4" s="418"/>
      <c r="U4" s="418"/>
      <c r="V4" s="418"/>
      <c r="W4" s="418"/>
      <c r="X4" s="418"/>
      <c r="Y4" s="418"/>
      <c r="Z4" s="418"/>
      <c r="AA4" s="418"/>
      <c r="AB4" s="418"/>
      <c r="AC4" s="418"/>
      <c r="AD4" s="418"/>
      <c r="AE4" s="418"/>
      <c r="AF4" s="418"/>
      <c r="AG4" s="418"/>
      <c r="AH4" s="418"/>
      <c r="AI4" s="418"/>
      <c r="AJ4" s="418"/>
      <c r="AK4" s="418"/>
      <c r="AL4" s="418"/>
      <c r="AM4" s="418"/>
      <c r="AN4" s="418"/>
      <c r="AO4" s="418"/>
      <c r="AP4" s="418"/>
      <c r="AQ4" s="418"/>
      <c r="AR4" s="418"/>
      <c r="AS4" s="418"/>
      <c r="AT4" s="418"/>
      <c r="AU4" s="418"/>
      <c r="AV4" s="418"/>
      <c r="AW4" s="418"/>
      <c r="AX4" s="418"/>
      <c r="AY4" s="418"/>
      <c r="AZ4" s="418"/>
      <c r="BA4" s="418"/>
      <c r="BB4" s="418"/>
      <c r="BC4" s="418"/>
      <c r="BD4" s="418"/>
      <c r="BE4" s="418"/>
      <c r="BF4" s="418"/>
      <c r="BG4" s="418"/>
      <c r="BH4" s="418"/>
      <c r="BI4" s="418"/>
      <c r="BJ4" s="418"/>
      <c r="BK4" s="418"/>
      <c r="BL4" s="418"/>
      <c r="BM4" s="418"/>
      <c r="BN4" s="418"/>
      <c r="BO4" s="418"/>
      <c r="BP4" s="418"/>
      <c r="BQ4" s="418"/>
      <c r="BR4" s="418"/>
      <c r="BS4" s="418"/>
      <c r="BT4" s="418"/>
      <c r="BU4" s="418"/>
      <c r="BV4" s="418"/>
      <c r="BW4" s="418"/>
      <c r="BX4" s="418"/>
    </row>
    <row r="5" spans="1:79" ht="23.25">
      <c r="B5" s="294" t="s">
        <v>397</v>
      </c>
      <c r="C5" s="36"/>
      <c r="D5" s="36"/>
      <c r="E5" s="36"/>
      <c r="F5" s="36"/>
      <c r="G5" s="36"/>
      <c r="H5" s="36"/>
      <c r="I5" s="36"/>
      <c r="J5" s="36"/>
      <c r="K5" s="38"/>
      <c r="L5" s="426" t="str">
        <f>VLOOKUP(B4,Общее_количество_учащихся,2,FALSE)</f>
        <v>Четверг</v>
      </c>
      <c r="M5" s="418"/>
      <c r="N5" s="418"/>
      <c r="O5" s="418"/>
      <c r="P5" s="418"/>
      <c r="Q5" s="418"/>
      <c r="R5" s="418"/>
      <c r="S5" s="418"/>
      <c r="T5" s="418"/>
      <c r="U5" s="418"/>
      <c r="V5" s="418"/>
      <c r="W5" s="418"/>
      <c r="X5" s="418"/>
      <c r="Y5" s="418"/>
      <c r="Z5" s="418"/>
      <c r="AA5" s="418"/>
      <c r="AB5" s="418"/>
      <c r="AD5" s="287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48" t="s">
        <v>68</v>
      </c>
      <c r="B6" s="449"/>
      <c r="C6" s="40"/>
      <c r="D6" s="445" t="s">
        <v>69</v>
      </c>
      <c r="E6" s="446"/>
      <c r="F6" s="446"/>
      <c r="G6" s="446"/>
      <c r="H6" s="446"/>
      <c r="I6" s="446"/>
      <c r="J6" s="446"/>
      <c r="K6" s="446"/>
      <c r="L6" s="446"/>
      <c r="M6" s="446"/>
      <c r="N6" s="446"/>
      <c r="O6" s="446"/>
      <c r="P6" s="446"/>
      <c r="Q6" s="446"/>
      <c r="R6" s="446"/>
      <c r="S6" s="446"/>
      <c r="T6" s="446"/>
      <c r="U6" s="446"/>
      <c r="V6" s="446"/>
      <c r="W6" s="446"/>
      <c r="X6" s="446"/>
      <c r="Y6" s="446"/>
      <c r="Z6" s="446"/>
      <c r="AA6" s="446"/>
      <c r="AB6" s="446"/>
      <c r="AC6" s="446"/>
      <c r="AD6" s="446"/>
      <c r="AE6" s="446"/>
      <c r="AF6" s="446"/>
      <c r="AG6" s="446"/>
      <c r="AH6" s="446"/>
      <c r="AI6" s="446"/>
      <c r="AJ6" s="446"/>
      <c r="AK6" s="446"/>
      <c r="AL6" s="446"/>
      <c r="AM6" s="446"/>
      <c r="AN6" s="446"/>
      <c r="AO6" s="446"/>
      <c r="AP6" s="446"/>
      <c r="AQ6" s="446"/>
      <c r="AR6" s="446"/>
      <c r="AS6" s="446"/>
      <c r="AT6" s="446"/>
      <c r="AU6" s="446"/>
      <c r="AV6" s="446"/>
      <c r="AW6" s="446"/>
      <c r="AX6" s="446"/>
      <c r="AY6" s="446"/>
      <c r="AZ6" s="446"/>
      <c r="BA6" s="446"/>
      <c r="BB6" s="446"/>
      <c r="BC6" s="446"/>
      <c r="BD6" s="446"/>
      <c r="BE6" s="446"/>
      <c r="BF6" s="446"/>
      <c r="BG6" s="446"/>
      <c r="BH6" s="446"/>
      <c r="BI6" s="446"/>
      <c r="BJ6" s="446"/>
      <c r="BK6" s="446"/>
      <c r="BL6" s="446"/>
      <c r="BM6" s="446"/>
      <c r="BN6" s="446"/>
      <c r="BO6" s="446"/>
      <c r="BP6" s="446"/>
      <c r="BQ6" s="446"/>
      <c r="BR6" s="446"/>
      <c r="BS6" s="446"/>
      <c r="BT6" s="446"/>
      <c r="BU6" s="446"/>
      <c r="BV6" s="446"/>
      <c r="BW6" s="446"/>
      <c r="BX6" s="446"/>
    </row>
    <row r="7" spans="1:79" ht="202.15" customHeight="1">
      <c r="A7" s="450"/>
      <c r="B7" s="451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29" t="s">
        <v>389</v>
      </c>
      <c r="B8" s="430"/>
      <c r="C8" s="52"/>
      <c r="D8" s="41"/>
      <c r="E8" s="41"/>
      <c r="F8" s="41"/>
      <c r="G8" s="41"/>
      <c r="H8" s="41"/>
      <c r="I8" s="41"/>
      <c r="J8" s="41"/>
      <c r="K8" s="41"/>
      <c r="L8" s="41"/>
      <c r="M8" s="41">
        <v>7.4</v>
      </c>
      <c r="N8" s="41">
        <v>1.1599999999999999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>
        <v>60</v>
      </c>
      <c r="AO8" s="41"/>
      <c r="AP8" s="41"/>
      <c r="AQ8" s="41">
        <v>32</v>
      </c>
      <c r="AR8" s="41"/>
      <c r="AS8" s="41"/>
      <c r="AT8" s="41">
        <v>6</v>
      </c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>
        <v>23</v>
      </c>
      <c r="BZ8" s="41"/>
    </row>
    <row r="9" spans="1:79">
      <c r="A9" s="429" t="s">
        <v>390</v>
      </c>
      <c r="B9" s="430"/>
      <c r="C9" s="41"/>
      <c r="D9" s="41"/>
      <c r="E9" s="41"/>
      <c r="F9" s="41"/>
      <c r="G9" s="41"/>
      <c r="H9" s="41"/>
      <c r="I9" s="41">
        <v>28.6</v>
      </c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34" t="s">
        <v>61</v>
      </c>
      <c r="B10" s="430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>
        <v>60</v>
      </c>
      <c r="BY10" s="41"/>
      <c r="BZ10" s="41"/>
    </row>
    <row r="11" spans="1:79">
      <c r="A11" s="408" t="s">
        <v>374</v>
      </c>
      <c r="B11" s="430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>
        <v>2</v>
      </c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41"/>
      <c r="BZ11" s="41"/>
    </row>
    <row r="12" spans="1:79">
      <c r="A12" s="429" t="s">
        <v>98</v>
      </c>
      <c r="B12" s="430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>
        <v>150</v>
      </c>
      <c r="BW12" s="41"/>
      <c r="BX12" s="41"/>
      <c r="BY12" s="41"/>
      <c r="BZ12" s="41"/>
    </row>
    <row r="13" spans="1:79" hidden="1">
      <c r="A13" s="434"/>
      <c r="B13" s="430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434"/>
      <c r="B14" s="430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54"/>
      <c r="B15" s="430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34"/>
      <c r="B16" s="430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28.6</v>
      </c>
      <c r="J16" s="41">
        <f t="shared" si="0"/>
        <v>0</v>
      </c>
      <c r="K16" s="41">
        <f t="shared" si="0"/>
        <v>0</v>
      </c>
      <c r="L16" s="41">
        <f t="shared" si="0"/>
        <v>0</v>
      </c>
      <c r="M16" s="41">
        <f t="shared" si="0"/>
        <v>7.4</v>
      </c>
      <c r="N16" s="41">
        <f t="shared" si="0"/>
        <v>1.1599999999999999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2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60</v>
      </c>
      <c r="AO16" s="41">
        <f t="shared" si="0"/>
        <v>0</v>
      </c>
      <c r="AP16" s="41">
        <f t="shared" si="0"/>
        <v>0</v>
      </c>
      <c r="AQ16" s="41">
        <f t="shared" si="0"/>
        <v>32</v>
      </c>
      <c r="AR16" s="41">
        <f t="shared" si="0"/>
        <v>0</v>
      </c>
      <c r="AS16" s="41">
        <f t="shared" si="0"/>
        <v>0</v>
      </c>
      <c r="AT16" s="41">
        <f t="shared" si="0"/>
        <v>6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0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0</v>
      </c>
      <c r="BV16" s="41">
        <f t="shared" si="0"/>
        <v>150</v>
      </c>
      <c r="BW16" s="41">
        <f t="shared" si="0"/>
        <v>0</v>
      </c>
      <c r="BX16" s="41">
        <f t="shared" si="0"/>
        <v>60</v>
      </c>
      <c r="BY16" s="41">
        <f t="shared" si="0"/>
        <v>23</v>
      </c>
      <c r="BZ16" s="41">
        <f t="shared" si="0"/>
        <v>0</v>
      </c>
    </row>
    <row r="17" spans="1:79" hidden="1">
      <c r="A17" s="441" t="s">
        <v>74</v>
      </c>
      <c r="B17" s="430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55" t="s">
        <v>74</v>
      </c>
      <c r="B18" s="430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47" t="s">
        <v>75</v>
      </c>
      <c r="B19" s="430"/>
      <c r="C19" s="43"/>
      <c r="D19" s="44">
        <f t="shared" ref="D19:F19" si="3">D16*D17/1000</f>
        <v>0</v>
      </c>
      <c r="E19" s="44">
        <f t="shared" si="3"/>
        <v>0</v>
      </c>
      <c r="F19" s="44">
        <f t="shared" si="3"/>
        <v>0</v>
      </c>
      <c r="G19" s="45">
        <f>G16*G17</f>
        <v>0</v>
      </c>
      <c r="H19" s="45">
        <f t="shared" ref="H19:J19" si="4">H16*H17/1000</f>
        <v>0</v>
      </c>
      <c r="I19" s="45">
        <f t="shared" si="4"/>
        <v>0</v>
      </c>
      <c r="J19" s="45">
        <f t="shared" si="4"/>
        <v>0</v>
      </c>
      <c r="K19" s="45">
        <f>K16*K17</f>
        <v>0</v>
      </c>
      <c r="L19" s="46">
        <f t="shared" ref="L19:P19" si="5">L16*L17/1000</f>
        <v>0</v>
      </c>
      <c r="M19" s="46">
        <f t="shared" si="5"/>
        <v>0</v>
      </c>
      <c r="N19" s="46">
        <f t="shared" si="5"/>
        <v>0</v>
      </c>
      <c r="O19" s="46">
        <f t="shared" si="5"/>
        <v>0</v>
      </c>
      <c r="P19" s="46">
        <f t="shared" si="5"/>
        <v>0</v>
      </c>
      <c r="Q19" s="46">
        <f>Q16*Q17</f>
        <v>0</v>
      </c>
      <c r="R19" s="46">
        <f t="shared" ref="R19:BZ19" si="6">R16*R17/1000</f>
        <v>0</v>
      </c>
      <c r="S19" s="46">
        <f>S16*S17</f>
        <v>0</v>
      </c>
      <c r="T19" s="46">
        <f t="shared" si="6"/>
        <v>0</v>
      </c>
      <c r="U19" s="46">
        <f t="shared" si="6"/>
        <v>0</v>
      </c>
      <c r="V19" s="46">
        <f t="shared" si="6"/>
        <v>0</v>
      </c>
      <c r="W19" s="46">
        <f t="shared" si="6"/>
        <v>0</v>
      </c>
      <c r="X19" s="46">
        <f t="shared" si="6"/>
        <v>0</v>
      </c>
      <c r="Y19" s="46">
        <f t="shared" si="6"/>
        <v>0</v>
      </c>
      <c r="Z19" s="46">
        <f t="shared" si="6"/>
        <v>0</v>
      </c>
      <c r="AA19" s="46">
        <f t="shared" si="6"/>
        <v>0</v>
      </c>
      <c r="AB19" s="46">
        <f t="shared" si="6"/>
        <v>0</v>
      </c>
      <c r="AC19" s="46">
        <f t="shared" si="6"/>
        <v>0</v>
      </c>
      <c r="AD19" s="46">
        <f t="shared" si="6"/>
        <v>0</v>
      </c>
      <c r="AE19" s="46">
        <f>AE16*AE17</f>
        <v>0</v>
      </c>
      <c r="AF19" s="46">
        <f t="shared" si="6"/>
        <v>0</v>
      </c>
      <c r="AG19" s="46">
        <f t="shared" si="6"/>
        <v>0</v>
      </c>
      <c r="AH19" s="46">
        <f t="shared" si="6"/>
        <v>0</v>
      </c>
      <c r="AI19" s="46">
        <f t="shared" si="6"/>
        <v>0</v>
      </c>
      <c r="AJ19" s="46">
        <f t="shared" si="6"/>
        <v>0</v>
      </c>
      <c r="AK19" s="46">
        <f t="shared" si="6"/>
        <v>0</v>
      </c>
      <c r="AL19" s="46">
        <f t="shared" si="6"/>
        <v>0</v>
      </c>
      <c r="AM19" s="46">
        <f t="shared" si="6"/>
        <v>0</v>
      </c>
      <c r="AN19" s="46">
        <f t="shared" si="6"/>
        <v>0</v>
      </c>
      <c r="AO19" s="46">
        <f t="shared" si="6"/>
        <v>0</v>
      </c>
      <c r="AP19" s="46">
        <f t="shared" si="6"/>
        <v>0</v>
      </c>
      <c r="AQ19" s="46">
        <f t="shared" si="6"/>
        <v>0</v>
      </c>
      <c r="AR19" s="46">
        <f t="shared" si="6"/>
        <v>0</v>
      </c>
      <c r="AS19" s="46">
        <f t="shared" si="6"/>
        <v>0</v>
      </c>
      <c r="AT19" s="46">
        <f t="shared" si="6"/>
        <v>0</v>
      </c>
      <c r="AU19" s="46">
        <f t="shared" si="6"/>
        <v>0</v>
      </c>
      <c r="AV19" s="46">
        <f t="shared" si="6"/>
        <v>0</v>
      </c>
      <c r="AW19" s="46">
        <f t="shared" si="6"/>
        <v>0</v>
      </c>
      <c r="AX19" s="46">
        <f t="shared" si="6"/>
        <v>0</v>
      </c>
      <c r="AY19" s="46">
        <f t="shared" si="6"/>
        <v>0</v>
      </c>
      <c r="AZ19" s="46">
        <f t="shared" si="6"/>
        <v>0</v>
      </c>
      <c r="BA19" s="46">
        <f t="shared" si="6"/>
        <v>0</v>
      </c>
      <c r="BB19" s="46">
        <f t="shared" si="6"/>
        <v>0</v>
      </c>
      <c r="BC19" s="46">
        <f t="shared" si="6"/>
        <v>0</v>
      </c>
      <c r="BD19" s="46">
        <f t="shared" si="6"/>
        <v>0</v>
      </c>
      <c r="BE19" s="46">
        <f t="shared" si="6"/>
        <v>0</v>
      </c>
      <c r="BF19" s="46">
        <f t="shared" si="6"/>
        <v>0</v>
      </c>
      <c r="BG19" s="46">
        <f t="shared" si="6"/>
        <v>0</v>
      </c>
      <c r="BH19" s="46">
        <f t="shared" si="6"/>
        <v>0</v>
      </c>
      <c r="BI19" s="46">
        <f t="shared" si="6"/>
        <v>0</v>
      </c>
      <c r="BJ19" s="46">
        <f t="shared" si="6"/>
        <v>0</v>
      </c>
      <c r="BK19" s="46">
        <f t="shared" si="6"/>
        <v>0</v>
      </c>
      <c r="BL19" s="46">
        <f t="shared" si="6"/>
        <v>0</v>
      </c>
      <c r="BM19" s="46">
        <f t="shared" si="6"/>
        <v>0</v>
      </c>
      <c r="BN19" s="46">
        <f t="shared" si="6"/>
        <v>0</v>
      </c>
      <c r="BO19" s="46">
        <f t="shared" si="6"/>
        <v>0</v>
      </c>
      <c r="BP19" s="46">
        <f t="shared" si="6"/>
        <v>0</v>
      </c>
      <c r="BQ19" s="46">
        <f t="shared" si="6"/>
        <v>0</v>
      </c>
      <c r="BR19" s="46">
        <f t="shared" si="6"/>
        <v>0</v>
      </c>
      <c r="BS19" s="46">
        <f t="shared" si="6"/>
        <v>0</v>
      </c>
      <c r="BT19" s="46">
        <f t="shared" si="6"/>
        <v>0</v>
      </c>
      <c r="BU19" s="46">
        <f t="shared" si="6"/>
        <v>0</v>
      </c>
      <c r="BV19" s="46">
        <f t="shared" si="6"/>
        <v>0</v>
      </c>
      <c r="BW19" s="46">
        <f t="shared" si="6"/>
        <v>0</v>
      </c>
      <c r="BX19" s="46">
        <f t="shared" si="6"/>
        <v>0</v>
      </c>
      <c r="BY19" s="44">
        <f t="shared" si="6"/>
        <v>0</v>
      </c>
      <c r="BZ19" s="44">
        <f t="shared" si="6"/>
        <v>0</v>
      </c>
    </row>
    <row r="20" spans="1:79">
      <c r="A20" s="447" t="s">
        <v>64</v>
      </c>
      <c r="B20" s="430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47" t="s">
        <v>76</v>
      </c>
      <c r="B21" s="430"/>
      <c r="C21" s="48">
        <f>SUM(D21:BZ21)</f>
        <v>0</v>
      </c>
      <c r="D21" s="49">
        <f t="shared" ref="D21:BZ21" si="7">D19*D20</f>
        <v>0</v>
      </c>
      <c r="E21" s="49">
        <f t="shared" si="7"/>
        <v>0</v>
      </c>
      <c r="F21" s="49">
        <f t="shared" si="7"/>
        <v>0</v>
      </c>
      <c r="G21" s="50">
        <f t="shared" si="7"/>
        <v>0</v>
      </c>
      <c r="H21" s="50">
        <f t="shared" si="7"/>
        <v>0</v>
      </c>
      <c r="I21" s="50">
        <f t="shared" si="7"/>
        <v>0</v>
      </c>
      <c r="J21" s="50">
        <f t="shared" si="7"/>
        <v>0</v>
      </c>
      <c r="K21" s="50">
        <f t="shared" si="7"/>
        <v>0</v>
      </c>
      <c r="L21" s="46">
        <f t="shared" si="7"/>
        <v>0</v>
      </c>
      <c r="M21" s="46">
        <f t="shared" si="7"/>
        <v>0</v>
      </c>
      <c r="N21" s="46">
        <f t="shared" si="7"/>
        <v>0</v>
      </c>
      <c r="O21" s="46">
        <f t="shared" si="7"/>
        <v>0</v>
      </c>
      <c r="P21" s="46">
        <f t="shared" si="7"/>
        <v>0</v>
      </c>
      <c r="Q21" s="46">
        <f t="shared" si="7"/>
        <v>0</v>
      </c>
      <c r="R21" s="46">
        <f t="shared" si="7"/>
        <v>0</v>
      </c>
      <c r="S21" s="46">
        <f t="shared" si="7"/>
        <v>0</v>
      </c>
      <c r="T21" s="46">
        <f t="shared" si="7"/>
        <v>0</v>
      </c>
      <c r="U21" s="46">
        <f t="shared" si="7"/>
        <v>0</v>
      </c>
      <c r="V21" s="46">
        <f t="shared" si="7"/>
        <v>0</v>
      </c>
      <c r="W21" s="46">
        <f t="shared" si="7"/>
        <v>0</v>
      </c>
      <c r="X21" s="46">
        <f t="shared" si="7"/>
        <v>0</v>
      </c>
      <c r="Y21" s="46">
        <f t="shared" si="7"/>
        <v>0</v>
      </c>
      <c r="Z21" s="46">
        <f t="shared" si="7"/>
        <v>0</v>
      </c>
      <c r="AA21" s="46">
        <f t="shared" si="7"/>
        <v>0</v>
      </c>
      <c r="AB21" s="46">
        <f t="shared" si="7"/>
        <v>0</v>
      </c>
      <c r="AC21" s="46">
        <f t="shared" si="7"/>
        <v>0</v>
      </c>
      <c r="AD21" s="46">
        <f t="shared" si="7"/>
        <v>0</v>
      </c>
      <c r="AE21" s="46">
        <f t="shared" si="7"/>
        <v>0</v>
      </c>
      <c r="AF21" s="46">
        <f t="shared" si="7"/>
        <v>0</v>
      </c>
      <c r="AG21" s="46">
        <f t="shared" si="7"/>
        <v>0</v>
      </c>
      <c r="AH21" s="46">
        <f t="shared" si="7"/>
        <v>0</v>
      </c>
      <c r="AI21" s="46">
        <f t="shared" si="7"/>
        <v>0</v>
      </c>
      <c r="AJ21" s="46">
        <f t="shared" si="7"/>
        <v>0</v>
      </c>
      <c r="AK21" s="46">
        <f t="shared" si="7"/>
        <v>0</v>
      </c>
      <c r="AL21" s="46">
        <f t="shared" si="7"/>
        <v>0</v>
      </c>
      <c r="AM21" s="46">
        <f t="shared" si="7"/>
        <v>0</v>
      </c>
      <c r="AN21" s="46">
        <f t="shared" si="7"/>
        <v>0</v>
      </c>
      <c r="AO21" s="46">
        <f t="shared" si="7"/>
        <v>0</v>
      </c>
      <c r="AP21" s="46">
        <f t="shared" si="7"/>
        <v>0</v>
      </c>
      <c r="AQ21" s="46">
        <f t="shared" si="7"/>
        <v>0</v>
      </c>
      <c r="AR21" s="46">
        <f t="shared" si="7"/>
        <v>0</v>
      </c>
      <c r="AS21" s="46">
        <f t="shared" si="7"/>
        <v>0</v>
      </c>
      <c r="AT21" s="46">
        <f t="shared" si="7"/>
        <v>0</v>
      </c>
      <c r="AU21" s="46">
        <f t="shared" si="7"/>
        <v>0</v>
      </c>
      <c r="AV21" s="46">
        <f t="shared" si="7"/>
        <v>0</v>
      </c>
      <c r="AW21" s="46">
        <f t="shared" si="7"/>
        <v>0</v>
      </c>
      <c r="AX21" s="46">
        <f t="shared" si="7"/>
        <v>0</v>
      </c>
      <c r="AY21" s="46">
        <f t="shared" si="7"/>
        <v>0</v>
      </c>
      <c r="AZ21" s="46">
        <f t="shared" si="7"/>
        <v>0</v>
      </c>
      <c r="BA21" s="46">
        <f t="shared" si="7"/>
        <v>0</v>
      </c>
      <c r="BB21" s="46">
        <f t="shared" si="7"/>
        <v>0</v>
      </c>
      <c r="BC21" s="46">
        <f t="shared" si="7"/>
        <v>0</v>
      </c>
      <c r="BD21" s="46">
        <f t="shared" si="7"/>
        <v>0</v>
      </c>
      <c r="BE21" s="46">
        <f t="shared" si="7"/>
        <v>0</v>
      </c>
      <c r="BF21" s="46">
        <f t="shared" si="7"/>
        <v>0</v>
      </c>
      <c r="BG21" s="46">
        <f t="shared" si="7"/>
        <v>0</v>
      </c>
      <c r="BH21" s="46">
        <f t="shared" si="7"/>
        <v>0</v>
      </c>
      <c r="BI21" s="46">
        <f t="shared" si="7"/>
        <v>0</v>
      </c>
      <c r="BJ21" s="46">
        <f t="shared" si="7"/>
        <v>0</v>
      </c>
      <c r="BK21" s="46">
        <f t="shared" si="7"/>
        <v>0</v>
      </c>
      <c r="BL21" s="46">
        <f t="shared" si="7"/>
        <v>0</v>
      </c>
      <c r="BM21" s="46">
        <f t="shared" si="7"/>
        <v>0</v>
      </c>
      <c r="BN21" s="46">
        <f t="shared" si="7"/>
        <v>0</v>
      </c>
      <c r="BO21" s="46">
        <f t="shared" si="7"/>
        <v>0</v>
      </c>
      <c r="BP21" s="46">
        <f t="shared" si="7"/>
        <v>0</v>
      </c>
      <c r="BQ21" s="46">
        <f t="shared" si="7"/>
        <v>0</v>
      </c>
      <c r="BR21" s="46">
        <f t="shared" si="7"/>
        <v>0</v>
      </c>
      <c r="BS21" s="46">
        <f t="shared" si="7"/>
        <v>0</v>
      </c>
      <c r="BT21" s="46">
        <f t="shared" si="7"/>
        <v>0</v>
      </c>
      <c r="BU21" s="46">
        <f t="shared" si="7"/>
        <v>0</v>
      </c>
      <c r="BV21" s="46">
        <f t="shared" si="7"/>
        <v>0</v>
      </c>
      <c r="BW21" s="46">
        <f t="shared" si="7"/>
        <v>0</v>
      </c>
      <c r="BX21" s="46">
        <f t="shared" si="7"/>
        <v>0</v>
      </c>
      <c r="BY21" s="49">
        <f t="shared" si="7"/>
        <v>0</v>
      </c>
      <c r="BZ21" s="49">
        <f t="shared" si="7"/>
        <v>0</v>
      </c>
    </row>
    <row r="22" spans="1:79" ht="15.75" customHeight="1">
      <c r="A22" s="447" t="s">
        <v>77</v>
      </c>
      <c r="B22" s="430"/>
      <c r="C22" s="51" t="e">
        <f>C21/C18</f>
        <v>#DIV/0!</v>
      </c>
    </row>
    <row r="23" spans="1:79" ht="15.75" hidden="1" customHeight="1">
      <c r="A23" s="285">
        <f ca="1">SUMPRODUCT(SIGN(CELL("width",OFFSET(D33,,N(INDEX(COLUMN(D33:BZ33)-COLUMN(D33),))))),D33:BZ33)</f>
        <v>0</v>
      </c>
    </row>
    <row r="24" spans="1:79" ht="15.75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86"/>
      <c r="B28" s="430"/>
      <c r="C28" s="15"/>
      <c r="D28" s="15">
        <f t="shared" ref="D28:BO28" si="8">SUM(D8:D15)</f>
        <v>0</v>
      </c>
      <c r="E28" s="15">
        <f t="shared" si="8"/>
        <v>0</v>
      </c>
      <c r="F28" s="15">
        <f t="shared" si="8"/>
        <v>0</v>
      </c>
      <c r="G28" s="15">
        <f t="shared" si="8"/>
        <v>0</v>
      </c>
      <c r="H28" s="15">
        <f t="shared" si="8"/>
        <v>0</v>
      </c>
      <c r="I28" s="15">
        <f t="shared" si="8"/>
        <v>28.6</v>
      </c>
      <c r="J28" s="15">
        <f t="shared" si="8"/>
        <v>0</v>
      </c>
      <c r="K28" s="15">
        <f t="shared" si="8"/>
        <v>0</v>
      </c>
      <c r="L28" s="15">
        <f t="shared" si="8"/>
        <v>0</v>
      </c>
      <c r="M28" s="15">
        <f t="shared" si="8"/>
        <v>7.4</v>
      </c>
      <c r="N28" s="15">
        <f t="shared" si="8"/>
        <v>1.1599999999999999</v>
      </c>
      <c r="O28" s="15">
        <f t="shared" si="8"/>
        <v>0</v>
      </c>
      <c r="P28" s="15">
        <f t="shared" si="8"/>
        <v>0</v>
      </c>
      <c r="Q28" s="15">
        <f t="shared" si="8"/>
        <v>0</v>
      </c>
      <c r="R28" s="15">
        <f t="shared" si="8"/>
        <v>0</v>
      </c>
      <c r="S28" s="15">
        <f t="shared" si="8"/>
        <v>2</v>
      </c>
      <c r="T28" s="15">
        <f t="shared" si="8"/>
        <v>0</v>
      </c>
      <c r="U28" s="15">
        <f t="shared" si="8"/>
        <v>0</v>
      </c>
      <c r="V28" s="15">
        <f t="shared" si="8"/>
        <v>0</v>
      </c>
      <c r="W28" s="15">
        <f t="shared" si="8"/>
        <v>0</v>
      </c>
      <c r="X28" s="15">
        <f t="shared" si="8"/>
        <v>0</v>
      </c>
      <c r="Y28" s="15">
        <f t="shared" si="8"/>
        <v>0</v>
      </c>
      <c r="Z28" s="15">
        <f t="shared" si="8"/>
        <v>0</v>
      </c>
      <c r="AA28" s="15">
        <f t="shared" si="8"/>
        <v>0</v>
      </c>
      <c r="AB28" s="15">
        <f t="shared" si="8"/>
        <v>0</v>
      </c>
      <c r="AC28" s="15">
        <f t="shared" si="8"/>
        <v>0</v>
      </c>
      <c r="AD28" s="15">
        <f t="shared" si="8"/>
        <v>0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0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60</v>
      </c>
      <c r="AO28" s="15">
        <f t="shared" si="8"/>
        <v>0</v>
      </c>
      <c r="AP28" s="15">
        <f t="shared" si="8"/>
        <v>0</v>
      </c>
      <c r="AQ28" s="15">
        <f t="shared" si="8"/>
        <v>32</v>
      </c>
      <c r="AR28" s="15">
        <f t="shared" si="8"/>
        <v>0</v>
      </c>
      <c r="AS28" s="15">
        <f t="shared" si="8"/>
        <v>0</v>
      </c>
      <c r="AT28" s="15">
        <f t="shared" si="8"/>
        <v>6</v>
      </c>
      <c r="AU28" s="15">
        <f t="shared" si="8"/>
        <v>0</v>
      </c>
      <c r="AV28" s="15">
        <f t="shared" si="8"/>
        <v>0</v>
      </c>
      <c r="AW28" s="15">
        <f t="shared" si="8"/>
        <v>0</v>
      </c>
      <c r="AX28" s="15">
        <f t="shared" si="8"/>
        <v>0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0</v>
      </c>
      <c r="BI28" s="15">
        <f t="shared" si="8"/>
        <v>0</v>
      </c>
      <c r="BJ28" s="15">
        <f t="shared" si="8"/>
        <v>0</v>
      </c>
      <c r="BK28" s="15">
        <f t="shared" si="8"/>
        <v>0</v>
      </c>
      <c r="BL28" s="15">
        <f t="shared" si="8"/>
        <v>0</v>
      </c>
      <c r="BM28" s="15">
        <f t="shared" si="8"/>
        <v>0</v>
      </c>
      <c r="BN28" s="15">
        <f t="shared" si="8"/>
        <v>0</v>
      </c>
      <c r="BO28" s="15">
        <f t="shared" si="8"/>
        <v>0</v>
      </c>
      <c r="BP28" s="15">
        <f t="shared" ref="BP28:BX28" si="9">SUM(BP8:BP15)</f>
        <v>0</v>
      </c>
      <c r="BQ28" s="15">
        <f t="shared" si="9"/>
        <v>0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150</v>
      </c>
      <c r="BW28" s="15">
        <f t="shared" si="9"/>
        <v>0</v>
      </c>
      <c r="BX28" s="15">
        <f t="shared" si="9"/>
        <v>60</v>
      </c>
      <c r="BY28" s="16">
        <f>SUM(BY8:BY15)</f>
        <v>23</v>
      </c>
      <c r="BZ28" s="16">
        <f>SUM(BZ8:BZ15)</f>
        <v>0</v>
      </c>
      <c r="CA28" s="1"/>
    </row>
    <row r="29" spans="1:79" hidden="1">
      <c r="A29" s="388" t="s">
        <v>74</v>
      </c>
      <c r="B29" s="430"/>
      <c r="C29" s="15">
        <f>C30</f>
        <v>0</v>
      </c>
      <c r="D29" s="97">
        <f>C29</f>
        <v>0</v>
      </c>
      <c r="E29" s="97">
        <f t="shared" ref="E29:BP29" si="10">D29</f>
        <v>0</v>
      </c>
      <c r="F29" s="97">
        <f t="shared" si="10"/>
        <v>0</v>
      </c>
      <c r="G29" s="97">
        <f t="shared" si="10"/>
        <v>0</v>
      </c>
      <c r="H29" s="97">
        <f t="shared" si="10"/>
        <v>0</v>
      </c>
      <c r="I29" s="97">
        <f t="shared" si="10"/>
        <v>0</v>
      </c>
      <c r="J29" s="97">
        <f t="shared" si="10"/>
        <v>0</v>
      </c>
      <c r="K29" s="97">
        <f t="shared" si="10"/>
        <v>0</v>
      </c>
      <c r="L29" s="97">
        <f t="shared" si="10"/>
        <v>0</v>
      </c>
      <c r="M29" s="97">
        <f t="shared" si="10"/>
        <v>0</v>
      </c>
      <c r="N29" s="97">
        <f t="shared" si="10"/>
        <v>0</v>
      </c>
      <c r="O29" s="97">
        <f t="shared" si="10"/>
        <v>0</v>
      </c>
      <c r="P29" s="97">
        <f t="shared" si="10"/>
        <v>0</v>
      </c>
      <c r="Q29" s="97">
        <f t="shared" si="10"/>
        <v>0</v>
      </c>
      <c r="R29" s="97">
        <f t="shared" si="10"/>
        <v>0</v>
      </c>
      <c r="S29" s="97">
        <f t="shared" si="10"/>
        <v>0</v>
      </c>
      <c r="T29" s="97">
        <f t="shared" si="10"/>
        <v>0</v>
      </c>
      <c r="U29" s="97">
        <f t="shared" si="10"/>
        <v>0</v>
      </c>
      <c r="V29" s="97">
        <f t="shared" si="10"/>
        <v>0</v>
      </c>
      <c r="W29" s="97">
        <f t="shared" si="10"/>
        <v>0</v>
      </c>
      <c r="X29" s="97">
        <f t="shared" si="10"/>
        <v>0</v>
      </c>
      <c r="Y29" s="97">
        <f t="shared" si="10"/>
        <v>0</v>
      </c>
      <c r="Z29" s="97">
        <f t="shared" si="10"/>
        <v>0</v>
      </c>
      <c r="AA29" s="97">
        <f t="shared" si="10"/>
        <v>0</v>
      </c>
      <c r="AB29" s="97">
        <f t="shared" si="10"/>
        <v>0</v>
      </c>
      <c r="AC29" s="97">
        <f t="shared" si="10"/>
        <v>0</v>
      </c>
      <c r="AD29" s="97">
        <f t="shared" si="10"/>
        <v>0</v>
      </c>
      <c r="AE29" s="97">
        <f t="shared" si="10"/>
        <v>0</v>
      </c>
      <c r="AF29" s="97">
        <f t="shared" si="10"/>
        <v>0</v>
      </c>
      <c r="AG29" s="97">
        <f t="shared" si="10"/>
        <v>0</v>
      </c>
      <c r="AH29" s="97">
        <f t="shared" si="10"/>
        <v>0</v>
      </c>
      <c r="AI29" s="97">
        <f t="shared" si="10"/>
        <v>0</v>
      </c>
      <c r="AJ29" s="97">
        <f t="shared" si="10"/>
        <v>0</v>
      </c>
      <c r="AK29" s="97">
        <f t="shared" si="10"/>
        <v>0</v>
      </c>
      <c r="AL29" s="97">
        <f t="shared" si="10"/>
        <v>0</v>
      </c>
      <c r="AM29" s="97">
        <f t="shared" si="10"/>
        <v>0</v>
      </c>
      <c r="AN29" s="97">
        <f t="shared" si="10"/>
        <v>0</v>
      </c>
      <c r="AO29" s="97">
        <f t="shared" si="10"/>
        <v>0</v>
      </c>
      <c r="AP29" s="97">
        <f t="shared" si="10"/>
        <v>0</v>
      </c>
      <c r="AQ29" s="97">
        <f t="shared" si="10"/>
        <v>0</v>
      </c>
      <c r="AR29" s="97">
        <f t="shared" si="10"/>
        <v>0</v>
      </c>
      <c r="AS29" s="97">
        <f t="shared" si="10"/>
        <v>0</v>
      </c>
      <c r="AT29" s="97">
        <f t="shared" si="10"/>
        <v>0</v>
      </c>
      <c r="AU29" s="97">
        <f t="shared" si="10"/>
        <v>0</v>
      </c>
      <c r="AV29" s="97">
        <f t="shared" si="10"/>
        <v>0</v>
      </c>
      <c r="AW29" s="97">
        <f t="shared" si="10"/>
        <v>0</v>
      </c>
      <c r="AX29" s="97">
        <f t="shared" si="10"/>
        <v>0</v>
      </c>
      <c r="AY29" s="97">
        <f t="shared" si="10"/>
        <v>0</v>
      </c>
      <c r="AZ29" s="97">
        <f t="shared" si="10"/>
        <v>0</v>
      </c>
      <c r="BA29" s="97">
        <f t="shared" si="10"/>
        <v>0</v>
      </c>
      <c r="BB29" s="97">
        <f t="shared" si="10"/>
        <v>0</v>
      </c>
      <c r="BC29" s="97">
        <f t="shared" si="10"/>
        <v>0</v>
      </c>
      <c r="BD29" s="97">
        <f t="shared" si="10"/>
        <v>0</v>
      </c>
      <c r="BE29" s="97">
        <f t="shared" si="10"/>
        <v>0</v>
      </c>
      <c r="BF29" s="97">
        <f t="shared" si="10"/>
        <v>0</v>
      </c>
      <c r="BG29" s="97">
        <f t="shared" si="10"/>
        <v>0</v>
      </c>
      <c r="BH29" s="97">
        <f t="shared" si="10"/>
        <v>0</v>
      </c>
      <c r="BI29" s="97">
        <f t="shared" si="10"/>
        <v>0</v>
      </c>
      <c r="BJ29" s="97">
        <f t="shared" si="10"/>
        <v>0</v>
      </c>
      <c r="BK29" s="97">
        <f t="shared" si="10"/>
        <v>0</v>
      </c>
      <c r="BL29" s="97">
        <f t="shared" si="10"/>
        <v>0</v>
      </c>
      <c r="BM29" s="97">
        <f t="shared" si="10"/>
        <v>0</v>
      </c>
      <c r="BN29" s="97">
        <f t="shared" si="10"/>
        <v>0</v>
      </c>
      <c r="BO29" s="97">
        <f t="shared" si="10"/>
        <v>0</v>
      </c>
      <c r="BP29" s="97">
        <f t="shared" si="10"/>
        <v>0</v>
      </c>
      <c r="BQ29" s="97">
        <f t="shared" ref="BQ29:BZ29" si="11">BP29</f>
        <v>0</v>
      </c>
      <c r="BR29" s="97">
        <f t="shared" si="11"/>
        <v>0</v>
      </c>
      <c r="BS29" s="97">
        <f t="shared" si="11"/>
        <v>0</v>
      </c>
      <c r="BT29" s="97">
        <f t="shared" si="11"/>
        <v>0</v>
      </c>
      <c r="BU29" s="97">
        <f t="shared" si="11"/>
        <v>0</v>
      </c>
      <c r="BV29" s="97">
        <f t="shared" si="11"/>
        <v>0</v>
      </c>
      <c r="BW29" s="97">
        <f t="shared" si="11"/>
        <v>0</v>
      </c>
      <c r="BX29" s="97">
        <f t="shared" si="11"/>
        <v>0</v>
      </c>
      <c r="BY29" s="18">
        <f t="shared" si="11"/>
        <v>0</v>
      </c>
      <c r="BZ29" s="18">
        <f t="shared" si="11"/>
        <v>0</v>
      </c>
      <c r="CA29" s="1"/>
    </row>
    <row r="30" spans="1:79" ht="21" hidden="1" thickBot="1">
      <c r="A30" s="410" t="s">
        <v>138</v>
      </c>
      <c r="B30" s="432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84" t="s">
        <v>75</v>
      </c>
      <c r="B31" s="430"/>
      <c r="C31" s="20"/>
      <c r="D31" s="98">
        <f>D28*D29/1000</f>
        <v>0</v>
      </c>
      <c r="E31" s="98">
        <f t="shared" ref="E31:BP31" si="12">E28*E29/1000</f>
        <v>0</v>
      </c>
      <c r="F31" s="98">
        <f t="shared" si="12"/>
        <v>0</v>
      </c>
      <c r="G31" s="98">
        <f t="shared" si="12"/>
        <v>0</v>
      </c>
      <c r="H31" s="98">
        <f t="shared" si="12"/>
        <v>0</v>
      </c>
      <c r="I31" s="98">
        <f t="shared" si="12"/>
        <v>0</v>
      </c>
      <c r="J31" s="98">
        <f t="shared" si="12"/>
        <v>0</v>
      </c>
      <c r="K31" s="111">
        <f>K28*K29</f>
        <v>0</v>
      </c>
      <c r="L31" s="111">
        <f t="shared" si="12"/>
        <v>0</v>
      </c>
      <c r="M31" s="111">
        <f t="shared" si="12"/>
        <v>0</v>
      </c>
      <c r="N31" s="111">
        <f t="shared" si="12"/>
        <v>0</v>
      </c>
      <c r="O31" s="111">
        <f t="shared" si="12"/>
        <v>0</v>
      </c>
      <c r="P31" s="111">
        <f t="shared" si="12"/>
        <v>0</v>
      </c>
      <c r="Q31" s="111">
        <f>Q28*Q29</f>
        <v>0</v>
      </c>
      <c r="R31" s="111">
        <f t="shared" si="12"/>
        <v>0</v>
      </c>
      <c r="S31" s="111">
        <f>S28*S29</f>
        <v>0</v>
      </c>
      <c r="T31" s="111">
        <f t="shared" si="12"/>
        <v>0</v>
      </c>
      <c r="U31" s="111">
        <f t="shared" si="12"/>
        <v>0</v>
      </c>
      <c r="V31" s="111">
        <f t="shared" si="12"/>
        <v>0</v>
      </c>
      <c r="W31" s="111">
        <f t="shared" si="12"/>
        <v>0</v>
      </c>
      <c r="X31" s="111">
        <f t="shared" si="12"/>
        <v>0</v>
      </c>
      <c r="Y31" s="111">
        <f t="shared" si="12"/>
        <v>0</v>
      </c>
      <c r="Z31" s="111">
        <f t="shared" si="12"/>
        <v>0</v>
      </c>
      <c r="AA31" s="111">
        <f t="shared" si="12"/>
        <v>0</v>
      </c>
      <c r="AB31" s="111">
        <f t="shared" si="12"/>
        <v>0</v>
      </c>
      <c r="AC31" s="111">
        <f t="shared" si="12"/>
        <v>0</v>
      </c>
      <c r="AD31" s="111">
        <f t="shared" si="12"/>
        <v>0</v>
      </c>
      <c r="AE31" s="111">
        <f>AE28*AE29</f>
        <v>0</v>
      </c>
      <c r="AF31" s="111">
        <f t="shared" si="12"/>
        <v>0</v>
      </c>
      <c r="AG31" s="111">
        <f t="shared" si="12"/>
        <v>0</v>
      </c>
      <c r="AH31" s="111">
        <f t="shared" si="12"/>
        <v>0</v>
      </c>
      <c r="AI31" s="111">
        <f t="shared" si="12"/>
        <v>0</v>
      </c>
      <c r="AJ31" s="111">
        <f t="shared" si="12"/>
        <v>0</v>
      </c>
      <c r="AK31" s="111">
        <f t="shared" si="12"/>
        <v>0</v>
      </c>
      <c r="AL31" s="111">
        <f t="shared" si="12"/>
        <v>0</v>
      </c>
      <c r="AM31" s="111">
        <f t="shared" si="12"/>
        <v>0</v>
      </c>
      <c r="AN31" s="111">
        <f t="shared" si="12"/>
        <v>0</v>
      </c>
      <c r="AO31" s="111">
        <f t="shared" si="12"/>
        <v>0</v>
      </c>
      <c r="AP31" s="111">
        <f t="shared" si="12"/>
        <v>0</v>
      </c>
      <c r="AQ31" s="111">
        <f t="shared" si="12"/>
        <v>0</v>
      </c>
      <c r="AR31" s="111">
        <f t="shared" si="12"/>
        <v>0</v>
      </c>
      <c r="AS31" s="111">
        <f t="shared" si="12"/>
        <v>0</v>
      </c>
      <c r="AT31" s="111">
        <f t="shared" si="12"/>
        <v>0</v>
      </c>
      <c r="AU31" s="111">
        <f t="shared" si="12"/>
        <v>0</v>
      </c>
      <c r="AV31" s="111">
        <f t="shared" si="12"/>
        <v>0</v>
      </c>
      <c r="AW31" s="111">
        <f t="shared" si="12"/>
        <v>0</v>
      </c>
      <c r="AX31" s="111">
        <f t="shared" si="12"/>
        <v>0</v>
      </c>
      <c r="AY31" s="111">
        <f t="shared" si="12"/>
        <v>0</v>
      </c>
      <c r="AZ31" s="111">
        <f t="shared" si="12"/>
        <v>0</v>
      </c>
      <c r="BA31" s="111">
        <f t="shared" si="12"/>
        <v>0</v>
      </c>
      <c r="BB31" s="111">
        <f t="shared" si="12"/>
        <v>0</v>
      </c>
      <c r="BC31" s="111">
        <f t="shared" si="12"/>
        <v>0</v>
      </c>
      <c r="BD31" s="111">
        <f t="shared" si="12"/>
        <v>0</v>
      </c>
      <c r="BE31" s="111">
        <f t="shared" si="12"/>
        <v>0</v>
      </c>
      <c r="BF31" s="111">
        <f t="shared" si="12"/>
        <v>0</v>
      </c>
      <c r="BG31" s="111">
        <f t="shared" si="12"/>
        <v>0</v>
      </c>
      <c r="BH31" s="111">
        <f>BH28*BH29</f>
        <v>0</v>
      </c>
      <c r="BI31" s="111">
        <f t="shared" si="12"/>
        <v>0</v>
      </c>
      <c r="BJ31" s="111">
        <f t="shared" si="12"/>
        <v>0</v>
      </c>
      <c r="BK31" s="111">
        <f t="shared" si="12"/>
        <v>0</v>
      </c>
      <c r="BL31" s="111">
        <f t="shared" si="12"/>
        <v>0</v>
      </c>
      <c r="BM31" s="111">
        <f t="shared" si="12"/>
        <v>0</v>
      </c>
      <c r="BN31" s="111">
        <f t="shared" si="12"/>
        <v>0</v>
      </c>
      <c r="BO31" s="111">
        <f t="shared" si="12"/>
        <v>0</v>
      </c>
      <c r="BP31" s="111">
        <f t="shared" si="12"/>
        <v>0</v>
      </c>
      <c r="BQ31" s="111">
        <f t="shared" ref="BQ31:BY31" si="13">BQ28*BQ29/1000</f>
        <v>0</v>
      </c>
      <c r="BR31" s="111">
        <f t="shared" si="13"/>
        <v>0</v>
      </c>
      <c r="BS31" s="111">
        <f t="shared" si="13"/>
        <v>0</v>
      </c>
      <c r="BT31" s="111">
        <f t="shared" si="13"/>
        <v>0</v>
      </c>
      <c r="BU31" s="111">
        <f t="shared" si="13"/>
        <v>0</v>
      </c>
      <c r="BV31" s="111">
        <f t="shared" si="13"/>
        <v>0</v>
      </c>
      <c r="BW31" s="111">
        <f t="shared" si="13"/>
        <v>0</v>
      </c>
      <c r="BX31" s="111">
        <f t="shared" si="13"/>
        <v>0</v>
      </c>
      <c r="BY31" s="111">
        <f t="shared" si="13"/>
        <v>0</v>
      </c>
      <c r="BZ31" s="111">
        <f>BZ28*BZ29</f>
        <v>0</v>
      </c>
      <c r="CA31" s="1"/>
    </row>
    <row r="32" spans="1:79" hidden="1">
      <c r="A32" s="384" t="s">
        <v>64</v>
      </c>
      <c r="B32" s="430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84" t="s">
        <v>76</v>
      </c>
      <c r="B33" s="430"/>
      <c r="C33" s="95">
        <f>SUM(D33:BZ33)</f>
        <v>0</v>
      </c>
      <c r="D33" s="26">
        <f>D31*D32</f>
        <v>0</v>
      </c>
      <c r="E33" s="26">
        <f t="shared" ref="E33:BP33" si="14">E31*E32</f>
        <v>0</v>
      </c>
      <c r="F33" s="26">
        <f t="shared" si="14"/>
        <v>0</v>
      </c>
      <c r="G33" s="26">
        <f t="shared" si="14"/>
        <v>0</v>
      </c>
      <c r="H33" s="26">
        <f t="shared" si="14"/>
        <v>0</v>
      </c>
      <c r="I33" s="26">
        <f t="shared" si="14"/>
        <v>0</v>
      </c>
      <c r="J33" s="26">
        <f t="shared" si="14"/>
        <v>0</v>
      </c>
      <c r="K33" s="112">
        <f t="shared" si="14"/>
        <v>0</v>
      </c>
      <c r="L33" s="112">
        <f t="shared" si="14"/>
        <v>0</v>
      </c>
      <c r="M33" s="112">
        <f t="shared" si="14"/>
        <v>0</v>
      </c>
      <c r="N33" s="112">
        <f t="shared" si="14"/>
        <v>0</v>
      </c>
      <c r="O33" s="112">
        <f t="shared" si="14"/>
        <v>0</v>
      </c>
      <c r="P33" s="112">
        <f t="shared" si="14"/>
        <v>0</v>
      </c>
      <c r="Q33" s="112">
        <f t="shared" si="14"/>
        <v>0</v>
      </c>
      <c r="R33" s="112">
        <f t="shared" si="14"/>
        <v>0</v>
      </c>
      <c r="S33" s="112">
        <f t="shared" si="14"/>
        <v>0</v>
      </c>
      <c r="T33" s="112">
        <f t="shared" si="14"/>
        <v>0</v>
      </c>
      <c r="U33" s="112">
        <f t="shared" si="14"/>
        <v>0</v>
      </c>
      <c r="V33" s="112">
        <f t="shared" si="14"/>
        <v>0</v>
      </c>
      <c r="W33" s="112">
        <f t="shared" si="14"/>
        <v>0</v>
      </c>
      <c r="X33" s="112">
        <f t="shared" si="14"/>
        <v>0</v>
      </c>
      <c r="Y33" s="112">
        <f t="shared" si="14"/>
        <v>0</v>
      </c>
      <c r="Z33" s="112">
        <f t="shared" si="14"/>
        <v>0</v>
      </c>
      <c r="AA33" s="112">
        <f t="shared" si="14"/>
        <v>0</v>
      </c>
      <c r="AB33" s="112">
        <f t="shared" si="14"/>
        <v>0</v>
      </c>
      <c r="AC33" s="112">
        <f t="shared" si="14"/>
        <v>0</v>
      </c>
      <c r="AD33" s="112">
        <f t="shared" si="14"/>
        <v>0</v>
      </c>
      <c r="AE33" s="112">
        <f t="shared" si="14"/>
        <v>0</v>
      </c>
      <c r="AF33" s="112">
        <f t="shared" si="14"/>
        <v>0</v>
      </c>
      <c r="AG33" s="112">
        <f t="shared" si="14"/>
        <v>0</v>
      </c>
      <c r="AH33" s="112">
        <f t="shared" si="14"/>
        <v>0</v>
      </c>
      <c r="AI33" s="112">
        <f t="shared" si="14"/>
        <v>0</v>
      </c>
      <c r="AJ33" s="112">
        <f t="shared" si="14"/>
        <v>0</v>
      </c>
      <c r="AK33" s="112">
        <f t="shared" si="14"/>
        <v>0</v>
      </c>
      <c r="AL33" s="112">
        <f t="shared" si="14"/>
        <v>0</v>
      </c>
      <c r="AM33" s="112">
        <f t="shared" si="14"/>
        <v>0</v>
      </c>
      <c r="AN33" s="112">
        <f t="shared" si="14"/>
        <v>0</v>
      </c>
      <c r="AO33" s="112">
        <f t="shared" si="14"/>
        <v>0</v>
      </c>
      <c r="AP33" s="112">
        <f t="shared" si="14"/>
        <v>0</v>
      </c>
      <c r="AQ33" s="112">
        <f t="shared" si="14"/>
        <v>0</v>
      </c>
      <c r="AR33" s="112">
        <f t="shared" si="14"/>
        <v>0</v>
      </c>
      <c r="AS33" s="112">
        <f t="shared" si="14"/>
        <v>0</v>
      </c>
      <c r="AT33" s="112">
        <f t="shared" si="14"/>
        <v>0</v>
      </c>
      <c r="AU33" s="112">
        <f t="shared" si="14"/>
        <v>0</v>
      </c>
      <c r="AV33" s="112">
        <f t="shared" si="14"/>
        <v>0</v>
      </c>
      <c r="AW33" s="112">
        <f t="shared" si="14"/>
        <v>0</v>
      </c>
      <c r="AX33" s="112">
        <f t="shared" si="14"/>
        <v>0</v>
      </c>
      <c r="AY33" s="112">
        <f t="shared" si="14"/>
        <v>0</v>
      </c>
      <c r="AZ33" s="112">
        <f t="shared" si="14"/>
        <v>0</v>
      </c>
      <c r="BA33" s="112">
        <f t="shared" si="14"/>
        <v>0</v>
      </c>
      <c r="BB33" s="112">
        <f t="shared" si="14"/>
        <v>0</v>
      </c>
      <c r="BC33" s="112">
        <f t="shared" si="14"/>
        <v>0</v>
      </c>
      <c r="BD33" s="112">
        <f t="shared" si="14"/>
        <v>0</v>
      </c>
      <c r="BE33" s="112">
        <f t="shared" si="14"/>
        <v>0</v>
      </c>
      <c r="BF33" s="112">
        <f t="shared" si="14"/>
        <v>0</v>
      </c>
      <c r="BG33" s="112">
        <f t="shared" si="14"/>
        <v>0</v>
      </c>
      <c r="BH33" s="112">
        <f t="shared" si="14"/>
        <v>0</v>
      </c>
      <c r="BI33" s="112">
        <f t="shared" si="14"/>
        <v>0</v>
      </c>
      <c r="BJ33" s="112">
        <f t="shared" si="14"/>
        <v>0</v>
      </c>
      <c r="BK33" s="112">
        <f t="shared" si="14"/>
        <v>0</v>
      </c>
      <c r="BL33" s="112">
        <f t="shared" si="14"/>
        <v>0</v>
      </c>
      <c r="BM33" s="112">
        <f t="shared" si="14"/>
        <v>0</v>
      </c>
      <c r="BN33" s="112">
        <f t="shared" si="14"/>
        <v>0</v>
      </c>
      <c r="BO33" s="112">
        <f t="shared" si="14"/>
        <v>0</v>
      </c>
      <c r="BP33" s="112">
        <f t="shared" si="14"/>
        <v>0</v>
      </c>
      <c r="BQ33" s="112">
        <f t="shared" ref="BQ33:BW33" si="15">BQ31*BQ32</f>
        <v>0</v>
      </c>
      <c r="BR33" s="112">
        <f t="shared" si="15"/>
        <v>0</v>
      </c>
      <c r="BS33" s="112">
        <f t="shared" si="15"/>
        <v>0</v>
      </c>
      <c r="BT33" s="112">
        <f t="shared" si="15"/>
        <v>0</v>
      </c>
      <c r="BU33" s="112">
        <f t="shared" si="15"/>
        <v>0</v>
      </c>
      <c r="BV33" s="112">
        <f>BV31*BV32</f>
        <v>0</v>
      </c>
      <c r="BW33" s="112">
        <f t="shared" si="15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84" t="s">
        <v>77</v>
      </c>
      <c r="B34" s="431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30"/>
      <c r="B36" s="260" t="s">
        <v>399</v>
      </c>
      <c r="C36" s="231"/>
      <c r="D36" s="231" t="str">
        <f>IF(D33=D50,"x")</f>
        <v>x</v>
      </c>
      <c r="E36" s="231" t="str">
        <f t="shared" ref="E36:H36" si="16">IF(E33=E50,"x")</f>
        <v>x</v>
      </c>
      <c r="F36" s="231" t="str">
        <f t="shared" si="16"/>
        <v>x</v>
      </c>
      <c r="G36" s="231" t="str">
        <f t="shared" si="16"/>
        <v>x</v>
      </c>
      <c r="H36" s="231" t="str">
        <f t="shared" si="16"/>
        <v>x</v>
      </c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/>
      <c r="BZ36" s="230"/>
    </row>
    <row r="37" spans="1:79">
      <c r="A37" s="401" t="s">
        <v>68</v>
      </c>
      <c r="B37" s="402"/>
      <c r="C37" s="234"/>
      <c r="D37" s="405" t="s">
        <v>69</v>
      </c>
      <c r="E37" s="406"/>
      <c r="F37" s="406"/>
      <c r="G37" s="406"/>
      <c r="H37" s="406"/>
      <c r="I37" s="406"/>
      <c r="J37" s="406"/>
      <c r="K37" s="406"/>
      <c r="L37" s="406"/>
      <c r="M37" s="406"/>
      <c r="N37" s="406"/>
      <c r="O37" s="406"/>
      <c r="P37" s="406"/>
      <c r="Q37" s="406"/>
      <c r="R37" s="406"/>
      <c r="S37" s="406"/>
      <c r="T37" s="406"/>
      <c r="U37" s="406"/>
      <c r="V37" s="406"/>
      <c r="W37" s="406"/>
      <c r="X37" s="406"/>
      <c r="Y37" s="406"/>
      <c r="Z37" s="406"/>
      <c r="AA37" s="406"/>
      <c r="AB37" s="406"/>
      <c r="AC37" s="406"/>
      <c r="AD37" s="406"/>
      <c r="AE37" s="406"/>
      <c r="AF37" s="406"/>
      <c r="AG37" s="406"/>
      <c r="AH37" s="406"/>
      <c r="AI37" s="406"/>
      <c r="AJ37" s="406"/>
      <c r="AK37" s="406"/>
      <c r="AL37" s="406"/>
      <c r="AM37" s="406"/>
      <c r="AN37" s="406"/>
      <c r="AO37" s="406"/>
      <c r="AP37" s="406"/>
      <c r="AQ37" s="406"/>
      <c r="AR37" s="406"/>
      <c r="AS37" s="406"/>
      <c r="AT37" s="406"/>
      <c r="AU37" s="406"/>
      <c r="AV37" s="406"/>
      <c r="AW37" s="406"/>
      <c r="AX37" s="406"/>
      <c r="AY37" s="406"/>
      <c r="AZ37" s="406"/>
      <c r="BA37" s="406"/>
      <c r="BB37" s="406"/>
      <c r="BC37" s="406"/>
      <c r="BD37" s="406"/>
      <c r="BE37" s="406"/>
      <c r="BF37" s="406"/>
      <c r="BG37" s="406"/>
      <c r="BH37" s="406"/>
      <c r="BI37" s="406"/>
      <c r="BJ37" s="406"/>
      <c r="BK37" s="406"/>
      <c r="BL37" s="406"/>
      <c r="BM37" s="406"/>
      <c r="BN37" s="406"/>
      <c r="BO37" s="406"/>
      <c r="BP37" s="406"/>
      <c r="BQ37" s="406"/>
      <c r="BR37" s="406"/>
      <c r="BS37" s="406"/>
      <c r="BT37" s="406"/>
      <c r="BU37" s="406"/>
      <c r="BV37" s="406"/>
      <c r="BW37" s="406"/>
      <c r="BX37" s="406"/>
    </row>
    <row r="38" spans="1:79" ht="210" customHeight="1">
      <c r="A38" s="403"/>
      <c r="B38" s="404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</row>
    <row r="39" spans="1:79" s="256" customFormat="1">
      <c r="A39" s="429" t="s">
        <v>104</v>
      </c>
      <c r="B39" s="428"/>
      <c r="C39" s="267"/>
      <c r="D39" s="262"/>
      <c r="E39" s="262"/>
      <c r="F39" s="262"/>
      <c r="G39" s="262"/>
      <c r="H39" s="262"/>
      <c r="I39" s="262"/>
      <c r="J39" s="262"/>
      <c r="K39" s="262"/>
      <c r="L39" s="262">
        <v>2.9</v>
      </c>
      <c r="M39" s="262"/>
      <c r="N39" s="262">
        <v>2.48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>
        <v>2</v>
      </c>
      <c r="AF39" s="262"/>
      <c r="AG39" s="262"/>
      <c r="AH39" s="262"/>
      <c r="AI39" s="262"/>
      <c r="AJ39" s="262"/>
      <c r="AK39" s="262"/>
      <c r="AL39" s="262"/>
      <c r="AM39" s="262"/>
      <c r="AN39" s="262">
        <v>4</v>
      </c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62"/>
      <c r="BH39" s="262"/>
      <c r="BI39" s="262"/>
      <c r="BJ39" s="262">
        <v>57</v>
      </c>
      <c r="BK39" s="262">
        <v>7.6</v>
      </c>
      <c r="BL39" s="262">
        <v>16</v>
      </c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62"/>
      <c r="BZ39" s="262"/>
    </row>
    <row r="40" spans="1:79" s="256" customFormat="1">
      <c r="A40" s="429" t="s">
        <v>105</v>
      </c>
      <c r="B40" s="428"/>
      <c r="C40" s="262"/>
      <c r="D40" s="262"/>
      <c r="E40" s="262"/>
      <c r="F40" s="262"/>
      <c r="G40" s="262"/>
      <c r="H40" s="262"/>
      <c r="I40" s="262"/>
      <c r="J40" s="262"/>
      <c r="K40" s="262"/>
      <c r="L40" s="262"/>
      <c r="M40" s="262"/>
      <c r="N40" s="262">
        <v>2</v>
      </c>
      <c r="O40" s="262"/>
      <c r="P40" s="262"/>
      <c r="Q40" s="262">
        <v>1</v>
      </c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>
        <v>3</v>
      </c>
      <c r="AU40" s="262"/>
      <c r="AV40" s="262">
        <v>45</v>
      </c>
      <c r="AW40" s="262"/>
      <c r="AX40" s="262"/>
      <c r="AY40" s="262"/>
      <c r="AZ40" s="262"/>
      <c r="BA40" s="262"/>
      <c r="BB40" s="262"/>
      <c r="BC40" s="262"/>
      <c r="BD40" s="262">
        <v>50</v>
      </c>
      <c r="BE40" s="262"/>
      <c r="BF40" s="262"/>
      <c r="BG40" s="262"/>
      <c r="BH40" s="262"/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62"/>
      <c r="BZ40" s="262"/>
    </row>
    <row r="41" spans="1:79" s="256" customFormat="1">
      <c r="A41" s="290" t="s">
        <v>88</v>
      </c>
      <c r="B41" s="293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>
        <v>10</v>
      </c>
      <c r="N41" s="236"/>
      <c r="O41" s="236"/>
      <c r="P41" s="236">
        <v>1</v>
      </c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62"/>
      <c r="BZ41" s="262"/>
    </row>
    <row r="42" spans="1:79" s="256" customFormat="1">
      <c r="A42" s="289" t="s">
        <v>106</v>
      </c>
      <c r="B42" s="293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>
        <v>32</v>
      </c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/>
      <c r="BX42" s="262"/>
      <c r="BY42" s="262"/>
      <c r="BZ42" s="262"/>
    </row>
    <row r="43" spans="1:79" s="256" customFormat="1">
      <c r="A43" s="429" t="s">
        <v>61</v>
      </c>
      <c r="B43" s="428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>
        <v>60</v>
      </c>
      <c r="BY43" s="262"/>
      <c r="BZ43" s="262"/>
    </row>
    <row r="44" spans="1:79" ht="15.75" hidden="1" customHeight="1">
      <c r="A44" s="408"/>
      <c r="B44" s="407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36"/>
    </row>
    <row r="45" spans="1:79" ht="15.75" hidden="1" customHeight="1">
      <c r="A45" s="408"/>
      <c r="B45" s="407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36"/>
    </row>
    <row r="46" spans="1:79" ht="15.75" customHeight="1">
      <c r="A46" s="290"/>
      <c r="B46" s="291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36"/>
    </row>
    <row r="47" spans="1:79" ht="15.75" hidden="1" customHeight="1">
      <c r="A47" s="408"/>
      <c r="B47" s="407"/>
      <c r="C47" s="236"/>
      <c r="D47" s="236">
        <f t="shared" ref="D47:AI47" si="17">SUM(D39:D45)</f>
        <v>0</v>
      </c>
      <c r="E47" s="236">
        <f t="shared" si="17"/>
        <v>0</v>
      </c>
      <c r="F47" s="236">
        <f t="shared" si="17"/>
        <v>0</v>
      </c>
      <c r="G47" s="236">
        <f t="shared" si="17"/>
        <v>0</v>
      </c>
      <c r="H47" s="236">
        <f t="shared" si="17"/>
        <v>0</v>
      </c>
      <c r="I47" s="236">
        <f t="shared" si="17"/>
        <v>0</v>
      </c>
      <c r="J47" s="236">
        <f t="shared" si="17"/>
        <v>0</v>
      </c>
      <c r="K47" s="236">
        <f t="shared" si="17"/>
        <v>0</v>
      </c>
      <c r="L47" s="236">
        <f t="shared" si="17"/>
        <v>2.9</v>
      </c>
      <c r="M47" s="236">
        <f t="shared" si="17"/>
        <v>10</v>
      </c>
      <c r="N47" s="236">
        <f t="shared" si="17"/>
        <v>4.4800000000000004</v>
      </c>
      <c r="O47" s="236">
        <f t="shared" si="17"/>
        <v>0</v>
      </c>
      <c r="P47" s="236">
        <f t="shared" si="17"/>
        <v>1</v>
      </c>
      <c r="Q47" s="236">
        <f t="shared" si="17"/>
        <v>1</v>
      </c>
      <c r="R47" s="236">
        <f t="shared" si="17"/>
        <v>0</v>
      </c>
      <c r="S47" s="236">
        <f t="shared" si="17"/>
        <v>0</v>
      </c>
      <c r="T47" s="236">
        <f t="shared" si="17"/>
        <v>32</v>
      </c>
      <c r="U47" s="236">
        <f t="shared" si="17"/>
        <v>0</v>
      </c>
      <c r="V47" s="236">
        <f t="shared" si="17"/>
        <v>0</v>
      </c>
      <c r="W47" s="236">
        <f t="shared" si="17"/>
        <v>0</v>
      </c>
      <c r="X47" s="236">
        <f t="shared" si="17"/>
        <v>0</v>
      </c>
      <c r="Y47" s="236">
        <f t="shared" si="17"/>
        <v>0</v>
      </c>
      <c r="Z47" s="236">
        <f t="shared" si="17"/>
        <v>0</v>
      </c>
      <c r="AA47" s="236">
        <f t="shared" si="17"/>
        <v>0</v>
      </c>
      <c r="AB47" s="236">
        <f t="shared" si="17"/>
        <v>0</v>
      </c>
      <c r="AC47" s="236">
        <f t="shared" si="17"/>
        <v>0</v>
      </c>
      <c r="AD47" s="236">
        <f t="shared" si="17"/>
        <v>0</v>
      </c>
      <c r="AE47" s="236">
        <f t="shared" si="17"/>
        <v>2</v>
      </c>
      <c r="AF47" s="236">
        <f t="shared" si="17"/>
        <v>0</v>
      </c>
      <c r="AG47" s="236">
        <f t="shared" si="17"/>
        <v>0</v>
      </c>
      <c r="AH47" s="236">
        <f t="shared" si="17"/>
        <v>0</v>
      </c>
      <c r="AI47" s="236">
        <f t="shared" si="17"/>
        <v>0</v>
      </c>
      <c r="AJ47" s="236">
        <f t="shared" ref="AJ47:BY47" si="18">SUM(AJ39:AJ45)</f>
        <v>0</v>
      </c>
      <c r="AK47" s="236">
        <f t="shared" si="18"/>
        <v>0</v>
      </c>
      <c r="AL47" s="236">
        <f t="shared" si="18"/>
        <v>0</v>
      </c>
      <c r="AM47" s="236">
        <f t="shared" si="18"/>
        <v>0</v>
      </c>
      <c r="AN47" s="236">
        <f t="shared" si="18"/>
        <v>4</v>
      </c>
      <c r="AO47" s="236">
        <f t="shared" si="18"/>
        <v>0</v>
      </c>
      <c r="AP47" s="236">
        <f t="shared" si="18"/>
        <v>0</v>
      </c>
      <c r="AQ47" s="236">
        <f t="shared" si="18"/>
        <v>0</v>
      </c>
      <c r="AR47" s="236">
        <f t="shared" si="18"/>
        <v>0</v>
      </c>
      <c r="AS47" s="236">
        <f t="shared" si="18"/>
        <v>0</v>
      </c>
      <c r="AT47" s="236">
        <f t="shared" si="18"/>
        <v>3</v>
      </c>
      <c r="AU47" s="236">
        <f t="shared" si="18"/>
        <v>0</v>
      </c>
      <c r="AV47" s="236">
        <f t="shared" si="18"/>
        <v>45</v>
      </c>
      <c r="AW47" s="236">
        <f t="shared" si="18"/>
        <v>0</v>
      </c>
      <c r="AX47" s="236">
        <f t="shared" si="18"/>
        <v>0</v>
      </c>
      <c r="AY47" s="236">
        <f t="shared" si="18"/>
        <v>0</v>
      </c>
      <c r="AZ47" s="236">
        <f t="shared" si="18"/>
        <v>0</v>
      </c>
      <c r="BA47" s="236">
        <f t="shared" si="18"/>
        <v>0</v>
      </c>
      <c r="BB47" s="236">
        <f t="shared" si="18"/>
        <v>0</v>
      </c>
      <c r="BC47" s="236">
        <f t="shared" si="18"/>
        <v>0</v>
      </c>
      <c r="BD47" s="236">
        <f t="shared" si="18"/>
        <v>50</v>
      </c>
      <c r="BE47" s="236">
        <f t="shared" si="18"/>
        <v>0</v>
      </c>
      <c r="BF47" s="236">
        <f t="shared" si="18"/>
        <v>0</v>
      </c>
      <c r="BG47" s="236">
        <f t="shared" si="18"/>
        <v>0</v>
      </c>
      <c r="BH47" s="236">
        <f t="shared" si="18"/>
        <v>0</v>
      </c>
      <c r="BI47" s="236">
        <f t="shared" si="18"/>
        <v>0</v>
      </c>
      <c r="BJ47" s="236">
        <f t="shared" si="18"/>
        <v>57</v>
      </c>
      <c r="BK47" s="236">
        <f t="shared" si="18"/>
        <v>7.6</v>
      </c>
      <c r="BL47" s="236">
        <f t="shared" si="18"/>
        <v>16</v>
      </c>
      <c r="BM47" s="236">
        <f t="shared" si="18"/>
        <v>0</v>
      </c>
      <c r="BN47" s="236">
        <f t="shared" si="18"/>
        <v>0</v>
      </c>
      <c r="BO47" s="236">
        <f t="shared" si="18"/>
        <v>0</v>
      </c>
      <c r="BP47" s="236">
        <f t="shared" si="18"/>
        <v>0</v>
      </c>
      <c r="BQ47" s="236">
        <f t="shared" si="18"/>
        <v>0</v>
      </c>
      <c r="BR47" s="236">
        <f t="shared" si="18"/>
        <v>0</v>
      </c>
      <c r="BS47" s="236">
        <f t="shared" si="18"/>
        <v>0</v>
      </c>
      <c r="BT47" s="236">
        <f t="shared" si="18"/>
        <v>0</v>
      </c>
      <c r="BU47" s="236">
        <f t="shared" si="18"/>
        <v>0</v>
      </c>
      <c r="BV47" s="236">
        <f t="shared" si="18"/>
        <v>0</v>
      </c>
      <c r="BW47" s="236">
        <f t="shared" si="18"/>
        <v>0</v>
      </c>
      <c r="BX47" s="236">
        <f t="shared" si="18"/>
        <v>60</v>
      </c>
      <c r="BY47" s="236">
        <f t="shared" si="18"/>
        <v>0</v>
      </c>
    </row>
    <row r="48" spans="1:79" ht="15.75" hidden="1" customHeight="1">
      <c r="A48" s="412" t="s">
        <v>74</v>
      </c>
      <c r="B48" s="413"/>
      <c r="C48" s="236">
        <f>C49</f>
        <v>32</v>
      </c>
      <c r="D48" s="236">
        <f t="shared" ref="D48:BO48" si="19">C48</f>
        <v>32</v>
      </c>
      <c r="E48" s="236">
        <f t="shared" si="19"/>
        <v>32</v>
      </c>
      <c r="F48" s="236">
        <f t="shared" si="19"/>
        <v>32</v>
      </c>
      <c r="G48" s="236">
        <f t="shared" si="19"/>
        <v>32</v>
      </c>
      <c r="H48" s="236">
        <f t="shared" si="19"/>
        <v>32</v>
      </c>
      <c r="I48" s="236">
        <f t="shared" si="19"/>
        <v>32</v>
      </c>
      <c r="J48" s="236">
        <f t="shared" si="19"/>
        <v>32</v>
      </c>
      <c r="K48" s="236">
        <f t="shared" si="19"/>
        <v>32</v>
      </c>
      <c r="L48" s="236">
        <f t="shared" si="19"/>
        <v>32</v>
      </c>
      <c r="M48" s="236">
        <f t="shared" si="19"/>
        <v>32</v>
      </c>
      <c r="N48" s="236">
        <f t="shared" si="19"/>
        <v>32</v>
      </c>
      <c r="O48" s="236">
        <f t="shared" si="19"/>
        <v>32</v>
      </c>
      <c r="P48" s="236">
        <f t="shared" si="19"/>
        <v>32</v>
      </c>
      <c r="Q48" s="236">
        <f t="shared" si="19"/>
        <v>32</v>
      </c>
      <c r="R48" s="236">
        <f t="shared" si="19"/>
        <v>32</v>
      </c>
      <c r="S48" s="236">
        <f t="shared" si="19"/>
        <v>32</v>
      </c>
      <c r="T48" s="236">
        <f t="shared" si="19"/>
        <v>32</v>
      </c>
      <c r="U48" s="236">
        <f t="shared" si="19"/>
        <v>32</v>
      </c>
      <c r="V48" s="236">
        <f t="shared" si="19"/>
        <v>32</v>
      </c>
      <c r="W48" s="236">
        <f t="shared" si="19"/>
        <v>32</v>
      </c>
      <c r="X48" s="236">
        <f t="shared" si="19"/>
        <v>32</v>
      </c>
      <c r="Y48" s="236">
        <f t="shared" si="19"/>
        <v>32</v>
      </c>
      <c r="Z48" s="236">
        <f t="shared" si="19"/>
        <v>32</v>
      </c>
      <c r="AA48" s="236">
        <f t="shared" si="19"/>
        <v>32</v>
      </c>
      <c r="AB48" s="236">
        <f t="shared" si="19"/>
        <v>32</v>
      </c>
      <c r="AC48" s="236">
        <f t="shared" si="19"/>
        <v>32</v>
      </c>
      <c r="AD48" s="236">
        <f t="shared" si="19"/>
        <v>32</v>
      </c>
      <c r="AE48" s="236">
        <f t="shared" si="19"/>
        <v>32</v>
      </c>
      <c r="AF48" s="236">
        <f t="shared" si="19"/>
        <v>32</v>
      </c>
      <c r="AG48" s="236">
        <f t="shared" si="19"/>
        <v>32</v>
      </c>
      <c r="AH48" s="236">
        <f t="shared" si="19"/>
        <v>32</v>
      </c>
      <c r="AI48" s="236">
        <f t="shared" si="19"/>
        <v>32</v>
      </c>
      <c r="AJ48" s="236">
        <f t="shared" si="19"/>
        <v>32</v>
      </c>
      <c r="AK48" s="236">
        <f t="shared" si="19"/>
        <v>32</v>
      </c>
      <c r="AL48" s="236">
        <f t="shared" si="19"/>
        <v>32</v>
      </c>
      <c r="AM48" s="236">
        <f t="shared" si="19"/>
        <v>32</v>
      </c>
      <c r="AN48" s="236">
        <f t="shared" si="19"/>
        <v>32</v>
      </c>
      <c r="AO48" s="236">
        <f t="shared" si="19"/>
        <v>32</v>
      </c>
      <c r="AP48" s="236">
        <f t="shared" si="19"/>
        <v>32</v>
      </c>
      <c r="AQ48" s="236">
        <f t="shared" si="19"/>
        <v>32</v>
      </c>
      <c r="AR48" s="236">
        <f t="shared" si="19"/>
        <v>32</v>
      </c>
      <c r="AS48" s="236">
        <f t="shared" si="19"/>
        <v>32</v>
      </c>
      <c r="AT48" s="236">
        <f t="shared" si="19"/>
        <v>32</v>
      </c>
      <c r="AU48" s="236">
        <f t="shared" si="19"/>
        <v>32</v>
      </c>
      <c r="AV48" s="236">
        <f t="shared" si="19"/>
        <v>32</v>
      </c>
      <c r="AW48" s="236">
        <f t="shared" si="19"/>
        <v>32</v>
      </c>
      <c r="AX48" s="236">
        <f t="shared" si="19"/>
        <v>32</v>
      </c>
      <c r="AY48" s="236">
        <f t="shared" si="19"/>
        <v>32</v>
      </c>
      <c r="AZ48" s="236">
        <f t="shared" si="19"/>
        <v>32</v>
      </c>
      <c r="BA48" s="236">
        <f t="shared" si="19"/>
        <v>32</v>
      </c>
      <c r="BB48" s="236">
        <f t="shared" si="19"/>
        <v>32</v>
      </c>
      <c r="BC48" s="236">
        <f t="shared" si="19"/>
        <v>32</v>
      </c>
      <c r="BD48" s="236">
        <f t="shared" si="19"/>
        <v>32</v>
      </c>
      <c r="BE48" s="236">
        <f t="shared" si="19"/>
        <v>32</v>
      </c>
      <c r="BF48" s="236">
        <f t="shared" si="19"/>
        <v>32</v>
      </c>
      <c r="BG48" s="236">
        <f t="shared" si="19"/>
        <v>32</v>
      </c>
      <c r="BH48" s="236">
        <f t="shared" si="19"/>
        <v>32</v>
      </c>
      <c r="BI48" s="236">
        <f t="shared" si="19"/>
        <v>32</v>
      </c>
      <c r="BJ48" s="236">
        <f t="shared" si="19"/>
        <v>32</v>
      </c>
      <c r="BK48" s="236">
        <f t="shared" si="19"/>
        <v>32</v>
      </c>
      <c r="BL48" s="236">
        <f t="shared" si="19"/>
        <v>32</v>
      </c>
      <c r="BM48" s="236">
        <f t="shared" si="19"/>
        <v>32</v>
      </c>
      <c r="BN48" s="236">
        <f t="shared" si="19"/>
        <v>32</v>
      </c>
      <c r="BO48" s="236">
        <f t="shared" si="19"/>
        <v>32</v>
      </c>
      <c r="BP48" s="236">
        <f t="shared" ref="BP48:BY48" si="20">BO48</f>
        <v>32</v>
      </c>
      <c r="BQ48" s="236">
        <f t="shared" si="20"/>
        <v>32</v>
      </c>
      <c r="BR48" s="236">
        <f t="shared" si="20"/>
        <v>32</v>
      </c>
      <c r="BS48" s="236">
        <f t="shared" si="20"/>
        <v>32</v>
      </c>
      <c r="BT48" s="236">
        <f t="shared" si="20"/>
        <v>32</v>
      </c>
      <c r="BU48" s="236">
        <f t="shared" si="20"/>
        <v>32</v>
      </c>
      <c r="BV48" s="236">
        <f t="shared" si="20"/>
        <v>32</v>
      </c>
      <c r="BW48" s="236">
        <f t="shared" si="20"/>
        <v>32</v>
      </c>
      <c r="BX48" s="236">
        <f t="shared" si="20"/>
        <v>32</v>
      </c>
      <c r="BY48" s="236">
        <f t="shared" si="20"/>
        <v>32</v>
      </c>
    </row>
    <row r="49" spans="1:77" ht="15.75" customHeight="1" thickBot="1">
      <c r="A49" s="414" t="s">
        <v>74</v>
      </c>
      <c r="B49" s="415"/>
      <c r="C49" s="255">
        <f>VLOOKUP(B4,Фактически_присутствующих,3,FALSE)</f>
        <v>32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36"/>
    </row>
    <row r="50" spans="1:77" ht="15.75" customHeight="1" thickTop="1">
      <c r="A50" s="414" t="s">
        <v>75</v>
      </c>
      <c r="B50" s="415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21">L47*L48/1000</f>
        <v>9.2799999999999994E-2</v>
      </c>
      <c r="M50" s="240">
        <f t="shared" si="21"/>
        <v>0.32</v>
      </c>
      <c r="N50" s="240">
        <f t="shared" si="21"/>
        <v>0.14336000000000002</v>
      </c>
      <c r="O50" s="240">
        <f t="shared" si="21"/>
        <v>0</v>
      </c>
      <c r="P50" s="240">
        <f t="shared" si="21"/>
        <v>3.2000000000000001E-2</v>
      </c>
      <c r="Q50" s="240">
        <f>Q47*Q48</f>
        <v>32</v>
      </c>
      <c r="R50" s="240">
        <f t="shared" si="21"/>
        <v>0</v>
      </c>
      <c r="S50" s="240">
        <f t="shared" si="21"/>
        <v>0</v>
      </c>
      <c r="T50" s="240">
        <f t="shared" si="21"/>
        <v>1.024</v>
      </c>
      <c r="U50" s="240">
        <f t="shared" si="21"/>
        <v>0</v>
      </c>
      <c r="V50" s="240">
        <f t="shared" si="21"/>
        <v>0</v>
      </c>
      <c r="W50" s="240">
        <f t="shared" si="21"/>
        <v>0</v>
      </c>
      <c r="X50" s="240">
        <f t="shared" si="21"/>
        <v>0</v>
      </c>
      <c r="Y50" s="240">
        <f t="shared" si="21"/>
        <v>0</v>
      </c>
      <c r="Z50" s="240">
        <f t="shared" si="21"/>
        <v>0</v>
      </c>
      <c r="AA50" s="240">
        <f t="shared" si="21"/>
        <v>0</v>
      </c>
      <c r="AB50" s="240">
        <f t="shared" si="21"/>
        <v>0</v>
      </c>
      <c r="AC50" s="240">
        <f t="shared" si="21"/>
        <v>0</v>
      </c>
      <c r="AD50" s="240">
        <f t="shared" si="21"/>
        <v>0</v>
      </c>
      <c r="AE50" s="240">
        <f>AE47*AE48</f>
        <v>64</v>
      </c>
      <c r="AF50" s="240">
        <f t="shared" si="21"/>
        <v>0</v>
      </c>
      <c r="AG50" s="240">
        <f t="shared" si="21"/>
        <v>0</v>
      </c>
      <c r="AH50" s="240">
        <f t="shared" si="21"/>
        <v>0</v>
      </c>
      <c r="AI50" s="240">
        <f t="shared" si="21"/>
        <v>0</v>
      </c>
      <c r="AJ50" s="240">
        <f t="shared" si="21"/>
        <v>0</v>
      </c>
      <c r="AK50" s="240">
        <f t="shared" si="21"/>
        <v>0</v>
      </c>
      <c r="AL50" s="240">
        <f t="shared" si="21"/>
        <v>0</v>
      </c>
      <c r="AM50" s="240">
        <f t="shared" si="21"/>
        <v>0</v>
      </c>
      <c r="AN50" s="240">
        <f t="shared" si="21"/>
        <v>0.128</v>
      </c>
      <c r="AO50" s="240">
        <f t="shared" si="21"/>
        <v>0</v>
      </c>
      <c r="AP50" s="240">
        <f t="shared" si="21"/>
        <v>0</v>
      </c>
      <c r="AQ50" s="240">
        <f t="shared" si="21"/>
        <v>0</v>
      </c>
      <c r="AR50" s="240">
        <f t="shared" si="21"/>
        <v>0</v>
      </c>
      <c r="AS50" s="240">
        <f t="shared" si="21"/>
        <v>0</v>
      </c>
      <c r="AT50" s="240">
        <f t="shared" si="21"/>
        <v>9.6000000000000002E-2</v>
      </c>
      <c r="AU50" s="240">
        <f t="shared" si="21"/>
        <v>0</v>
      </c>
      <c r="AV50" s="240">
        <f t="shared" si="21"/>
        <v>1.44</v>
      </c>
      <c r="AW50" s="240">
        <f t="shared" si="21"/>
        <v>0</v>
      </c>
      <c r="AX50" s="240">
        <f t="shared" si="21"/>
        <v>0</v>
      </c>
      <c r="AY50" s="240">
        <f t="shared" si="21"/>
        <v>0</v>
      </c>
      <c r="AZ50" s="240">
        <f t="shared" si="21"/>
        <v>0</v>
      </c>
      <c r="BA50" s="240">
        <f t="shared" si="21"/>
        <v>0</v>
      </c>
      <c r="BB50" s="240">
        <f t="shared" si="21"/>
        <v>0</v>
      </c>
      <c r="BC50" s="240">
        <f t="shared" si="21"/>
        <v>0</v>
      </c>
      <c r="BD50" s="240">
        <f>BD47*BD48/1000</f>
        <v>1.6</v>
      </c>
      <c r="BE50" s="240">
        <f t="shared" si="21"/>
        <v>0</v>
      </c>
      <c r="BF50" s="240">
        <f t="shared" si="21"/>
        <v>0</v>
      </c>
      <c r="BG50" s="240">
        <f t="shared" si="21"/>
        <v>0</v>
      </c>
      <c r="BH50" s="240">
        <f t="shared" si="21"/>
        <v>0</v>
      </c>
      <c r="BI50" s="240">
        <f t="shared" si="21"/>
        <v>0</v>
      </c>
      <c r="BJ50" s="240">
        <f t="shared" si="21"/>
        <v>1.8240000000000001</v>
      </c>
      <c r="BK50" s="240">
        <f t="shared" si="21"/>
        <v>0.2432</v>
      </c>
      <c r="BL50" s="240">
        <f t="shared" si="21"/>
        <v>0.51200000000000001</v>
      </c>
      <c r="BM50" s="240">
        <f t="shared" si="21"/>
        <v>0</v>
      </c>
      <c r="BN50" s="240">
        <f t="shared" si="21"/>
        <v>0</v>
      </c>
      <c r="BO50" s="240">
        <f t="shared" si="21"/>
        <v>0</v>
      </c>
      <c r="BP50" s="240">
        <f t="shared" si="21"/>
        <v>0</v>
      </c>
      <c r="BQ50" s="240">
        <f t="shared" si="21"/>
        <v>0</v>
      </c>
      <c r="BR50" s="240">
        <f t="shared" si="21"/>
        <v>0</v>
      </c>
      <c r="BS50" s="240">
        <f t="shared" si="21"/>
        <v>0</v>
      </c>
      <c r="BT50" s="240">
        <f t="shared" si="21"/>
        <v>0</v>
      </c>
      <c r="BU50" s="240">
        <f t="shared" si="21"/>
        <v>0</v>
      </c>
      <c r="BV50" s="240">
        <f t="shared" si="21"/>
        <v>0</v>
      </c>
      <c r="BW50" s="240">
        <f t="shared" si="21"/>
        <v>0</v>
      </c>
      <c r="BX50" s="240">
        <f t="shared" ref="BX50:BY50" si="22">BX47*BX48/1000</f>
        <v>1.92</v>
      </c>
      <c r="BY50" s="240">
        <f t="shared" si="22"/>
        <v>0</v>
      </c>
    </row>
    <row r="51" spans="1:77" ht="15.75" customHeight="1">
      <c r="A51" s="414" t="s">
        <v>64</v>
      </c>
      <c r="B51" s="415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</row>
    <row r="52" spans="1:77" ht="15.75" customHeight="1">
      <c r="A52" s="414" t="s">
        <v>76</v>
      </c>
      <c r="B52" s="415"/>
      <c r="C52" s="242">
        <f>SUM(D52:BZ52)</f>
        <v>1952</v>
      </c>
      <c r="D52" s="243">
        <f t="shared" ref="D52:BX52" si="23">D50*D51</f>
        <v>0</v>
      </c>
      <c r="E52" s="243">
        <f t="shared" si="23"/>
        <v>0</v>
      </c>
      <c r="F52" s="239">
        <f t="shared" si="23"/>
        <v>0</v>
      </c>
      <c r="G52" s="240">
        <f t="shared" si="23"/>
        <v>0</v>
      </c>
      <c r="H52" s="240">
        <f t="shared" si="23"/>
        <v>0</v>
      </c>
      <c r="I52" s="240">
        <f t="shared" si="23"/>
        <v>0</v>
      </c>
      <c r="J52" s="240">
        <f t="shared" si="23"/>
        <v>0</v>
      </c>
      <c r="K52" s="240">
        <f t="shared" si="23"/>
        <v>0</v>
      </c>
      <c r="L52" s="240">
        <f t="shared" si="23"/>
        <v>12.991999999999999</v>
      </c>
      <c r="M52" s="240">
        <f t="shared" si="23"/>
        <v>17.920000000000002</v>
      </c>
      <c r="N52" s="240">
        <f t="shared" si="23"/>
        <v>1.4336000000000002</v>
      </c>
      <c r="O52" s="240">
        <f t="shared" si="23"/>
        <v>0</v>
      </c>
      <c r="P52" s="240">
        <f t="shared" si="23"/>
        <v>22.400000000000002</v>
      </c>
      <c r="Q52" s="240">
        <f t="shared" si="23"/>
        <v>256</v>
      </c>
      <c r="R52" s="240">
        <f t="shared" si="23"/>
        <v>0</v>
      </c>
      <c r="S52" s="240">
        <f t="shared" si="23"/>
        <v>0</v>
      </c>
      <c r="T52" s="240">
        <f t="shared" si="23"/>
        <v>153.6</v>
      </c>
      <c r="U52" s="240">
        <f t="shared" si="23"/>
        <v>0</v>
      </c>
      <c r="V52" s="240">
        <f t="shared" si="23"/>
        <v>0</v>
      </c>
      <c r="W52" s="240">
        <f t="shared" si="23"/>
        <v>0</v>
      </c>
      <c r="X52" s="240">
        <f t="shared" si="23"/>
        <v>0</v>
      </c>
      <c r="Y52" s="240">
        <f t="shared" si="23"/>
        <v>0</v>
      </c>
      <c r="Z52" s="240">
        <f t="shared" si="23"/>
        <v>0</v>
      </c>
      <c r="AA52" s="240">
        <f t="shared" si="23"/>
        <v>0</v>
      </c>
      <c r="AB52" s="240">
        <f t="shared" si="23"/>
        <v>0</v>
      </c>
      <c r="AC52" s="240">
        <f t="shared" si="23"/>
        <v>0</v>
      </c>
      <c r="AD52" s="240">
        <f t="shared" si="23"/>
        <v>0</v>
      </c>
      <c r="AE52" s="240">
        <f t="shared" si="23"/>
        <v>672</v>
      </c>
      <c r="AF52" s="240">
        <f t="shared" si="23"/>
        <v>0</v>
      </c>
      <c r="AG52" s="240">
        <f t="shared" si="23"/>
        <v>0</v>
      </c>
      <c r="AH52" s="240">
        <f t="shared" si="23"/>
        <v>0</v>
      </c>
      <c r="AI52" s="240">
        <f t="shared" si="23"/>
        <v>0</v>
      </c>
      <c r="AJ52" s="240">
        <f t="shared" si="23"/>
        <v>0</v>
      </c>
      <c r="AK52" s="240">
        <f t="shared" si="23"/>
        <v>0</v>
      </c>
      <c r="AL52" s="240">
        <f t="shared" si="23"/>
        <v>0</v>
      </c>
      <c r="AM52" s="240">
        <f t="shared" si="23"/>
        <v>0</v>
      </c>
      <c r="AN52" s="240">
        <f t="shared" si="23"/>
        <v>7.68</v>
      </c>
      <c r="AO52" s="240">
        <f t="shared" si="23"/>
        <v>0</v>
      </c>
      <c r="AP52" s="240">
        <f t="shared" si="23"/>
        <v>0</v>
      </c>
      <c r="AQ52" s="240">
        <f t="shared" si="23"/>
        <v>0</v>
      </c>
      <c r="AR52" s="240">
        <f t="shared" si="23"/>
        <v>0</v>
      </c>
      <c r="AS52" s="240">
        <f t="shared" si="23"/>
        <v>0</v>
      </c>
      <c r="AT52" s="240">
        <f t="shared" si="23"/>
        <v>57.6</v>
      </c>
      <c r="AU52" s="240">
        <f t="shared" si="23"/>
        <v>0</v>
      </c>
      <c r="AV52" s="240">
        <f t="shared" si="23"/>
        <v>108</v>
      </c>
      <c r="AW52" s="240">
        <f t="shared" si="23"/>
        <v>0</v>
      </c>
      <c r="AX52" s="240">
        <f t="shared" si="23"/>
        <v>0</v>
      </c>
      <c r="AY52" s="240">
        <f t="shared" si="23"/>
        <v>0</v>
      </c>
      <c r="AZ52" s="240">
        <f t="shared" si="23"/>
        <v>0</v>
      </c>
      <c r="BA52" s="240">
        <f t="shared" si="23"/>
        <v>0</v>
      </c>
      <c r="BB52" s="240">
        <f t="shared" si="23"/>
        <v>0</v>
      </c>
      <c r="BC52" s="240">
        <f t="shared" si="23"/>
        <v>0</v>
      </c>
      <c r="BD52" s="240">
        <f t="shared" si="23"/>
        <v>480</v>
      </c>
      <c r="BE52" s="240">
        <f t="shared" si="23"/>
        <v>0</v>
      </c>
      <c r="BF52" s="240">
        <f t="shared" si="23"/>
        <v>0</v>
      </c>
      <c r="BG52" s="240">
        <f t="shared" si="23"/>
        <v>0</v>
      </c>
      <c r="BH52" s="240">
        <f t="shared" si="23"/>
        <v>0</v>
      </c>
      <c r="BI52" s="240">
        <f t="shared" si="23"/>
        <v>0</v>
      </c>
      <c r="BJ52" s="240">
        <f t="shared" si="23"/>
        <v>63.84</v>
      </c>
      <c r="BK52" s="240">
        <f t="shared" si="23"/>
        <v>5.3503999999999996</v>
      </c>
      <c r="BL52" s="240">
        <f t="shared" si="23"/>
        <v>16.384</v>
      </c>
      <c r="BM52" s="240">
        <f t="shared" si="23"/>
        <v>0</v>
      </c>
      <c r="BN52" s="240">
        <f t="shared" si="23"/>
        <v>0</v>
      </c>
      <c r="BO52" s="240">
        <f t="shared" si="23"/>
        <v>0</v>
      </c>
      <c r="BP52" s="240">
        <f t="shared" si="23"/>
        <v>0</v>
      </c>
      <c r="BQ52" s="240">
        <f t="shared" si="23"/>
        <v>0</v>
      </c>
      <c r="BR52" s="240">
        <f t="shared" si="23"/>
        <v>0</v>
      </c>
      <c r="BS52" s="240">
        <f t="shared" si="23"/>
        <v>0</v>
      </c>
      <c r="BT52" s="240">
        <f t="shared" si="23"/>
        <v>0</v>
      </c>
      <c r="BU52" s="240">
        <f t="shared" si="23"/>
        <v>0</v>
      </c>
      <c r="BV52" s="240">
        <f t="shared" si="23"/>
        <v>0</v>
      </c>
      <c r="BW52" s="240">
        <f t="shared" si="23"/>
        <v>0</v>
      </c>
      <c r="BX52" s="240">
        <f t="shared" si="23"/>
        <v>76.8</v>
      </c>
      <c r="BY52" s="240">
        <f t="shared" ref="BY52" si="24">BY50*BY51</f>
        <v>0</v>
      </c>
    </row>
    <row r="53" spans="1:77" ht="15.75" customHeight="1">
      <c r="A53" s="414" t="s">
        <v>77</v>
      </c>
      <c r="B53" s="415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7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7" ht="13.9" hidden="1" customHeight="1">
      <c r="A55" s="408"/>
      <c r="B55" s="407"/>
      <c r="C55" s="236"/>
      <c r="D55" s="236">
        <f t="shared" ref="D55:K55" si="25">SUM(D39:D45)</f>
        <v>0</v>
      </c>
      <c r="E55" s="236">
        <f t="shared" si="25"/>
        <v>0</v>
      </c>
      <c r="F55" s="236">
        <f t="shared" si="25"/>
        <v>0</v>
      </c>
      <c r="G55" s="236">
        <f t="shared" si="25"/>
        <v>0</v>
      </c>
      <c r="H55" s="236">
        <f t="shared" si="25"/>
        <v>0</v>
      </c>
      <c r="I55" s="236">
        <f t="shared" si="25"/>
        <v>0</v>
      </c>
      <c r="J55" s="236">
        <f t="shared" si="25"/>
        <v>0</v>
      </c>
      <c r="K55" s="236">
        <f t="shared" si="25"/>
        <v>0</v>
      </c>
      <c r="L55" s="236">
        <f>SUM(L39:L45)</f>
        <v>2.9</v>
      </c>
      <c r="M55" s="236">
        <f t="shared" ref="M55:BX55" si="26">SUM(M39:M45)</f>
        <v>10</v>
      </c>
      <c r="N55" s="236">
        <f t="shared" si="26"/>
        <v>4.4800000000000004</v>
      </c>
      <c r="O55" s="236">
        <f t="shared" si="26"/>
        <v>0</v>
      </c>
      <c r="P55" s="236">
        <f t="shared" si="26"/>
        <v>1</v>
      </c>
      <c r="Q55" s="236">
        <f t="shared" si="26"/>
        <v>1</v>
      </c>
      <c r="R55" s="236">
        <f t="shared" si="26"/>
        <v>0</v>
      </c>
      <c r="S55" s="236">
        <f t="shared" si="26"/>
        <v>0</v>
      </c>
      <c r="T55" s="236">
        <f t="shared" si="26"/>
        <v>32</v>
      </c>
      <c r="U55" s="236">
        <f t="shared" si="26"/>
        <v>0</v>
      </c>
      <c r="V55" s="236">
        <f t="shared" si="26"/>
        <v>0</v>
      </c>
      <c r="W55" s="236">
        <f t="shared" si="26"/>
        <v>0</v>
      </c>
      <c r="X55" s="236">
        <f t="shared" si="26"/>
        <v>0</v>
      </c>
      <c r="Y55" s="236">
        <f t="shared" si="26"/>
        <v>0</v>
      </c>
      <c r="Z55" s="236">
        <f t="shared" si="26"/>
        <v>0</v>
      </c>
      <c r="AA55" s="236">
        <f t="shared" si="26"/>
        <v>0</v>
      </c>
      <c r="AB55" s="236">
        <f t="shared" si="26"/>
        <v>0</v>
      </c>
      <c r="AC55" s="236">
        <f t="shared" si="26"/>
        <v>0</v>
      </c>
      <c r="AD55" s="236">
        <f t="shared" si="26"/>
        <v>0</v>
      </c>
      <c r="AE55" s="236">
        <f t="shared" si="26"/>
        <v>2</v>
      </c>
      <c r="AF55" s="236">
        <f t="shared" si="26"/>
        <v>0</v>
      </c>
      <c r="AG55" s="236">
        <f t="shared" si="26"/>
        <v>0</v>
      </c>
      <c r="AH55" s="236">
        <f t="shared" si="26"/>
        <v>0</v>
      </c>
      <c r="AI55" s="236">
        <f t="shared" si="26"/>
        <v>0</v>
      </c>
      <c r="AJ55" s="236">
        <f t="shared" si="26"/>
        <v>0</v>
      </c>
      <c r="AK55" s="236">
        <f t="shared" si="26"/>
        <v>0</v>
      </c>
      <c r="AL55" s="236">
        <f t="shared" si="26"/>
        <v>0</v>
      </c>
      <c r="AM55" s="236">
        <f t="shared" si="26"/>
        <v>0</v>
      </c>
      <c r="AN55" s="236">
        <f t="shared" si="26"/>
        <v>4</v>
      </c>
      <c r="AO55" s="236">
        <f t="shared" si="26"/>
        <v>0</v>
      </c>
      <c r="AP55" s="236">
        <f t="shared" si="26"/>
        <v>0</v>
      </c>
      <c r="AQ55" s="236">
        <f t="shared" si="26"/>
        <v>0</v>
      </c>
      <c r="AR55" s="236">
        <f t="shared" si="26"/>
        <v>0</v>
      </c>
      <c r="AS55" s="236">
        <f t="shared" si="26"/>
        <v>0</v>
      </c>
      <c r="AT55" s="236">
        <f t="shared" si="26"/>
        <v>3</v>
      </c>
      <c r="AU55" s="236">
        <f t="shared" si="26"/>
        <v>0</v>
      </c>
      <c r="AV55" s="236">
        <f t="shared" si="26"/>
        <v>45</v>
      </c>
      <c r="AW55" s="236">
        <f t="shared" si="26"/>
        <v>0</v>
      </c>
      <c r="AX55" s="236">
        <f t="shared" si="26"/>
        <v>0</v>
      </c>
      <c r="AY55" s="236">
        <f t="shared" si="26"/>
        <v>0</v>
      </c>
      <c r="AZ55" s="236">
        <f t="shared" si="26"/>
        <v>0</v>
      </c>
      <c r="BA55" s="236">
        <f t="shared" si="26"/>
        <v>0</v>
      </c>
      <c r="BB55" s="236">
        <f t="shared" si="26"/>
        <v>0</v>
      </c>
      <c r="BC55" s="236">
        <f t="shared" si="26"/>
        <v>0</v>
      </c>
      <c r="BD55" s="236">
        <f t="shared" si="26"/>
        <v>50</v>
      </c>
      <c r="BE55" s="236">
        <f t="shared" si="26"/>
        <v>0</v>
      </c>
      <c r="BF55" s="236">
        <f t="shared" si="26"/>
        <v>0</v>
      </c>
      <c r="BG55" s="236">
        <f t="shared" si="26"/>
        <v>0</v>
      </c>
      <c r="BH55" s="236">
        <f t="shared" si="26"/>
        <v>0</v>
      </c>
      <c r="BI55" s="236">
        <f t="shared" si="26"/>
        <v>0</v>
      </c>
      <c r="BJ55" s="236">
        <f t="shared" si="26"/>
        <v>57</v>
      </c>
      <c r="BK55" s="236">
        <f t="shared" si="26"/>
        <v>7.6</v>
      </c>
      <c r="BL55" s="236">
        <f t="shared" si="26"/>
        <v>16</v>
      </c>
      <c r="BM55" s="236">
        <f t="shared" si="26"/>
        <v>0</v>
      </c>
      <c r="BN55" s="236">
        <f t="shared" si="26"/>
        <v>0</v>
      </c>
      <c r="BO55" s="236">
        <f t="shared" si="26"/>
        <v>0</v>
      </c>
      <c r="BP55" s="236">
        <f t="shared" si="26"/>
        <v>0</v>
      </c>
      <c r="BQ55" s="236">
        <f t="shared" si="26"/>
        <v>0</v>
      </c>
      <c r="BR55" s="236">
        <f t="shared" si="26"/>
        <v>0</v>
      </c>
      <c r="BS55" s="236">
        <f t="shared" si="26"/>
        <v>0</v>
      </c>
      <c r="BT55" s="236">
        <f t="shared" si="26"/>
        <v>0</v>
      </c>
      <c r="BU55" s="236">
        <f t="shared" si="26"/>
        <v>0</v>
      </c>
      <c r="BV55" s="236">
        <f t="shared" si="26"/>
        <v>0</v>
      </c>
      <c r="BW55" s="236">
        <f t="shared" si="26"/>
        <v>0</v>
      </c>
      <c r="BX55" s="236">
        <f t="shared" si="26"/>
        <v>60</v>
      </c>
      <c r="BY55" s="236">
        <f t="shared" ref="BY55" si="27">SUM(BY39:BY45)</f>
        <v>0</v>
      </c>
    </row>
    <row r="56" spans="1:77" ht="13.9" hidden="1" customHeight="1">
      <c r="A56" s="412" t="s">
        <v>74</v>
      </c>
      <c r="B56" s="413"/>
      <c r="C56" s="236">
        <f>C57</f>
        <v>32</v>
      </c>
      <c r="D56" s="246">
        <f>C56</f>
        <v>32</v>
      </c>
      <c r="E56" s="246">
        <f t="shared" ref="E56:BP56" si="28">D56</f>
        <v>32</v>
      </c>
      <c r="F56" s="246">
        <f t="shared" si="28"/>
        <v>32</v>
      </c>
      <c r="G56" s="246">
        <f t="shared" si="28"/>
        <v>32</v>
      </c>
      <c r="H56" s="246">
        <f t="shared" si="28"/>
        <v>32</v>
      </c>
      <c r="I56" s="246">
        <f t="shared" si="28"/>
        <v>32</v>
      </c>
      <c r="J56" s="246">
        <f t="shared" si="28"/>
        <v>32</v>
      </c>
      <c r="K56" s="246">
        <f t="shared" si="28"/>
        <v>32</v>
      </c>
      <c r="L56" s="246">
        <f t="shared" si="28"/>
        <v>32</v>
      </c>
      <c r="M56" s="246">
        <f t="shared" si="28"/>
        <v>32</v>
      </c>
      <c r="N56" s="246">
        <f t="shared" si="28"/>
        <v>32</v>
      </c>
      <c r="O56" s="246">
        <f t="shared" si="28"/>
        <v>32</v>
      </c>
      <c r="P56" s="246">
        <f t="shared" si="28"/>
        <v>32</v>
      </c>
      <c r="Q56" s="246">
        <f t="shared" si="28"/>
        <v>32</v>
      </c>
      <c r="R56" s="246">
        <f t="shared" si="28"/>
        <v>32</v>
      </c>
      <c r="S56" s="246">
        <f t="shared" si="28"/>
        <v>32</v>
      </c>
      <c r="T56" s="246">
        <f t="shared" si="28"/>
        <v>32</v>
      </c>
      <c r="U56" s="246">
        <f t="shared" si="28"/>
        <v>32</v>
      </c>
      <c r="V56" s="246">
        <f t="shared" si="28"/>
        <v>32</v>
      </c>
      <c r="W56" s="246">
        <f t="shared" si="28"/>
        <v>32</v>
      </c>
      <c r="X56" s="246">
        <f t="shared" si="28"/>
        <v>32</v>
      </c>
      <c r="Y56" s="246">
        <f t="shared" si="28"/>
        <v>32</v>
      </c>
      <c r="Z56" s="246">
        <f t="shared" si="28"/>
        <v>32</v>
      </c>
      <c r="AA56" s="246">
        <f t="shared" si="28"/>
        <v>32</v>
      </c>
      <c r="AB56" s="246">
        <f t="shared" si="28"/>
        <v>32</v>
      </c>
      <c r="AC56" s="246">
        <f t="shared" si="28"/>
        <v>32</v>
      </c>
      <c r="AD56" s="246">
        <f t="shared" si="28"/>
        <v>32</v>
      </c>
      <c r="AE56" s="246">
        <f t="shared" si="28"/>
        <v>32</v>
      </c>
      <c r="AF56" s="246">
        <f t="shared" si="28"/>
        <v>32</v>
      </c>
      <c r="AG56" s="246">
        <f t="shared" si="28"/>
        <v>32</v>
      </c>
      <c r="AH56" s="246">
        <f t="shared" si="28"/>
        <v>32</v>
      </c>
      <c r="AI56" s="246">
        <f t="shared" si="28"/>
        <v>32</v>
      </c>
      <c r="AJ56" s="246">
        <f t="shared" si="28"/>
        <v>32</v>
      </c>
      <c r="AK56" s="246">
        <f t="shared" si="28"/>
        <v>32</v>
      </c>
      <c r="AL56" s="246">
        <f t="shared" si="28"/>
        <v>32</v>
      </c>
      <c r="AM56" s="246">
        <f t="shared" si="28"/>
        <v>32</v>
      </c>
      <c r="AN56" s="246">
        <f t="shared" si="28"/>
        <v>32</v>
      </c>
      <c r="AO56" s="246">
        <f t="shared" si="28"/>
        <v>32</v>
      </c>
      <c r="AP56" s="246">
        <f t="shared" si="28"/>
        <v>32</v>
      </c>
      <c r="AQ56" s="246">
        <f t="shared" si="28"/>
        <v>32</v>
      </c>
      <c r="AR56" s="246">
        <f t="shared" si="28"/>
        <v>32</v>
      </c>
      <c r="AS56" s="246">
        <f t="shared" si="28"/>
        <v>32</v>
      </c>
      <c r="AT56" s="246">
        <f t="shared" si="28"/>
        <v>32</v>
      </c>
      <c r="AU56" s="246">
        <f t="shared" si="28"/>
        <v>32</v>
      </c>
      <c r="AV56" s="246">
        <f t="shared" si="28"/>
        <v>32</v>
      </c>
      <c r="AW56" s="246">
        <f t="shared" si="28"/>
        <v>32</v>
      </c>
      <c r="AX56" s="246">
        <f t="shared" si="28"/>
        <v>32</v>
      </c>
      <c r="AY56" s="246">
        <f t="shared" si="28"/>
        <v>32</v>
      </c>
      <c r="AZ56" s="246">
        <f t="shared" si="28"/>
        <v>32</v>
      </c>
      <c r="BA56" s="246">
        <f t="shared" si="28"/>
        <v>32</v>
      </c>
      <c r="BB56" s="246">
        <f t="shared" si="28"/>
        <v>32</v>
      </c>
      <c r="BC56" s="246">
        <f t="shared" si="28"/>
        <v>32</v>
      </c>
      <c r="BD56" s="246">
        <f t="shared" si="28"/>
        <v>32</v>
      </c>
      <c r="BE56" s="246">
        <f t="shared" si="28"/>
        <v>32</v>
      </c>
      <c r="BF56" s="246">
        <f t="shared" si="28"/>
        <v>32</v>
      </c>
      <c r="BG56" s="246">
        <f t="shared" si="28"/>
        <v>32</v>
      </c>
      <c r="BH56" s="246">
        <f t="shared" si="28"/>
        <v>32</v>
      </c>
      <c r="BI56" s="246">
        <f t="shared" si="28"/>
        <v>32</v>
      </c>
      <c r="BJ56" s="246">
        <f t="shared" si="28"/>
        <v>32</v>
      </c>
      <c r="BK56" s="246">
        <f t="shared" si="28"/>
        <v>32</v>
      </c>
      <c r="BL56" s="246">
        <f t="shared" si="28"/>
        <v>32</v>
      </c>
      <c r="BM56" s="246">
        <f t="shared" si="28"/>
        <v>32</v>
      </c>
      <c r="BN56" s="246">
        <f t="shared" si="28"/>
        <v>32</v>
      </c>
      <c r="BO56" s="246">
        <f t="shared" si="28"/>
        <v>32</v>
      </c>
      <c r="BP56" s="246">
        <f t="shared" si="28"/>
        <v>32</v>
      </c>
      <c r="BQ56" s="246">
        <f t="shared" ref="BQ56:BY56" si="29">BP56</f>
        <v>32</v>
      </c>
      <c r="BR56" s="246">
        <f t="shared" si="29"/>
        <v>32</v>
      </c>
      <c r="BS56" s="246">
        <f t="shared" si="29"/>
        <v>32</v>
      </c>
      <c r="BT56" s="246">
        <f t="shared" si="29"/>
        <v>32</v>
      </c>
      <c r="BU56" s="246">
        <f t="shared" si="29"/>
        <v>32</v>
      </c>
      <c r="BV56" s="246">
        <f t="shared" si="29"/>
        <v>32</v>
      </c>
      <c r="BW56" s="246">
        <f t="shared" si="29"/>
        <v>32</v>
      </c>
      <c r="BX56" s="246">
        <f t="shared" si="29"/>
        <v>32</v>
      </c>
      <c r="BY56" s="246">
        <f t="shared" si="29"/>
        <v>32</v>
      </c>
    </row>
    <row r="57" spans="1:77" ht="21" hidden="1" customHeight="1" thickBot="1">
      <c r="A57" s="410" t="s">
        <v>138</v>
      </c>
      <c r="B57" s="411"/>
      <c r="C57" s="99">
        <f>VLOOKUP(B4,Общее_количество_учащихся,3,FALSE)</f>
        <v>32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47"/>
    </row>
    <row r="58" spans="1:77" ht="14.45" hidden="1" customHeight="1">
      <c r="A58" s="414" t="s">
        <v>75</v>
      </c>
      <c r="B58" s="415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30">H55*H56/1000</f>
        <v>0</v>
      </c>
      <c r="I58" s="248">
        <f t="shared" si="30"/>
        <v>0</v>
      </c>
      <c r="J58" s="249">
        <f t="shared" si="30"/>
        <v>0</v>
      </c>
      <c r="K58" s="249">
        <f>K55*K56</f>
        <v>0</v>
      </c>
      <c r="L58" s="249">
        <f>L55*L56/1000</f>
        <v>9.2799999999999994E-2</v>
      </c>
      <c r="M58" s="249">
        <f t="shared" si="30"/>
        <v>0.32</v>
      </c>
      <c r="N58" s="249">
        <f t="shared" si="30"/>
        <v>0.14336000000000002</v>
      </c>
      <c r="O58" s="249">
        <f t="shared" si="30"/>
        <v>0</v>
      </c>
      <c r="P58" s="249">
        <f t="shared" si="30"/>
        <v>3.2000000000000001E-2</v>
      </c>
      <c r="Q58" s="249">
        <f>Q55*Q56</f>
        <v>32</v>
      </c>
      <c r="R58" s="249">
        <f t="shared" si="30"/>
        <v>0</v>
      </c>
      <c r="S58" s="249">
        <f>S55*S56</f>
        <v>0</v>
      </c>
      <c r="T58" s="249">
        <f t="shared" si="30"/>
        <v>1.024</v>
      </c>
      <c r="U58" s="249">
        <f t="shared" si="30"/>
        <v>0</v>
      </c>
      <c r="V58" s="249">
        <f t="shared" si="30"/>
        <v>0</v>
      </c>
      <c r="W58" s="249">
        <f t="shared" si="30"/>
        <v>0</v>
      </c>
      <c r="X58" s="249">
        <f t="shared" si="30"/>
        <v>0</v>
      </c>
      <c r="Y58" s="249">
        <f t="shared" si="30"/>
        <v>0</v>
      </c>
      <c r="Z58" s="249">
        <f t="shared" si="30"/>
        <v>0</v>
      </c>
      <c r="AA58" s="249">
        <f t="shared" si="30"/>
        <v>0</v>
      </c>
      <c r="AB58" s="249">
        <f t="shared" si="30"/>
        <v>0</v>
      </c>
      <c r="AC58" s="249">
        <f t="shared" si="30"/>
        <v>0</v>
      </c>
      <c r="AD58" s="249">
        <f t="shared" si="30"/>
        <v>0</v>
      </c>
      <c r="AE58" s="249">
        <f>AE55*AE56</f>
        <v>64</v>
      </c>
      <c r="AF58" s="249">
        <f t="shared" si="30"/>
        <v>0</v>
      </c>
      <c r="AG58" s="249">
        <f t="shared" si="30"/>
        <v>0</v>
      </c>
      <c r="AH58" s="249">
        <f t="shared" si="30"/>
        <v>0</v>
      </c>
      <c r="AI58" s="249">
        <f t="shared" si="30"/>
        <v>0</v>
      </c>
      <c r="AJ58" s="249">
        <f t="shared" si="30"/>
        <v>0</v>
      </c>
      <c r="AK58" s="249">
        <f t="shared" si="30"/>
        <v>0</v>
      </c>
      <c r="AL58" s="249">
        <f t="shared" si="30"/>
        <v>0</v>
      </c>
      <c r="AM58" s="249">
        <f t="shared" si="30"/>
        <v>0</v>
      </c>
      <c r="AN58" s="249">
        <f t="shared" si="30"/>
        <v>0.128</v>
      </c>
      <c r="AO58" s="249">
        <f t="shared" si="30"/>
        <v>0</v>
      </c>
      <c r="AP58" s="249">
        <f t="shared" si="30"/>
        <v>0</v>
      </c>
      <c r="AQ58" s="249">
        <f t="shared" si="30"/>
        <v>0</v>
      </c>
      <c r="AR58" s="249">
        <f t="shared" si="30"/>
        <v>0</v>
      </c>
      <c r="AS58" s="249">
        <f t="shared" si="30"/>
        <v>0</v>
      </c>
      <c r="AT58" s="249">
        <f t="shared" si="30"/>
        <v>9.6000000000000002E-2</v>
      </c>
      <c r="AU58" s="249">
        <f t="shared" si="30"/>
        <v>0</v>
      </c>
      <c r="AV58" s="249">
        <f t="shared" si="30"/>
        <v>1.44</v>
      </c>
      <c r="AW58" s="249">
        <f t="shared" si="30"/>
        <v>0</v>
      </c>
      <c r="AX58" s="249">
        <f t="shared" si="30"/>
        <v>0</v>
      </c>
      <c r="AY58" s="249">
        <f t="shared" si="30"/>
        <v>0</v>
      </c>
      <c r="AZ58" s="249">
        <f t="shared" si="30"/>
        <v>0</v>
      </c>
      <c r="BA58" s="249">
        <f t="shared" si="30"/>
        <v>0</v>
      </c>
      <c r="BB58" s="249">
        <f t="shared" si="30"/>
        <v>0</v>
      </c>
      <c r="BC58" s="249">
        <f t="shared" si="30"/>
        <v>0</v>
      </c>
      <c r="BD58" s="249">
        <f t="shared" si="30"/>
        <v>1.6</v>
      </c>
      <c r="BE58" s="249">
        <f t="shared" si="30"/>
        <v>0</v>
      </c>
      <c r="BF58" s="249">
        <f t="shared" si="30"/>
        <v>0</v>
      </c>
      <c r="BG58" s="249">
        <f t="shared" si="30"/>
        <v>0</v>
      </c>
      <c r="BH58" s="249">
        <f>BH55*BH56</f>
        <v>0</v>
      </c>
      <c r="BI58" s="249">
        <f t="shared" si="30"/>
        <v>0</v>
      </c>
      <c r="BJ58" s="249">
        <f t="shared" si="30"/>
        <v>1.8240000000000001</v>
      </c>
      <c r="BK58" s="249">
        <f t="shared" si="30"/>
        <v>0.2432</v>
      </c>
      <c r="BL58" s="249">
        <f t="shared" si="30"/>
        <v>0.51200000000000001</v>
      </c>
      <c r="BM58" s="249">
        <f t="shared" si="30"/>
        <v>0</v>
      </c>
      <c r="BN58" s="249">
        <f t="shared" si="30"/>
        <v>0</v>
      </c>
      <c r="BO58" s="249">
        <f t="shared" si="30"/>
        <v>0</v>
      </c>
      <c r="BP58" s="249">
        <f t="shared" si="30"/>
        <v>0</v>
      </c>
      <c r="BQ58" s="249">
        <f t="shared" si="30"/>
        <v>0</v>
      </c>
      <c r="BR58" s="249">
        <f t="shared" si="30"/>
        <v>0</v>
      </c>
      <c r="BS58" s="249">
        <f t="shared" si="30"/>
        <v>0</v>
      </c>
      <c r="BT58" s="249">
        <f t="shared" ref="BT58:BY58" si="31">BT55*BT56/1000</f>
        <v>0</v>
      </c>
      <c r="BU58" s="249">
        <f t="shared" si="31"/>
        <v>0</v>
      </c>
      <c r="BV58" s="249">
        <f t="shared" si="31"/>
        <v>0</v>
      </c>
      <c r="BW58" s="249">
        <f t="shared" si="31"/>
        <v>0</v>
      </c>
      <c r="BX58" s="249">
        <f t="shared" si="31"/>
        <v>1.92</v>
      </c>
      <c r="BY58" s="249">
        <f t="shared" si="31"/>
        <v>0</v>
      </c>
    </row>
    <row r="59" spans="1:77" ht="13.9" hidden="1" customHeight="1">
      <c r="A59" s="414" t="s">
        <v>64</v>
      </c>
      <c r="B59" s="415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</row>
    <row r="60" spans="1:77" ht="13.9" hidden="1" customHeight="1">
      <c r="A60" s="414" t="s">
        <v>76</v>
      </c>
      <c r="B60" s="415"/>
      <c r="C60" s="250">
        <f>SUM(D60:BZ60)</f>
        <v>1952</v>
      </c>
      <c r="D60" s="243">
        <f>D58*D59</f>
        <v>0</v>
      </c>
      <c r="E60" s="243">
        <f t="shared" ref="E60:BP60" si="32">E58*E59</f>
        <v>0</v>
      </c>
      <c r="F60" s="239">
        <f>F58*F59</f>
        <v>0</v>
      </c>
      <c r="G60" s="239">
        <f t="shared" si="32"/>
        <v>0</v>
      </c>
      <c r="H60" s="239">
        <f t="shared" si="32"/>
        <v>0</v>
      </c>
      <c r="I60" s="239">
        <f t="shared" si="32"/>
        <v>0</v>
      </c>
      <c r="J60" s="239">
        <f t="shared" si="32"/>
        <v>0</v>
      </c>
      <c r="K60" s="252">
        <f t="shared" si="32"/>
        <v>0</v>
      </c>
      <c r="L60" s="252">
        <f t="shared" si="32"/>
        <v>12.991999999999999</v>
      </c>
      <c r="M60" s="252">
        <f t="shared" si="32"/>
        <v>17.920000000000002</v>
      </c>
      <c r="N60" s="252">
        <f t="shared" si="32"/>
        <v>1.4336000000000002</v>
      </c>
      <c r="O60" s="252">
        <f t="shared" si="32"/>
        <v>0</v>
      </c>
      <c r="P60" s="252">
        <f t="shared" si="32"/>
        <v>22.400000000000002</v>
      </c>
      <c r="Q60" s="252">
        <f t="shared" si="32"/>
        <v>256</v>
      </c>
      <c r="R60" s="252">
        <f t="shared" si="32"/>
        <v>0</v>
      </c>
      <c r="S60" s="252">
        <f t="shared" si="32"/>
        <v>0</v>
      </c>
      <c r="T60" s="252">
        <f t="shared" si="32"/>
        <v>153.6</v>
      </c>
      <c r="U60" s="252">
        <f t="shared" si="32"/>
        <v>0</v>
      </c>
      <c r="V60" s="252">
        <f t="shared" si="32"/>
        <v>0</v>
      </c>
      <c r="W60" s="252">
        <f t="shared" si="32"/>
        <v>0</v>
      </c>
      <c r="X60" s="252">
        <f t="shared" si="32"/>
        <v>0</v>
      </c>
      <c r="Y60" s="252">
        <f t="shared" si="32"/>
        <v>0</v>
      </c>
      <c r="Z60" s="252">
        <f t="shared" si="32"/>
        <v>0</v>
      </c>
      <c r="AA60" s="252">
        <f t="shared" si="32"/>
        <v>0</v>
      </c>
      <c r="AB60" s="252">
        <f t="shared" si="32"/>
        <v>0</v>
      </c>
      <c r="AC60" s="252">
        <f t="shared" si="32"/>
        <v>0</v>
      </c>
      <c r="AD60" s="252">
        <f t="shared" si="32"/>
        <v>0</v>
      </c>
      <c r="AE60" s="252">
        <f t="shared" si="32"/>
        <v>672</v>
      </c>
      <c r="AF60" s="252">
        <f t="shared" si="32"/>
        <v>0</v>
      </c>
      <c r="AG60" s="252">
        <f t="shared" si="32"/>
        <v>0</v>
      </c>
      <c r="AH60" s="252">
        <f t="shared" si="32"/>
        <v>0</v>
      </c>
      <c r="AI60" s="252">
        <f t="shared" si="32"/>
        <v>0</v>
      </c>
      <c r="AJ60" s="252">
        <f t="shared" si="32"/>
        <v>0</v>
      </c>
      <c r="AK60" s="252">
        <f t="shared" si="32"/>
        <v>0</v>
      </c>
      <c r="AL60" s="252">
        <f t="shared" si="32"/>
        <v>0</v>
      </c>
      <c r="AM60" s="252">
        <f t="shared" si="32"/>
        <v>0</v>
      </c>
      <c r="AN60" s="252">
        <f t="shared" si="32"/>
        <v>7.68</v>
      </c>
      <c r="AO60" s="252">
        <f t="shared" si="32"/>
        <v>0</v>
      </c>
      <c r="AP60" s="252">
        <f t="shared" si="32"/>
        <v>0</v>
      </c>
      <c r="AQ60" s="252">
        <f t="shared" si="32"/>
        <v>0</v>
      </c>
      <c r="AR60" s="252">
        <f t="shared" si="32"/>
        <v>0</v>
      </c>
      <c r="AS60" s="252">
        <f t="shared" si="32"/>
        <v>0</v>
      </c>
      <c r="AT60" s="252">
        <f t="shared" si="32"/>
        <v>57.6</v>
      </c>
      <c r="AU60" s="252">
        <f t="shared" si="32"/>
        <v>0</v>
      </c>
      <c r="AV60" s="252">
        <f t="shared" si="32"/>
        <v>108</v>
      </c>
      <c r="AW60" s="252">
        <f t="shared" si="32"/>
        <v>0</v>
      </c>
      <c r="AX60" s="252">
        <f t="shared" si="32"/>
        <v>0</v>
      </c>
      <c r="AY60" s="252">
        <f t="shared" si="32"/>
        <v>0</v>
      </c>
      <c r="AZ60" s="252">
        <f t="shared" si="32"/>
        <v>0</v>
      </c>
      <c r="BA60" s="252">
        <f t="shared" si="32"/>
        <v>0</v>
      </c>
      <c r="BB60" s="252">
        <f t="shared" si="32"/>
        <v>0</v>
      </c>
      <c r="BC60" s="252">
        <f t="shared" si="32"/>
        <v>0</v>
      </c>
      <c r="BD60" s="252">
        <f t="shared" si="32"/>
        <v>480</v>
      </c>
      <c r="BE60" s="252">
        <f t="shared" si="32"/>
        <v>0</v>
      </c>
      <c r="BF60" s="252">
        <f t="shared" si="32"/>
        <v>0</v>
      </c>
      <c r="BG60" s="252">
        <f t="shared" si="32"/>
        <v>0</v>
      </c>
      <c r="BH60" s="252">
        <f t="shared" si="32"/>
        <v>0</v>
      </c>
      <c r="BI60" s="252">
        <f t="shared" si="32"/>
        <v>0</v>
      </c>
      <c r="BJ60" s="252">
        <f t="shared" si="32"/>
        <v>63.84</v>
      </c>
      <c r="BK60" s="252">
        <f t="shared" si="32"/>
        <v>5.3503999999999996</v>
      </c>
      <c r="BL60" s="252">
        <f t="shared" si="32"/>
        <v>16.384</v>
      </c>
      <c r="BM60" s="252">
        <f t="shared" si="32"/>
        <v>0</v>
      </c>
      <c r="BN60" s="252">
        <f t="shared" si="32"/>
        <v>0</v>
      </c>
      <c r="BO60" s="252">
        <f t="shared" si="32"/>
        <v>0</v>
      </c>
      <c r="BP60" s="252">
        <f t="shared" si="32"/>
        <v>0</v>
      </c>
      <c r="BQ60" s="252">
        <f t="shared" ref="BQ60:BW60" si="33">BQ58*BQ59</f>
        <v>0</v>
      </c>
      <c r="BR60" s="252">
        <f t="shared" si="33"/>
        <v>0</v>
      </c>
      <c r="BS60" s="252">
        <f t="shared" si="33"/>
        <v>0</v>
      </c>
      <c r="BT60" s="252">
        <f t="shared" si="33"/>
        <v>0</v>
      </c>
      <c r="BU60" s="252">
        <f t="shared" si="33"/>
        <v>0</v>
      </c>
      <c r="BV60" s="252">
        <f>BV58*BV59</f>
        <v>0</v>
      </c>
      <c r="BW60" s="252">
        <f t="shared" si="33"/>
        <v>0</v>
      </c>
      <c r="BX60" s="252">
        <f>BX58*BX59</f>
        <v>76.8</v>
      </c>
      <c r="BY60" s="252">
        <f>BY58*BY59</f>
        <v>0</v>
      </c>
    </row>
    <row r="61" spans="1:77" ht="13.9" hidden="1" customHeight="1">
      <c r="A61" s="414" t="s">
        <v>77</v>
      </c>
      <c r="B61" s="416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7" ht="15.75" hidden="1" customHeight="1">
      <c r="A62" s="1">
        <f ca="1">SUMPRODUCT(SIGN(CELL("width",OFFSET(D52,,N(INDEX(COLUMN(D52:BZ52)-COLUMN(D52),))))),D52:BZ52)</f>
        <v>1952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7" ht="15.75" customHeight="1">
      <c r="A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7" ht="15.75" customHeight="1">
      <c r="A64" s="1"/>
      <c r="B64" s="29" t="s">
        <v>78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B66" s="29" t="s">
        <v>79</v>
      </c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0">
    <mergeCell ref="A15:B15"/>
    <mergeCell ref="A1:BK1"/>
    <mergeCell ref="A2:BK2"/>
    <mergeCell ref="B3:BK3"/>
    <mergeCell ref="C4:BX4"/>
    <mergeCell ref="A6:B7"/>
    <mergeCell ref="D6:BX6"/>
    <mergeCell ref="L5:AB5"/>
    <mergeCell ref="A8:B8"/>
    <mergeCell ref="A9:B9"/>
    <mergeCell ref="A10:B10"/>
    <mergeCell ref="A11:B11"/>
    <mergeCell ref="A12:B12"/>
    <mergeCell ref="A13:B13"/>
    <mergeCell ref="A33:B33"/>
    <mergeCell ref="A34:B34"/>
    <mergeCell ref="A28:B28"/>
    <mergeCell ref="A29:B29"/>
    <mergeCell ref="A30:B30"/>
    <mergeCell ref="A31:B31"/>
    <mergeCell ref="A32:B32"/>
    <mergeCell ref="A16:B16"/>
    <mergeCell ref="A22:B22"/>
    <mergeCell ref="A18:B18"/>
    <mergeCell ref="A19:B19"/>
    <mergeCell ref="A20:B20"/>
    <mergeCell ref="A21:B21"/>
    <mergeCell ref="A17:B17"/>
    <mergeCell ref="A45:B45"/>
    <mergeCell ref="A37:B38"/>
    <mergeCell ref="A58:B58"/>
    <mergeCell ref="D37:BX37"/>
    <mergeCell ref="A39:B39"/>
    <mergeCell ref="A40:B40"/>
    <mergeCell ref="A59:B59"/>
    <mergeCell ref="A60:B60"/>
    <mergeCell ref="A61:B61"/>
    <mergeCell ref="A14:B14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3:B43"/>
    <mergeCell ref="A44:B44"/>
  </mergeCells>
  <pageMargins left="0.70866141732283472" right="0.70866141732283472" top="0.74803149606299213" bottom="0.74803149606299213" header="0" footer="0"/>
  <pageSetup paperSize="9" scale="57" orientation="landscape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pageSetUpPr fitToPage="1"/>
  </sheetPr>
  <dimension ref="A1:CA1000"/>
  <sheetViews>
    <sheetView topLeftCell="A8" zoomScale="80" zoomScaleNormal="80" workbookViewId="0">
      <selection activeCell="B4" sqref="B4"/>
    </sheetView>
  </sheetViews>
  <sheetFormatPr defaultColWidth="12.625" defaultRowHeight="15" customHeight="1"/>
  <cols>
    <col min="1" max="1" width="3.25" style="285" customWidth="1"/>
    <col min="2" max="2" width="26.625" style="285" customWidth="1"/>
    <col min="3" max="3" width="10.125" style="285" customWidth="1"/>
    <col min="4" max="7" width="4.25" style="285" hidden="1" customWidth="1"/>
    <col min="8" max="9" width="4.5" style="285" hidden="1" customWidth="1"/>
    <col min="10" max="10" width="4.25" style="285" hidden="1" customWidth="1"/>
    <col min="11" max="11" width="8.5" style="285" bestFit="1" customWidth="1"/>
    <col min="12" max="12" width="8.375" style="285" bestFit="1" customWidth="1"/>
    <col min="13" max="14" width="7.375" style="285" bestFit="1" customWidth="1"/>
    <col min="15" max="15" width="8.375" style="285" bestFit="1" customWidth="1"/>
    <col min="16" max="16" width="4.5" style="285" hidden="1" customWidth="1"/>
    <col min="17" max="17" width="7.75" style="285" bestFit="1" customWidth="1"/>
    <col min="18" max="18" width="4.5" style="285" hidden="1" customWidth="1"/>
    <col min="19" max="19" width="4.25" style="285" hidden="1" customWidth="1"/>
    <col min="20" max="24" width="8.375" style="285" bestFit="1" customWidth="1"/>
    <col min="25" max="25" width="6.75" style="285" hidden="1" customWidth="1"/>
    <col min="26" max="27" width="4.25" style="285" hidden="1" customWidth="1"/>
    <col min="28" max="28" width="7.375" style="285" bestFit="1" customWidth="1"/>
    <col min="29" max="29" width="7.75" style="285" hidden="1" customWidth="1"/>
    <col min="30" max="31" width="4.5" style="285" hidden="1" customWidth="1"/>
    <col min="32" max="39" width="4.25" style="285" hidden="1" customWidth="1"/>
    <col min="40" max="40" width="8.125" style="285" customWidth="1"/>
    <col min="41" max="41" width="7.375" style="285" bestFit="1" customWidth="1"/>
    <col min="42" max="44" width="4.5" style="285" hidden="1" customWidth="1"/>
    <col min="45" max="45" width="4.25" style="285" hidden="1" customWidth="1"/>
    <col min="46" max="46" width="8.375" style="285" bestFit="1" customWidth="1"/>
    <col min="47" max="47" width="4.25" style="285" hidden="1" customWidth="1"/>
    <col min="48" max="48" width="7.375" style="285" bestFit="1" customWidth="1"/>
    <col min="49" max="49" width="4.5" style="285" hidden="1" customWidth="1"/>
    <col min="50" max="50" width="7.625" style="285" hidden="1" customWidth="1"/>
    <col min="51" max="52" width="4.5" style="285" hidden="1" customWidth="1"/>
    <col min="53" max="53" width="8.375" style="285" bestFit="1" customWidth="1"/>
    <col min="54" max="55" width="8.375" style="285" hidden="1" customWidth="1"/>
    <col min="56" max="56" width="8.375" style="285" customWidth="1"/>
    <col min="57" max="58" width="8.375" style="285" hidden="1" customWidth="1"/>
    <col min="59" max="59" width="8.375" style="285" bestFit="1" customWidth="1"/>
    <col min="60" max="60" width="7.375" style="285" hidden="1" customWidth="1"/>
    <col min="61" max="61" width="7.375" style="285" bestFit="1" customWidth="1"/>
    <col min="62" max="62" width="7.75" style="285" bestFit="1" customWidth="1"/>
    <col min="63" max="64" width="7.125" style="285" customWidth="1"/>
    <col min="65" max="66" width="4.25" style="285" hidden="1" customWidth="1"/>
    <col min="67" max="67" width="7.125" style="285" customWidth="1"/>
    <col min="68" max="73" width="4.5" style="285" hidden="1" customWidth="1"/>
    <col min="74" max="74" width="9" style="285" customWidth="1"/>
    <col min="75" max="75" width="4.25" style="285" hidden="1" customWidth="1"/>
    <col min="76" max="76" width="7.625" style="285" bestFit="1" customWidth="1"/>
    <col min="77" max="77" width="3.875" style="285" hidden="1" customWidth="1"/>
    <col min="78" max="78" width="4.25" style="285" hidden="1" customWidth="1"/>
    <col min="79" max="79" width="7.625" style="285" customWidth="1"/>
    <col min="80" max="16384" width="12.625" style="285"/>
  </cols>
  <sheetData>
    <row r="1" spans="1:79" ht="18.75">
      <c r="A1" s="423" t="str">
        <f>'Автомат. ввод'!N10</f>
        <v>МКОУ " Новокрестьяновская  СОШ"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423"/>
      <c r="S1" s="423"/>
      <c r="T1" s="423"/>
      <c r="U1" s="423"/>
      <c r="V1" s="423"/>
      <c r="W1" s="423"/>
      <c r="X1" s="423"/>
      <c r="Y1" s="423"/>
      <c r="Z1" s="423"/>
      <c r="AA1" s="423"/>
      <c r="AB1" s="423"/>
      <c r="AC1" s="423"/>
      <c r="AD1" s="423"/>
      <c r="AE1" s="423"/>
      <c r="AF1" s="423"/>
      <c r="AG1" s="423"/>
      <c r="AH1" s="423"/>
      <c r="AI1" s="423"/>
      <c r="AJ1" s="423"/>
      <c r="AK1" s="423"/>
      <c r="AL1" s="423"/>
      <c r="AM1" s="423"/>
      <c r="AN1" s="423"/>
      <c r="AO1" s="423"/>
      <c r="AP1" s="423"/>
      <c r="AQ1" s="423"/>
      <c r="AR1" s="423"/>
      <c r="AS1" s="423"/>
      <c r="AT1" s="423"/>
      <c r="AU1" s="423"/>
      <c r="AV1" s="423"/>
      <c r="AW1" s="423"/>
      <c r="AX1" s="423"/>
      <c r="AY1" s="423"/>
      <c r="AZ1" s="423"/>
      <c r="BA1" s="423"/>
      <c r="BB1" s="423"/>
      <c r="BC1" s="423"/>
      <c r="BD1" s="423"/>
      <c r="BE1" s="423"/>
      <c r="BF1" s="423"/>
      <c r="BG1" s="423"/>
      <c r="BH1" s="423"/>
      <c r="BI1" s="423"/>
      <c r="BJ1" s="423"/>
      <c r="BK1" s="423"/>
    </row>
    <row r="2" spans="1:79" ht="15.75">
      <c r="A2" s="424" t="s">
        <v>65</v>
      </c>
      <c r="B2" s="424"/>
      <c r="C2" s="424"/>
      <c r="D2" s="424"/>
      <c r="E2" s="424"/>
      <c r="F2" s="424"/>
      <c r="G2" s="424"/>
      <c r="H2" s="424"/>
      <c r="I2" s="424"/>
      <c r="J2" s="424"/>
      <c r="K2" s="424"/>
      <c r="L2" s="424"/>
      <c r="M2" s="424"/>
      <c r="N2" s="424"/>
      <c r="O2" s="424"/>
      <c r="P2" s="424"/>
      <c r="Q2" s="424"/>
      <c r="R2" s="424"/>
      <c r="S2" s="424"/>
      <c r="T2" s="424"/>
      <c r="U2" s="424"/>
      <c r="V2" s="424"/>
      <c r="W2" s="424"/>
      <c r="X2" s="424"/>
      <c r="Y2" s="424"/>
      <c r="Z2" s="424"/>
      <c r="AA2" s="424"/>
      <c r="AB2" s="424"/>
      <c r="AC2" s="424"/>
      <c r="AD2" s="424"/>
      <c r="AE2" s="424"/>
      <c r="AF2" s="424"/>
      <c r="AG2" s="424"/>
      <c r="AH2" s="424"/>
      <c r="AI2" s="424"/>
      <c r="AJ2" s="424"/>
      <c r="AK2" s="424"/>
      <c r="AL2" s="424"/>
      <c r="AM2" s="424"/>
      <c r="AN2" s="424"/>
      <c r="AO2" s="424"/>
      <c r="AP2" s="424"/>
      <c r="AQ2" s="424"/>
      <c r="AR2" s="424"/>
      <c r="AS2" s="424"/>
      <c r="AT2" s="424"/>
      <c r="AU2" s="424"/>
      <c r="AV2" s="424"/>
      <c r="AW2" s="424"/>
      <c r="AX2" s="424"/>
      <c r="AY2" s="424"/>
      <c r="AZ2" s="424"/>
      <c r="BA2" s="424"/>
      <c r="BB2" s="424"/>
      <c r="BC2" s="424"/>
      <c r="BD2" s="424"/>
      <c r="BE2" s="424"/>
      <c r="BF2" s="424"/>
      <c r="BG2" s="424"/>
      <c r="BH2" s="424"/>
      <c r="BI2" s="424"/>
      <c r="BJ2" s="424"/>
      <c r="BK2" s="424"/>
      <c r="BQ2" s="36"/>
      <c r="BR2" s="36"/>
      <c r="BS2" s="36"/>
      <c r="BT2" s="36"/>
      <c r="BU2" s="36"/>
      <c r="BV2" s="36"/>
      <c r="BW2" s="36"/>
    </row>
    <row r="3" spans="1:79" ht="15.75">
      <c r="B3" s="424" t="s">
        <v>66</v>
      </c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424"/>
      <c r="S3" s="424"/>
      <c r="T3" s="424"/>
      <c r="U3" s="424"/>
      <c r="V3" s="424"/>
      <c r="W3" s="424"/>
      <c r="X3" s="424"/>
      <c r="Y3" s="424"/>
      <c r="Z3" s="424"/>
      <c r="AA3" s="424"/>
      <c r="AB3" s="424"/>
      <c r="AC3" s="424"/>
      <c r="AD3" s="424"/>
      <c r="AE3" s="424"/>
      <c r="AF3" s="424"/>
      <c r="AG3" s="424"/>
      <c r="AH3" s="424"/>
      <c r="AI3" s="424"/>
      <c r="AJ3" s="424"/>
      <c r="AK3" s="424"/>
      <c r="AL3" s="424"/>
      <c r="AM3" s="424"/>
      <c r="AN3" s="424"/>
      <c r="AO3" s="424"/>
      <c r="AP3" s="424"/>
      <c r="AQ3" s="424"/>
      <c r="AR3" s="424"/>
      <c r="AS3" s="424"/>
      <c r="AT3" s="424"/>
      <c r="AU3" s="424"/>
      <c r="AV3" s="424"/>
      <c r="AW3" s="424"/>
      <c r="AX3" s="424"/>
      <c r="AY3" s="424"/>
      <c r="AZ3" s="424"/>
      <c r="BA3" s="424"/>
      <c r="BB3" s="424"/>
      <c r="BC3" s="424"/>
      <c r="BD3" s="424"/>
      <c r="BE3" s="424"/>
      <c r="BF3" s="424"/>
      <c r="BG3" s="424"/>
      <c r="BH3" s="424"/>
      <c r="BI3" s="424"/>
      <c r="BJ3" s="424"/>
      <c r="BK3" s="424"/>
      <c r="BQ3" s="36"/>
      <c r="BR3" s="36"/>
      <c r="BS3" s="36"/>
      <c r="BT3" s="36"/>
      <c r="BU3" s="36"/>
      <c r="BV3" s="36"/>
      <c r="BW3" s="36"/>
    </row>
    <row r="4" spans="1:79" ht="15.75">
      <c r="B4" s="37">
        <v>26</v>
      </c>
      <c r="C4" s="425" t="str">
        <f>ССЫЛКИ!A5</f>
        <v>Март 2021 г.</v>
      </c>
      <c r="D4" s="425"/>
      <c r="E4" s="425"/>
      <c r="F4" s="425"/>
      <c r="G4" s="425"/>
      <c r="H4" s="425"/>
      <c r="I4" s="425"/>
      <c r="J4" s="425"/>
      <c r="K4" s="425"/>
      <c r="L4" s="425"/>
      <c r="M4" s="425"/>
      <c r="N4" s="425"/>
      <c r="O4" s="425"/>
      <c r="P4" s="425"/>
      <c r="Q4" s="425"/>
      <c r="R4" s="425"/>
      <c r="S4" s="425"/>
      <c r="T4" s="425"/>
      <c r="U4" s="425"/>
      <c r="V4" s="425"/>
      <c r="W4" s="425"/>
      <c r="X4" s="425"/>
      <c r="Y4" s="425"/>
      <c r="Z4" s="425"/>
      <c r="AA4" s="425"/>
      <c r="AB4" s="425"/>
      <c r="AC4" s="425"/>
      <c r="AD4" s="425"/>
      <c r="AE4" s="425"/>
      <c r="AF4" s="425"/>
      <c r="AG4" s="425"/>
      <c r="AH4" s="425"/>
      <c r="AI4" s="425"/>
      <c r="AJ4" s="425"/>
      <c r="AK4" s="425"/>
      <c r="AL4" s="425"/>
      <c r="AM4" s="425"/>
      <c r="AN4" s="425"/>
      <c r="AO4" s="425"/>
      <c r="AP4" s="425"/>
      <c r="AQ4" s="425"/>
      <c r="AR4" s="425"/>
      <c r="AS4" s="425"/>
      <c r="AT4" s="425"/>
      <c r="AU4" s="425"/>
      <c r="AV4" s="425"/>
      <c r="AW4" s="425"/>
      <c r="AX4" s="425"/>
      <c r="AY4" s="425"/>
      <c r="AZ4" s="425"/>
      <c r="BA4" s="425"/>
      <c r="BB4" s="425"/>
      <c r="BC4" s="425"/>
      <c r="BD4" s="425"/>
      <c r="BE4" s="425"/>
      <c r="BF4" s="425"/>
      <c r="BG4" s="425"/>
      <c r="BH4" s="425"/>
      <c r="BI4" s="425"/>
      <c r="BJ4" s="425"/>
      <c r="BK4" s="425"/>
      <c r="BL4" s="425"/>
      <c r="BM4" s="425"/>
      <c r="BN4" s="425"/>
      <c r="BO4" s="425"/>
      <c r="BP4" s="425"/>
      <c r="BQ4" s="425"/>
      <c r="BR4" s="425"/>
      <c r="BS4" s="425"/>
      <c r="BT4" s="425"/>
      <c r="BU4" s="425"/>
      <c r="BV4" s="425"/>
      <c r="BW4" s="425"/>
      <c r="BX4" s="425"/>
    </row>
    <row r="5" spans="1:79" ht="23.25">
      <c r="B5" s="294" t="s">
        <v>397</v>
      </c>
      <c r="C5" s="36"/>
      <c r="D5" s="36"/>
      <c r="E5" s="36"/>
      <c r="F5" s="36"/>
      <c r="G5" s="36"/>
      <c r="H5" s="36"/>
      <c r="I5" s="36"/>
      <c r="J5" s="36"/>
      <c r="K5" s="38"/>
      <c r="L5" s="36"/>
      <c r="M5" s="439" t="str">
        <f>VLOOKUP(B4,Общее_количество_учащихся,2,FALSE)</f>
        <v>Пятница</v>
      </c>
      <c r="N5" s="439"/>
      <c r="O5" s="439"/>
      <c r="P5" s="439"/>
      <c r="Q5" s="439"/>
      <c r="R5" s="439"/>
      <c r="S5" s="439"/>
      <c r="T5" s="36"/>
      <c r="U5" s="36"/>
      <c r="V5" s="36"/>
      <c r="W5" s="36"/>
      <c r="X5" s="36"/>
      <c r="Y5" s="36"/>
      <c r="Z5" s="36"/>
      <c r="AA5" s="36"/>
      <c r="AB5" s="36"/>
      <c r="AD5" s="287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14.45" customHeight="1">
      <c r="A6" s="448" t="s">
        <v>68</v>
      </c>
      <c r="B6" s="456"/>
      <c r="C6" s="40"/>
      <c r="D6" s="445" t="s">
        <v>69</v>
      </c>
      <c r="E6" s="459"/>
      <c r="F6" s="459"/>
      <c r="G6" s="459"/>
      <c r="H6" s="459"/>
      <c r="I6" s="459"/>
      <c r="J6" s="459"/>
      <c r="K6" s="459"/>
      <c r="L6" s="459"/>
      <c r="M6" s="459"/>
      <c r="N6" s="459"/>
      <c r="O6" s="459"/>
      <c r="P6" s="459"/>
      <c r="Q6" s="459"/>
      <c r="R6" s="459"/>
      <c r="S6" s="459"/>
      <c r="T6" s="459"/>
      <c r="U6" s="459"/>
      <c r="V6" s="459"/>
      <c r="W6" s="459"/>
      <c r="X6" s="459"/>
      <c r="Y6" s="459"/>
      <c r="Z6" s="459"/>
      <c r="AA6" s="459"/>
      <c r="AB6" s="459"/>
      <c r="AC6" s="459"/>
      <c r="AD6" s="459"/>
      <c r="AE6" s="459"/>
      <c r="AF6" s="459"/>
      <c r="AG6" s="459"/>
      <c r="AH6" s="459"/>
      <c r="AI6" s="459"/>
      <c r="AJ6" s="459"/>
      <c r="AK6" s="459"/>
      <c r="AL6" s="459"/>
      <c r="AM6" s="459"/>
      <c r="AN6" s="459"/>
      <c r="AO6" s="459"/>
      <c r="AP6" s="459"/>
      <c r="AQ6" s="459"/>
      <c r="AR6" s="459"/>
      <c r="AS6" s="459"/>
      <c r="AT6" s="459"/>
      <c r="AU6" s="459"/>
      <c r="AV6" s="459"/>
      <c r="AW6" s="459"/>
      <c r="AX6" s="459"/>
      <c r="AY6" s="459"/>
      <c r="AZ6" s="459"/>
      <c r="BA6" s="459"/>
      <c r="BB6" s="459"/>
      <c r="BC6" s="459"/>
      <c r="BD6" s="459"/>
      <c r="BE6" s="459"/>
      <c r="BF6" s="459"/>
      <c r="BG6" s="459"/>
      <c r="BH6" s="459"/>
      <c r="BI6" s="459"/>
      <c r="BJ6" s="459"/>
      <c r="BK6" s="459"/>
      <c r="BL6" s="459"/>
      <c r="BM6" s="459"/>
      <c r="BN6" s="459"/>
      <c r="BO6" s="459"/>
      <c r="BP6" s="459"/>
      <c r="BQ6" s="459"/>
      <c r="BR6" s="459"/>
      <c r="BS6" s="459"/>
      <c r="BT6" s="459"/>
      <c r="BU6" s="459"/>
      <c r="BV6" s="459"/>
      <c r="BW6" s="459"/>
      <c r="BX6" s="459"/>
    </row>
    <row r="7" spans="1:79" ht="162.6" customHeight="1">
      <c r="A7" s="457"/>
      <c r="B7" s="458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37" t="s">
        <v>392</v>
      </c>
      <c r="B8" s="46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>
        <v>1</v>
      </c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>
        <v>5</v>
      </c>
      <c r="AU8" s="41"/>
      <c r="AV8" s="41">
        <v>52</v>
      </c>
      <c r="AW8" s="41"/>
      <c r="AX8" s="41"/>
      <c r="AY8" s="41"/>
      <c r="AZ8" s="41"/>
      <c r="BA8" s="41"/>
      <c r="BB8" s="41"/>
      <c r="BC8" s="41"/>
      <c r="BD8" s="41">
        <v>50</v>
      </c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429" t="s">
        <v>393</v>
      </c>
      <c r="B9" s="442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>
        <v>50</v>
      </c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34" t="s">
        <v>61</v>
      </c>
      <c r="B10" s="442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>
        <v>60</v>
      </c>
      <c r="BY10" s="41"/>
      <c r="BZ10" s="41"/>
    </row>
    <row r="11" spans="1:79">
      <c r="A11" s="429" t="s">
        <v>369</v>
      </c>
      <c r="B11" s="442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>
        <v>200</v>
      </c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</row>
    <row r="12" spans="1:79">
      <c r="A12" s="429" t="s">
        <v>106</v>
      </c>
      <c r="B12" s="442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>
        <v>48</v>
      </c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</row>
    <row r="13" spans="1:79" hidden="1">
      <c r="A13" s="286"/>
      <c r="B13" s="288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434"/>
      <c r="B14" s="442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17"/>
    </row>
    <row r="15" spans="1:79">
      <c r="A15" s="434"/>
      <c r="B15" s="442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17"/>
    </row>
    <row r="16" spans="1:79" ht="14.45" hidden="1" customHeight="1">
      <c r="A16" s="434"/>
      <c r="B16" s="442"/>
      <c r="C16" s="41"/>
      <c r="D16" s="41">
        <f t="shared" ref="D16:AI16" si="0">SUM(D8:D14)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0</v>
      </c>
      <c r="M16" s="41">
        <f t="shared" si="0"/>
        <v>0</v>
      </c>
      <c r="N16" s="41">
        <f t="shared" si="0"/>
        <v>0</v>
      </c>
      <c r="O16" s="41">
        <f t="shared" si="0"/>
        <v>0</v>
      </c>
      <c r="P16" s="41">
        <f t="shared" si="0"/>
        <v>0</v>
      </c>
      <c r="Q16" s="41">
        <f t="shared" si="0"/>
        <v>1</v>
      </c>
      <c r="R16" s="41">
        <f t="shared" si="0"/>
        <v>0</v>
      </c>
      <c r="S16" s="41">
        <f t="shared" si="0"/>
        <v>0</v>
      </c>
      <c r="T16" s="41">
        <f t="shared" si="0"/>
        <v>48</v>
      </c>
      <c r="U16" s="41">
        <f t="shared" si="0"/>
        <v>0</v>
      </c>
      <c r="V16" s="41">
        <f t="shared" si="0"/>
        <v>0</v>
      </c>
      <c r="W16" s="41">
        <f t="shared" si="0"/>
        <v>50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200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ref="AJ16:BZ16" si="1">SUM(AJ8:AJ14)</f>
        <v>0</v>
      </c>
      <c r="AK16" s="41">
        <f t="shared" si="1"/>
        <v>0</v>
      </c>
      <c r="AL16" s="41">
        <f t="shared" si="1"/>
        <v>0</v>
      </c>
      <c r="AM16" s="41">
        <f t="shared" si="1"/>
        <v>0</v>
      </c>
      <c r="AN16" s="41">
        <f t="shared" si="1"/>
        <v>0</v>
      </c>
      <c r="AO16" s="41">
        <f t="shared" si="1"/>
        <v>0</v>
      </c>
      <c r="AP16" s="41">
        <f t="shared" si="1"/>
        <v>0</v>
      </c>
      <c r="AQ16" s="41">
        <f t="shared" si="1"/>
        <v>0</v>
      </c>
      <c r="AR16" s="41">
        <f t="shared" si="1"/>
        <v>0</v>
      </c>
      <c r="AS16" s="41">
        <f t="shared" si="1"/>
        <v>0</v>
      </c>
      <c r="AT16" s="41">
        <f t="shared" si="1"/>
        <v>5</v>
      </c>
      <c r="AU16" s="41">
        <f t="shared" si="1"/>
        <v>0</v>
      </c>
      <c r="AV16" s="41">
        <f t="shared" si="1"/>
        <v>52</v>
      </c>
      <c r="AW16" s="41">
        <f t="shared" si="1"/>
        <v>0</v>
      </c>
      <c r="AX16" s="41">
        <f t="shared" si="1"/>
        <v>0</v>
      </c>
      <c r="AY16" s="41">
        <f t="shared" si="1"/>
        <v>0</v>
      </c>
      <c r="AZ16" s="41">
        <f t="shared" si="1"/>
        <v>0</v>
      </c>
      <c r="BA16" s="41">
        <f t="shared" si="1"/>
        <v>0</v>
      </c>
      <c r="BB16" s="41">
        <f t="shared" si="1"/>
        <v>0</v>
      </c>
      <c r="BC16" s="41">
        <f t="shared" si="1"/>
        <v>0</v>
      </c>
      <c r="BD16" s="41">
        <f t="shared" si="1"/>
        <v>50</v>
      </c>
      <c r="BE16" s="41">
        <f t="shared" si="1"/>
        <v>0</v>
      </c>
      <c r="BF16" s="41">
        <f t="shared" si="1"/>
        <v>0</v>
      </c>
      <c r="BG16" s="41">
        <f t="shared" si="1"/>
        <v>0</v>
      </c>
      <c r="BH16" s="41">
        <f t="shared" si="1"/>
        <v>0</v>
      </c>
      <c r="BI16" s="41">
        <f t="shared" si="1"/>
        <v>0</v>
      </c>
      <c r="BJ16" s="41">
        <f t="shared" si="1"/>
        <v>0</v>
      </c>
      <c r="BK16" s="41">
        <f t="shared" si="1"/>
        <v>0</v>
      </c>
      <c r="BL16" s="41">
        <f t="shared" si="1"/>
        <v>0</v>
      </c>
      <c r="BM16" s="41">
        <f t="shared" si="1"/>
        <v>0</v>
      </c>
      <c r="BN16" s="41">
        <f t="shared" si="1"/>
        <v>0</v>
      </c>
      <c r="BO16" s="41">
        <f t="shared" si="1"/>
        <v>0</v>
      </c>
      <c r="BP16" s="41">
        <f t="shared" si="1"/>
        <v>0</v>
      </c>
      <c r="BQ16" s="41">
        <f t="shared" si="1"/>
        <v>0</v>
      </c>
      <c r="BR16" s="41">
        <f t="shared" si="1"/>
        <v>0</v>
      </c>
      <c r="BS16" s="41">
        <f t="shared" si="1"/>
        <v>0</v>
      </c>
      <c r="BT16" s="41">
        <f t="shared" si="1"/>
        <v>0</v>
      </c>
      <c r="BU16" s="41">
        <f t="shared" si="1"/>
        <v>0</v>
      </c>
      <c r="BV16" s="41">
        <f t="shared" si="1"/>
        <v>0</v>
      </c>
      <c r="BW16" s="41">
        <f t="shared" si="1"/>
        <v>0</v>
      </c>
      <c r="BX16" s="41">
        <f t="shared" si="1"/>
        <v>60</v>
      </c>
      <c r="BY16" s="41">
        <f t="shared" si="1"/>
        <v>0</v>
      </c>
      <c r="BZ16" s="41">
        <f t="shared" si="1"/>
        <v>0</v>
      </c>
    </row>
    <row r="17" spans="1:79" ht="14.45" hidden="1" customHeight="1" thickBot="1">
      <c r="A17" s="441" t="s">
        <v>74</v>
      </c>
      <c r="B17" s="460"/>
      <c r="C17" s="42">
        <f>C18</f>
        <v>0</v>
      </c>
      <c r="D17" s="42">
        <f t="shared" ref="D17:BO17" si="2">C17</f>
        <v>0</v>
      </c>
      <c r="E17" s="42">
        <f t="shared" si="2"/>
        <v>0</v>
      </c>
      <c r="F17" s="42">
        <f t="shared" si="2"/>
        <v>0</v>
      </c>
      <c r="G17" s="42">
        <f t="shared" si="2"/>
        <v>0</v>
      </c>
      <c r="H17" s="42">
        <f t="shared" si="2"/>
        <v>0</v>
      </c>
      <c r="I17" s="42">
        <f t="shared" si="2"/>
        <v>0</v>
      </c>
      <c r="J17" s="42">
        <f t="shared" si="2"/>
        <v>0</v>
      </c>
      <c r="K17" s="42">
        <f t="shared" si="2"/>
        <v>0</v>
      </c>
      <c r="L17" s="42">
        <f t="shared" si="2"/>
        <v>0</v>
      </c>
      <c r="M17" s="42">
        <f t="shared" si="2"/>
        <v>0</v>
      </c>
      <c r="N17" s="42">
        <f t="shared" si="2"/>
        <v>0</v>
      </c>
      <c r="O17" s="42">
        <f t="shared" si="2"/>
        <v>0</v>
      </c>
      <c r="P17" s="42">
        <f t="shared" si="2"/>
        <v>0</v>
      </c>
      <c r="Q17" s="42">
        <f t="shared" si="2"/>
        <v>0</v>
      </c>
      <c r="R17" s="42">
        <f t="shared" si="2"/>
        <v>0</v>
      </c>
      <c r="S17" s="42">
        <f t="shared" si="2"/>
        <v>0</v>
      </c>
      <c r="T17" s="42">
        <f t="shared" si="2"/>
        <v>0</v>
      </c>
      <c r="U17" s="42">
        <f t="shared" si="2"/>
        <v>0</v>
      </c>
      <c r="V17" s="42">
        <f t="shared" si="2"/>
        <v>0</v>
      </c>
      <c r="W17" s="42">
        <f t="shared" si="2"/>
        <v>0</v>
      </c>
      <c r="X17" s="42">
        <f t="shared" si="2"/>
        <v>0</v>
      </c>
      <c r="Y17" s="42">
        <f t="shared" si="2"/>
        <v>0</v>
      </c>
      <c r="Z17" s="42">
        <f t="shared" si="2"/>
        <v>0</v>
      </c>
      <c r="AA17" s="42">
        <f t="shared" si="2"/>
        <v>0</v>
      </c>
      <c r="AB17" s="42">
        <f t="shared" si="2"/>
        <v>0</v>
      </c>
      <c r="AC17" s="42">
        <f t="shared" si="2"/>
        <v>0</v>
      </c>
      <c r="AD17" s="42">
        <f t="shared" si="2"/>
        <v>0</v>
      </c>
      <c r="AE17" s="42">
        <f t="shared" si="2"/>
        <v>0</v>
      </c>
      <c r="AF17" s="42">
        <f t="shared" si="2"/>
        <v>0</v>
      </c>
      <c r="AG17" s="42">
        <f t="shared" si="2"/>
        <v>0</v>
      </c>
      <c r="AH17" s="42">
        <f t="shared" si="2"/>
        <v>0</v>
      </c>
      <c r="AI17" s="42">
        <f t="shared" si="2"/>
        <v>0</v>
      </c>
      <c r="AJ17" s="42">
        <f t="shared" si="2"/>
        <v>0</v>
      </c>
      <c r="AK17" s="42">
        <f t="shared" si="2"/>
        <v>0</v>
      </c>
      <c r="AL17" s="42">
        <f t="shared" si="2"/>
        <v>0</v>
      </c>
      <c r="AM17" s="42">
        <f t="shared" si="2"/>
        <v>0</v>
      </c>
      <c r="AN17" s="42">
        <f t="shared" si="2"/>
        <v>0</v>
      </c>
      <c r="AO17" s="42">
        <f t="shared" si="2"/>
        <v>0</v>
      </c>
      <c r="AP17" s="42">
        <f t="shared" si="2"/>
        <v>0</v>
      </c>
      <c r="AQ17" s="42">
        <f t="shared" si="2"/>
        <v>0</v>
      </c>
      <c r="AR17" s="42">
        <f t="shared" si="2"/>
        <v>0</v>
      </c>
      <c r="AS17" s="42">
        <f t="shared" si="2"/>
        <v>0</v>
      </c>
      <c r="AT17" s="42">
        <f t="shared" si="2"/>
        <v>0</v>
      </c>
      <c r="AU17" s="42">
        <f t="shared" si="2"/>
        <v>0</v>
      </c>
      <c r="AV17" s="42">
        <f t="shared" si="2"/>
        <v>0</v>
      </c>
      <c r="AW17" s="42">
        <f t="shared" si="2"/>
        <v>0</v>
      </c>
      <c r="AX17" s="42">
        <f t="shared" si="2"/>
        <v>0</v>
      </c>
      <c r="AY17" s="42">
        <f t="shared" si="2"/>
        <v>0</v>
      </c>
      <c r="AZ17" s="42">
        <f t="shared" si="2"/>
        <v>0</v>
      </c>
      <c r="BA17" s="42">
        <f t="shared" si="2"/>
        <v>0</v>
      </c>
      <c r="BB17" s="42">
        <f t="shared" si="2"/>
        <v>0</v>
      </c>
      <c r="BC17" s="42">
        <f t="shared" si="2"/>
        <v>0</v>
      </c>
      <c r="BD17" s="42">
        <f t="shared" si="2"/>
        <v>0</v>
      </c>
      <c r="BE17" s="42">
        <f t="shared" si="2"/>
        <v>0</v>
      </c>
      <c r="BF17" s="42">
        <f t="shared" si="2"/>
        <v>0</v>
      </c>
      <c r="BG17" s="42">
        <f t="shared" si="2"/>
        <v>0</v>
      </c>
      <c r="BH17" s="42">
        <f t="shared" si="2"/>
        <v>0</v>
      </c>
      <c r="BI17" s="42">
        <f t="shared" si="2"/>
        <v>0</v>
      </c>
      <c r="BJ17" s="42">
        <f t="shared" si="2"/>
        <v>0</v>
      </c>
      <c r="BK17" s="42">
        <f t="shared" si="2"/>
        <v>0</v>
      </c>
      <c r="BL17" s="42">
        <f t="shared" si="2"/>
        <v>0</v>
      </c>
      <c r="BM17" s="42">
        <f t="shared" si="2"/>
        <v>0</v>
      </c>
      <c r="BN17" s="42">
        <f t="shared" si="2"/>
        <v>0</v>
      </c>
      <c r="BO17" s="42">
        <f t="shared" si="2"/>
        <v>0</v>
      </c>
      <c r="BP17" s="42">
        <f t="shared" ref="BP17:BZ17" si="3">BO17</f>
        <v>0</v>
      </c>
      <c r="BQ17" s="42">
        <f t="shared" si="3"/>
        <v>0</v>
      </c>
      <c r="BR17" s="42">
        <f t="shared" si="3"/>
        <v>0</v>
      </c>
      <c r="BS17" s="42">
        <f t="shared" si="3"/>
        <v>0</v>
      </c>
      <c r="BT17" s="42">
        <f t="shared" si="3"/>
        <v>0</v>
      </c>
      <c r="BU17" s="42">
        <f t="shared" si="3"/>
        <v>0</v>
      </c>
      <c r="BV17" s="42">
        <f t="shared" si="3"/>
        <v>0</v>
      </c>
      <c r="BW17" s="42">
        <f t="shared" si="3"/>
        <v>0</v>
      </c>
      <c r="BX17" s="42">
        <f t="shared" si="3"/>
        <v>0</v>
      </c>
      <c r="BY17" s="42">
        <f t="shared" si="3"/>
        <v>0</v>
      </c>
      <c r="BZ17" s="42">
        <f t="shared" si="3"/>
        <v>0</v>
      </c>
    </row>
    <row r="18" spans="1:79" ht="20.25" thickBot="1">
      <c r="A18" s="455" t="s">
        <v>74</v>
      </c>
      <c r="B18" s="462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47" t="s">
        <v>75</v>
      </c>
      <c r="B19" s="463"/>
      <c r="C19" s="43"/>
      <c r="D19" s="44">
        <f t="shared" ref="D19:J19" si="4">D16*D17/1000</f>
        <v>0</v>
      </c>
      <c r="E19" s="44">
        <f t="shared" si="4"/>
        <v>0</v>
      </c>
      <c r="F19" s="44">
        <f t="shared" si="4"/>
        <v>0</v>
      </c>
      <c r="G19" s="45">
        <f t="shared" si="4"/>
        <v>0</v>
      </c>
      <c r="H19" s="45">
        <f t="shared" si="4"/>
        <v>0</v>
      </c>
      <c r="I19" s="45">
        <f t="shared" si="4"/>
        <v>0</v>
      </c>
      <c r="J19" s="45">
        <f t="shared" si="4"/>
        <v>0</v>
      </c>
      <c r="K19" s="46">
        <f>K16*K17</f>
        <v>0</v>
      </c>
      <c r="L19" s="46">
        <f t="shared" ref="L19:P19" si="5">L16*L17/1000</f>
        <v>0</v>
      </c>
      <c r="M19" s="46">
        <f t="shared" si="5"/>
        <v>0</v>
      </c>
      <c r="N19" s="46">
        <f t="shared" si="5"/>
        <v>0</v>
      </c>
      <c r="O19" s="46">
        <f t="shared" si="5"/>
        <v>0</v>
      </c>
      <c r="P19" s="46">
        <f t="shared" si="5"/>
        <v>0</v>
      </c>
      <c r="Q19" s="46">
        <f>Q16*Q17</f>
        <v>0</v>
      </c>
      <c r="R19" s="46">
        <f t="shared" ref="R19:BZ19" si="6">R16*R17/1000</f>
        <v>0</v>
      </c>
      <c r="S19" s="46">
        <f t="shared" si="6"/>
        <v>0</v>
      </c>
      <c r="T19" s="46">
        <f t="shared" si="6"/>
        <v>0</v>
      </c>
      <c r="U19" s="46">
        <f t="shared" si="6"/>
        <v>0</v>
      </c>
      <c r="V19" s="46">
        <f t="shared" si="6"/>
        <v>0</v>
      </c>
      <c r="W19" s="46">
        <f t="shared" si="6"/>
        <v>0</v>
      </c>
      <c r="X19" s="46">
        <f t="shared" si="6"/>
        <v>0</v>
      </c>
      <c r="Y19" s="46">
        <f t="shared" si="6"/>
        <v>0</v>
      </c>
      <c r="Z19" s="46">
        <f t="shared" si="6"/>
        <v>0</v>
      </c>
      <c r="AA19" s="46">
        <f t="shared" si="6"/>
        <v>0</v>
      </c>
      <c r="AB19" s="46">
        <f t="shared" si="6"/>
        <v>0</v>
      </c>
      <c r="AC19" s="46">
        <f t="shared" si="6"/>
        <v>0</v>
      </c>
      <c r="AD19" s="46">
        <f t="shared" si="6"/>
        <v>0</v>
      </c>
      <c r="AE19" s="46">
        <f t="shared" si="6"/>
        <v>0</v>
      </c>
      <c r="AF19" s="46">
        <f t="shared" si="6"/>
        <v>0</v>
      </c>
      <c r="AG19" s="46">
        <f t="shared" si="6"/>
        <v>0</v>
      </c>
      <c r="AH19" s="46">
        <f t="shared" si="6"/>
        <v>0</v>
      </c>
      <c r="AI19" s="46">
        <f t="shared" si="6"/>
        <v>0</v>
      </c>
      <c r="AJ19" s="46">
        <f t="shared" si="6"/>
        <v>0</v>
      </c>
      <c r="AK19" s="46">
        <f t="shared" si="6"/>
        <v>0</v>
      </c>
      <c r="AL19" s="46">
        <f t="shared" si="6"/>
        <v>0</v>
      </c>
      <c r="AM19" s="46">
        <f t="shared" si="6"/>
        <v>0</v>
      </c>
      <c r="AN19" s="46">
        <f t="shared" si="6"/>
        <v>0</v>
      </c>
      <c r="AO19" s="46">
        <f t="shared" si="6"/>
        <v>0</v>
      </c>
      <c r="AP19" s="46">
        <f t="shared" si="6"/>
        <v>0</v>
      </c>
      <c r="AQ19" s="46">
        <f t="shared" si="6"/>
        <v>0</v>
      </c>
      <c r="AR19" s="46">
        <f t="shared" si="6"/>
        <v>0</v>
      </c>
      <c r="AS19" s="46">
        <f t="shared" si="6"/>
        <v>0</v>
      </c>
      <c r="AT19" s="46">
        <f t="shared" si="6"/>
        <v>0</v>
      </c>
      <c r="AU19" s="46">
        <f t="shared" si="6"/>
        <v>0</v>
      </c>
      <c r="AV19" s="46">
        <f t="shared" si="6"/>
        <v>0</v>
      </c>
      <c r="AW19" s="46">
        <f t="shared" si="6"/>
        <v>0</v>
      </c>
      <c r="AX19" s="46">
        <f t="shared" si="6"/>
        <v>0</v>
      </c>
      <c r="AY19" s="46">
        <f t="shared" si="6"/>
        <v>0</v>
      </c>
      <c r="AZ19" s="46">
        <f t="shared" si="6"/>
        <v>0</v>
      </c>
      <c r="BA19" s="46">
        <f t="shared" si="6"/>
        <v>0</v>
      </c>
      <c r="BB19" s="46">
        <f t="shared" si="6"/>
        <v>0</v>
      </c>
      <c r="BC19" s="46">
        <f t="shared" si="6"/>
        <v>0</v>
      </c>
      <c r="BD19" s="46">
        <f t="shared" si="6"/>
        <v>0</v>
      </c>
      <c r="BE19" s="46">
        <f t="shared" si="6"/>
        <v>0</v>
      </c>
      <c r="BF19" s="46">
        <f t="shared" si="6"/>
        <v>0</v>
      </c>
      <c r="BG19" s="46">
        <f t="shared" si="6"/>
        <v>0</v>
      </c>
      <c r="BH19" s="46">
        <f t="shared" si="6"/>
        <v>0</v>
      </c>
      <c r="BI19" s="46">
        <f t="shared" si="6"/>
        <v>0</v>
      </c>
      <c r="BJ19" s="46">
        <f t="shared" si="6"/>
        <v>0</v>
      </c>
      <c r="BK19" s="46">
        <f t="shared" si="6"/>
        <v>0</v>
      </c>
      <c r="BL19" s="46">
        <f t="shared" si="6"/>
        <v>0</v>
      </c>
      <c r="BM19" s="46">
        <f t="shared" si="6"/>
        <v>0</v>
      </c>
      <c r="BN19" s="46">
        <f t="shared" si="6"/>
        <v>0</v>
      </c>
      <c r="BO19" s="46">
        <f t="shared" si="6"/>
        <v>0</v>
      </c>
      <c r="BP19" s="46">
        <f t="shared" si="6"/>
        <v>0</v>
      </c>
      <c r="BQ19" s="46">
        <f t="shared" si="6"/>
        <v>0</v>
      </c>
      <c r="BR19" s="46">
        <f t="shared" si="6"/>
        <v>0</v>
      </c>
      <c r="BS19" s="46">
        <f t="shared" si="6"/>
        <v>0</v>
      </c>
      <c r="BT19" s="46">
        <f t="shared" si="6"/>
        <v>0</v>
      </c>
      <c r="BU19" s="46">
        <f t="shared" si="6"/>
        <v>0</v>
      </c>
      <c r="BV19" s="46">
        <f t="shared" si="6"/>
        <v>0</v>
      </c>
      <c r="BW19" s="46">
        <f t="shared" si="6"/>
        <v>0</v>
      </c>
      <c r="BX19" s="46">
        <f t="shared" si="6"/>
        <v>0</v>
      </c>
      <c r="BY19" s="44">
        <f t="shared" si="6"/>
        <v>0</v>
      </c>
      <c r="BZ19" s="44">
        <f t="shared" si="6"/>
        <v>0</v>
      </c>
    </row>
    <row r="20" spans="1:79" ht="15.75" customHeight="1">
      <c r="A20" s="447" t="s">
        <v>64</v>
      </c>
      <c r="B20" s="463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47" t="s">
        <v>76</v>
      </c>
      <c r="B21" s="463"/>
      <c r="C21" s="48">
        <f>SUM(D21:BZ21)</f>
        <v>0</v>
      </c>
      <c r="D21" s="49">
        <f t="shared" ref="D21:BZ21" si="7">D19*D20</f>
        <v>0</v>
      </c>
      <c r="E21" s="49">
        <f t="shared" si="7"/>
        <v>0</v>
      </c>
      <c r="F21" s="49">
        <f t="shared" si="7"/>
        <v>0</v>
      </c>
      <c r="G21" s="50">
        <f t="shared" si="7"/>
        <v>0</v>
      </c>
      <c r="H21" s="50">
        <f t="shared" si="7"/>
        <v>0</v>
      </c>
      <c r="I21" s="50">
        <f t="shared" si="7"/>
        <v>0</v>
      </c>
      <c r="J21" s="50">
        <f t="shared" si="7"/>
        <v>0</v>
      </c>
      <c r="K21" s="46">
        <f t="shared" si="7"/>
        <v>0</v>
      </c>
      <c r="L21" s="46">
        <f t="shared" si="7"/>
        <v>0</v>
      </c>
      <c r="M21" s="46">
        <f t="shared" si="7"/>
        <v>0</v>
      </c>
      <c r="N21" s="46">
        <f t="shared" si="7"/>
        <v>0</v>
      </c>
      <c r="O21" s="46">
        <f t="shared" si="7"/>
        <v>0</v>
      </c>
      <c r="P21" s="46">
        <f t="shared" si="7"/>
        <v>0</v>
      </c>
      <c r="Q21" s="46">
        <f t="shared" si="7"/>
        <v>0</v>
      </c>
      <c r="R21" s="46">
        <f t="shared" si="7"/>
        <v>0</v>
      </c>
      <c r="S21" s="46">
        <f t="shared" si="7"/>
        <v>0</v>
      </c>
      <c r="T21" s="46">
        <f t="shared" si="7"/>
        <v>0</v>
      </c>
      <c r="U21" s="46">
        <f t="shared" si="7"/>
        <v>0</v>
      </c>
      <c r="V21" s="46">
        <f t="shared" si="7"/>
        <v>0</v>
      </c>
      <c r="W21" s="46">
        <f t="shared" si="7"/>
        <v>0</v>
      </c>
      <c r="X21" s="46">
        <f t="shared" si="7"/>
        <v>0</v>
      </c>
      <c r="Y21" s="46">
        <f t="shared" si="7"/>
        <v>0</v>
      </c>
      <c r="Z21" s="46">
        <f t="shared" si="7"/>
        <v>0</v>
      </c>
      <c r="AA21" s="46">
        <f t="shared" si="7"/>
        <v>0</v>
      </c>
      <c r="AB21" s="46">
        <f t="shared" si="7"/>
        <v>0</v>
      </c>
      <c r="AC21" s="46">
        <f t="shared" si="7"/>
        <v>0</v>
      </c>
      <c r="AD21" s="46">
        <f t="shared" si="7"/>
        <v>0</v>
      </c>
      <c r="AE21" s="46">
        <f t="shared" si="7"/>
        <v>0</v>
      </c>
      <c r="AF21" s="46">
        <f t="shared" si="7"/>
        <v>0</v>
      </c>
      <c r="AG21" s="46">
        <f t="shared" si="7"/>
        <v>0</v>
      </c>
      <c r="AH21" s="46">
        <f t="shared" si="7"/>
        <v>0</v>
      </c>
      <c r="AI21" s="46">
        <f t="shared" si="7"/>
        <v>0</v>
      </c>
      <c r="AJ21" s="46">
        <f t="shared" si="7"/>
        <v>0</v>
      </c>
      <c r="AK21" s="46">
        <f t="shared" si="7"/>
        <v>0</v>
      </c>
      <c r="AL21" s="46">
        <f t="shared" si="7"/>
        <v>0</v>
      </c>
      <c r="AM21" s="46">
        <f t="shared" si="7"/>
        <v>0</v>
      </c>
      <c r="AN21" s="46">
        <f t="shared" si="7"/>
        <v>0</v>
      </c>
      <c r="AO21" s="46">
        <f t="shared" si="7"/>
        <v>0</v>
      </c>
      <c r="AP21" s="46">
        <f t="shared" si="7"/>
        <v>0</v>
      </c>
      <c r="AQ21" s="46">
        <f t="shared" si="7"/>
        <v>0</v>
      </c>
      <c r="AR21" s="46">
        <f t="shared" si="7"/>
        <v>0</v>
      </c>
      <c r="AS21" s="46">
        <f t="shared" si="7"/>
        <v>0</v>
      </c>
      <c r="AT21" s="46">
        <f t="shared" si="7"/>
        <v>0</v>
      </c>
      <c r="AU21" s="46">
        <f t="shared" si="7"/>
        <v>0</v>
      </c>
      <c r="AV21" s="46">
        <f t="shared" si="7"/>
        <v>0</v>
      </c>
      <c r="AW21" s="46">
        <f t="shared" si="7"/>
        <v>0</v>
      </c>
      <c r="AX21" s="46">
        <f t="shared" si="7"/>
        <v>0</v>
      </c>
      <c r="AY21" s="46">
        <f t="shared" si="7"/>
        <v>0</v>
      </c>
      <c r="AZ21" s="46">
        <f t="shared" si="7"/>
        <v>0</v>
      </c>
      <c r="BA21" s="46">
        <f t="shared" si="7"/>
        <v>0</v>
      </c>
      <c r="BB21" s="46">
        <f t="shared" si="7"/>
        <v>0</v>
      </c>
      <c r="BC21" s="46">
        <f t="shared" si="7"/>
        <v>0</v>
      </c>
      <c r="BD21" s="46">
        <f t="shared" si="7"/>
        <v>0</v>
      </c>
      <c r="BE21" s="46">
        <f t="shared" si="7"/>
        <v>0</v>
      </c>
      <c r="BF21" s="46">
        <f t="shared" si="7"/>
        <v>0</v>
      </c>
      <c r="BG21" s="46">
        <f t="shared" si="7"/>
        <v>0</v>
      </c>
      <c r="BH21" s="46">
        <f t="shared" si="7"/>
        <v>0</v>
      </c>
      <c r="BI21" s="46">
        <f t="shared" si="7"/>
        <v>0</v>
      </c>
      <c r="BJ21" s="46">
        <f t="shared" si="7"/>
        <v>0</v>
      </c>
      <c r="BK21" s="46">
        <f t="shared" si="7"/>
        <v>0</v>
      </c>
      <c r="BL21" s="46">
        <f t="shared" si="7"/>
        <v>0</v>
      </c>
      <c r="BM21" s="46">
        <f t="shared" si="7"/>
        <v>0</v>
      </c>
      <c r="BN21" s="46">
        <f t="shared" si="7"/>
        <v>0</v>
      </c>
      <c r="BO21" s="46">
        <f t="shared" si="7"/>
        <v>0</v>
      </c>
      <c r="BP21" s="46">
        <f t="shared" si="7"/>
        <v>0</v>
      </c>
      <c r="BQ21" s="46">
        <f t="shared" si="7"/>
        <v>0</v>
      </c>
      <c r="BR21" s="46">
        <f t="shared" si="7"/>
        <v>0</v>
      </c>
      <c r="BS21" s="46">
        <f t="shared" si="7"/>
        <v>0</v>
      </c>
      <c r="BT21" s="46">
        <f t="shared" si="7"/>
        <v>0</v>
      </c>
      <c r="BU21" s="46">
        <f t="shared" si="7"/>
        <v>0</v>
      </c>
      <c r="BV21" s="46">
        <f t="shared" si="7"/>
        <v>0</v>
      </c>
      <c r="BW21" s="46">
        <f t="shared" si="7"/>
        <v>0</v>
      </c>
      <c r="BX21" s="46">
        <f t="shared" si="7"/>
        <v>0</v>
      </c>
      <c r="BY21" s="49">
        <f t="shared" si="7"/>
        <v>0</v>
      </c>
      <c r="BZ21" s="49">
        <f t="shared" si="7"/>
        <v>0</v>
      </c>
    </row>
    <row r="22" spans="1:79" ht="15.75" customHeight="1">
      <c r="A22" s="447" t="s">
        <v>77</v>
      </c>
      <c r="B22" s="463"/>
      <c r="C22" s="51" t="e">
        <f>C21/C18</f>
        <v>#DIV/0!</v>
      </c>
    </row>
    <row r="23" spans="1:79" ht="15.75" customHeight="1"/>
    <row r="24" spans="1:79" ht="15.75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5.75" hidden="1"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</row>
    <row r="28" spans="1:79" hidden="1">
      <c r="A28" s="386"/>
      <c r="B28" s="387"/>
      <c r="C28" s="15"/>
      <c r="D28" s="15">
        <f t="shared" ref="D28:BO28" si="8">SUM(D8:D14)</f>
        <v>0</v>
      </c>
      <c r="E28" s="15">
        <f t="shared" si="8"/>
        <v>0</v>
      </c>
      <c r="F28" s="15">
        <f t="shared" si="8"/>
        <v>0</v>
      </c>
      <c r="G28" s="15">
        <f t="shared" si="8"/>
        <v>0</v>
      </c>
      <c r="H28" s="15">
        <f t="shared" si="8"/>
        <v>0</v>
      </c>
      <c r="I28" s="15">
        <f t="shared" si="8"/>
        <v>0</v>
      </c>
      <c r="J28" s="15">
        <f t="shared" si="8"/>
        <v>0</v>
      </c>
      <c r="K28" s="15">
        <f t="shared" si="8"/>
        <v>0</v>
      </c>
      <c r="L28" s="15">
        <f t="shared" si="8"/>
        <v>0</v>
      </c>
      <c r="M28" s="15">
        <f t="shared" si="8"/>
        <v>0</v>
      </c>
      <c r="N28" s="15">
        <f t="shared" si="8"/>
        <v>0</v>
      </c>
      <c r="O28" s="15">
        <f t="shared" si="8"/>
        <v>0</v>
      </c>
      <c r="P28" s="15">
        <f t="shared" si="8"/>
        <v>0</v>
      </c>
      <c r="Q28" s="15">
        <f t="shared" si="8"/>
        <v>1</v>
      </c>
      <c r="R28" s="15">
        <f t="shared" si="8"/>
        <v>0</v>
      </c>
      <c r="S28" s="15">
        <f t="shared" si="8"/>
        <v>0</v>
      </c>
      <c r="T28" s="15">
        <f t="shared" si="8"/>
        <v>48</v>
      </c>
      <c r="U28" s="15">
        <f t="shared" si="8"/>
        <v>0</v>
      </c>
      <c r="V28" s="15">
        <f t="shared" si="8"/>
        <v>0</v>
      </c>
      <c r="W28" s="15">
        <f t="shared" si="8"/>
        <v>50</v>
      </c>
      <c r="X28" s="15">
        <f t="shared" si="8"/>
        <v>0</v>
      </c>
      <c r="Y28" s="15">
        <f t="shared" si="8"/>
        <v>0</v>
      </c>
      <c r="Z28" s="15">
        <f t="shared" si="8"/>
        <v>0</v>
      </c>
      <c r="AA28" s="15">
        <f t="shared" si="8"/>
        <v>0</v>
      </c>
      <c r="AB28" s="15">
        <f t="shared" si="8"/>
        <v>200</v>
      </c>
      <c r="AC28" s="15">
        <f t="shared" si="8"/>
        <v>0</v>
      </c>
      <c r="AD28" s="15">
        <f t="shared" si="8"/>
        <v>0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0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0</v>
      </c>
      <c r="AO28" s="15">
        <f t="shared" si="8"/>
        <v>0</v>
      </c>
      <c r="AP28" s="15">
        <f t="shared" si="8"/>
        <v>0</v>
      </c>
      <c r="AQ28" s="15">
        <f t="shared" si="8"/>
        <v>0</v>
      </c>
      <c r="AR28" s="15">
        <f t="shared" si="8"/>
        <v>0</v>
      </c>
      <c r="AS28" s="15">
        <f t="shared" si="8"/>
        <v>0</v>
      </c>
      <c r="AT28" s="15">
        <f t="shared" si="8"/>
        <v>5</v>
      </c>
      <c r="AU28" s="15">
        <f t="shared" si="8"/>
        <v>0</v>
      </c>
      <c r="AV28" s="15">
        <f t="shared" si="8"/>
        <v>52</v>
      </c>
      <c r="AW28" s="15">
        <f t="shared" si="8"/>
        <v>0</v>
      </c>
      <c r="AX28" s="15">
        <f t="shared" si="8"/>
        <v>0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50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0</v>
      </c>
      <c r="BI28" s="15">
        <f t="shared" si="8"/>
        <v>0</v>
      </c>
      <c r="BJ28" s="15">
        <f t="shared" si="8"/>
        <v>0</v>
      </c>
      <c r="BK28" s="15">
        <f t="shared" si="8"/>
        <v>0</v>
      </c>
      <c r="BL28" s="15">
        <f t="shared" si="8"/>
        <v>0</v>
      </c>
      <c r="BM28" s="15">
        <f t="shared" si="8"/>
        <v>0</v>
      </c>
      <c r="BN28" s="15">
        <f t="shared" si="8"/>
        <v>0</v>
      </c>
      <c r="BO28" s="15">
        <f t="shared" si="8"/>
        <v>0</v>
      </c>
      <c r="BP28" s="15">
        <f t="shared" ref="BP28:BZ28" si="9">SUM(BP8:BP14)</f>
        <v>0</v>
      </c>
      <c r="BQ28" s="15">
        <f t="shared" si="9"/>
        <v>0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0</v>
      </c>
      <c r="BW28" s="15">
        <f t="shared" si="9"/>
        <v>0</v>
      </c>
      <c r="BX28" s="15">
        <f t="shared" si="9"/>
        <v>60</v>
      </c>
      <c r="BY28" s="16">
        <f t="shared" si="9"/>
        <v>0</v>
      </c>
      <c r="BZ28" s="16">
        <f t="shared" si="9"/>
        <v>0</v>
      </c>
      <c r="CA28" s="1"/>
    </row>
    <row r="29" spans="1:79" hidden="1">
      <c r="A29" s="388" t="s">
        <v>74</v>
      </c>
      <c r="B29" s="389"/>
      <c r="C29" s="15">
        <f>C30</f>
        <v>0</v>
      </c>
      <c r="D29" s="97">
        <f>C29</f>
        <v>0</v>
      </c>
      <c r="E29" s="97">
        <f t="shared" ref="E29:BP29" si="10">D29</f>
        <v>0</v>
      </c>
      <c r="F29" s="97">
        <f t="shared" si="10"/>
        <v>0</v>
      </c>
      <c r="G29" s="97">
        <f t="shared" si="10"/>
        <v>0</v>
      </c>
      <c r="H29" s="97">
        <f t="shared" si="10"/>
        <v>0</v>
      </c>
      <c r="I29" s="97">
        <f t="shared" si="10"/>
        <v>0</v>
      </c>
      <c r="J29" s="97">
        <f t="shared" si="10"/>
        <v>0</v>
      </c>
      <c r="K29" s="97">
        <f t="shared" si="10"/>
        <v>0</v>
      </c>
      <c r="L29" s="97">
        <f t="shared" si="10"/>
        <v>0</v>
      </c>
      <c r="M29" s="97">
        <f t="shared" si="10"/>
        <v>0</v>
      </c>
      <c r="N29" s="97">
        <f t="shared" si="10"/>
        <v>0</v>
      </c>
      <c r="O29" s="97">
        <f t="shared" si="10"/>
        <v>0</v>
      </c>
      <c r="P29" s="97">
        <f t="shared" si="10"/>
        <v>0</v>
      </c>
      <c r="Q29" s="97">
        <f t="shared" si="10"/>
        <v>0</v>
      </c>
      <c r="R29" s="97">
        <f t="shared" si="10"/>
        <v>0</v>
      </c>
      <c r="S29" s="97">
        <f t="shared" si="10"/>
        <v>0</v>
      </c>
      <c r="T29" s="97">
        <f t="shared" si="10"/>
        <v>0</v>
      </c>
      <c r="U29" s="97">
        <f t="shared" si="10"/>
        <v>0</v>
      </c>
      <c r="V29" s="97">
        <f t="shared" si="10"/>
        <v>0</v>
      </c>
      <c r="W29" s="97">
        <f t="shared" si="10"/>
        <v>0</v>
      </c>
      <c r="X29" s="97">
        <f t="shared" si="10"/>
        <v>0</v>
      </c>
      <c r="Y29" s="97">
        <f t="shared" si="10"/>
        <v>0</v>
      </c>
      <c r="Z29" s="97">
        <f t="shared" si="10"/>
        <v>0</v>
      </c>
      <c r="AA29" s="97">
        <f t="shared" si="10"/>
        <v>0</v>
      </c>
      <c r="AB29" s="97">
        <f t="shared" si="10"/>
        <v>0</v>
      </c>
      <c r="AC29" s="97">
        <f t="shared" si="10"/>
        <v>0</v>
      </c>
      <c r="AD29" s="97">
        <f t="shared" si="10"/>
        <v>0</v>
      </c>
      <c r="AE29" s="97">
        <f t="shared" si="10"/>
        <v>0</v>
      </c>
      <c r="AF29" s="97">
        <f t="shared" si="10"/>
        <v>0</v>
      </c>
      <c r="AG29" s="97">
        <f t="shared" si="10"/>
        <v>0</v>
      </c>
      <c r="AH29" s="97">
        <f t="shared" si="10"/>
        <v>0</v>
      </c>
      <c r="AI29" s="97">
        <f t="shared" si="10"/>
        <v>0</v>
      </c>
      <c r="AJ29" s="97">
        <f t="shared" si="10"/>
        <v>0</v>
      </c>
      <c r="AK29" s="97">
        <f t="shared" si="10"/>
        <v>0</v>
      </c>
      <c r="AL29" s="97">
        <f t="shared" si="10"/>
        <v>0</v>
      </c>
      <c r="AM29" s="97">
        <f t="shared" si="10"/>
        <v>0</v>
      </c>
      <c r="AN29" s="97">
        <f t="shared" si="10"/>
        <v>0</v>
      </c>
      <c r="AO29" s="97">
        <f t="shared" si="10"/>
        <v>0</v>
      </c>
      <c r="AP29" s="97">
        <f t="shared" si="10"/>
        <v>0</v>
      </c>
      <c r="AQ29" s="97">
        <f t="shared" si="10"/>
        <v>0</v>
      </c>
      <c r="AR29" s="97">
        <f t="shared" si="10"/>
        <v>0</v>
      </c>
      <c r="AS29" s="97">
        <f t="shared" si="10"/>
        <v>0</v>
      </c>
      <c r="AT29" s="97">
        <f t="shared" si="10"/>
        <v>0</v>
      </c>
      <c r="AU29" s="97">
        <f t="shared" si="10"/>
        <v>0</v>
      </c>
      <c r="AV29" s="97">
        <f t="shared" si="10"/>
        <v>0</v>
      </c>
      <c r="AW29" s="97">
        <f t="shared" si="10"/>
        <v>0</v>
      </c>
      <c r="AX29" s="97">
        <f t="shared" si="10"/>
        <v>0</v>
      </c>
      <c r="AY29" s="97">
        <f t="shared" si="10"/>
        <v>0</v>
      </c>
      <c r="AZ29" s="97">
        <f t="shared" si="10"/>
        <v>0</v>
      </c>
      <c r="BA29" s="97">
        <f t="shared" si="10"/>
        <v>0</v>
      </c>
      <c r="BB29" s="97">
        <f t="shared" si="10"/>
        <v>0</v>
      </c>
      <c r="BC29" s="97">
        <f t="shared" si="10"/>
        <v>0</v>
      </c>
      <c r="BD29" s="97">
        <f t="shared" si="10"/>
        <v>0</v>
      </c>
      <c r="BE29" s="97">
        <f t="shared" si="10"/>
        <v>0</v>
      </c>
      <c r="BF29" s="97">
        <f t="shared" si="10"/>
        <v>0</v>
      </c>
      <c r="BG29" s="97">
        <f t="shared" si="10"/>
        <v>0</v>
      </c>
      <c r="BH29" s="97">
        <f t="shared" si="10"/>
        <v>0</v>
      </c>
      <c r="BI29" s="97">
        <f t="shared" si="10"/>
        <v>0</v>
      </c>
      <c r="BJ29" s="97">
        <f t="shared" si="10"/>
        <v>0</v>
      </c>
      <c r="BK29" s="97">
        <f t="shared" si="10"/>
        <v>0</v>
      </c>
      <c r="BL29" s="97">
        <f t="shared" si="10"/>
        <v>0</v>
      </c>
      <c r="BM29" s="97">
        <f t="shared" si="10"/>
        <v>0</v>
      </c>
      <c r="BN29" s="97">
        <f t="shared" si="10"/>
        <v>0</v>
      </c>
      <c r="BO29" s="97">
        <f t="shared" si="10"/>
        <v>0</v>
      </c>
      <c r="BP29" s="97">
        <f t="shared" si="10"/>
        <v>0</v>
      </c>
      <c r="BQ29" s="97">
        <f t="shared" ref="BQ29:BZ29" si="11">BP29</f>
        <v>0</v>
      </c>
      <c r="BR29" s="97">
        <f t="shared" si="11"/>
        <v>0</v>
      </c>
      <c r="BS29" s="97">
        <f t="shared" si="11"/>
        <v>0</v>
      </c>
      <c r="BT29" s="97">
        <f t="shared" si="11"/>
        <v>0</v>
      </c>
      <c r="BU29" s="97">
        <f t="shared" si="11"/>
        <v>0</v>
      </c>
      <c r="BV29" s="97">
        <f t="shared" si="11"/>
        <v>0</v>
      </c>
      <c r="BW29" s="97">
        <f t="shared" si="11"/>
        <v>0</v>
      </c>
      <c r="BX29" s="97">
        <f t="shared" si="11"/>
        <v>0</v>
      </c>
      <c r="BY29" s="18">
        <f t="shared" si="11"/>
        <v>0</v>
      </c>
      <c r="BZ29" s="18">
        <f t="shared" si="11"/>
        <v>0</v>
      </c>
      <c r="CA29" s="1"/>
    </row>
    <row r="30" spans="1:79" ht="21" hidden="1" thickBot="1">
      <c r="A30" s="410" t="s">
        <v>138</v>
      </c>
      <c r="B30" s="411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84" t="s">
        <v>75</v>
      </c>
      <c r="B31" s="385"/>
      <c r="C31" s="20"/>
      <c r="D31" s="98">
        <f>D28*D29/1000</f>
        <v>0</v>
      </c>
      <c r="E31" s="98">
        <f t="shared" ref="E31:BP31" si="12">E28*E29/1000</f>
        <v>0</v>
      </c>
      <c r="F31" s="98">
        <f t="shared" si="12"/>
        <v>0</v>
      </c>
      <c r="G31" s="98">
        <f t="shared" si="12"/>
        <v>0</v>
      </c>
      <c r="H31" s="98">
        <f t="shared" si="12"/>
        <v>0</v>
      </c>
      <c r="I31" s="98">
        <f t="shared" si="12"/>
        <v>0</v>
      </c>
      <c r="J31" s="98">
        <f t="shared" si="12"/>
        <v>0</v>
      </c>
      <c r="K31" s="111">
        <f>K28*K29</f>
        <v>0</v>
      </c>
      <c r="L31" s="111">
        <f t="shared" si="12"/>
        <v>0</v>
      </c>
      <c r="M31" s="111">
        <f t="shared" si="12"/>
        <v>0</v>
      </c>
      <c r="N31" s="111">
        <f t="shared" si="12"/>
        <v>0</v>
      </c>
      <c r="O31" s="111">
        <f t="shared" si="12"/>
        <v>0</v>
      </c>
      <c r="P31" s="111">
        <f t="shared" si="12"/>
        <v>0</v>
      </c>
      <c r="Q31" s="111">
        <f>Q28*Q29</f>
        <v>0</v>
      </c>
      <c r="R31" s="111">
        <f t="shared" si="12"/>
        <v>0</v>
      </c>
      <c r="S31" s="111">
        <f>S28*S29</f>
        <v>0</v>
      </c>
      <c r="T31" s="111">
        <f t="shared" si="12"/>
        <v>0</v>
      </c>
      <c r="U31" s="111">
        <f t="shared" si="12"/>
        <v>0</v>
      </c>
      <c r="V31" s="111">
        <f t="shared" si="12"/>
        <v>0</v>
      </c>
      <c r="W31" s="111">
        <f t="shared" si="12"/>
        <v>0</v>
      </c>
      <c r="X31" s="111">
        <f t="shared" si="12"/>
        <v>0</v>
      </c>
      <c r="Y31" s="111">
        <f t="shared" si="12"/>
        <v>0</v>
      </c>
      <c r="Z31" s="111">
        <f t="shared" si="12"/>
        <v>0</v>
      </c>
      <c r="AA31" s="111">
        <f t="shared" si="12"/>
        <v>0</v>
      </c>
      <c r="AB31" s="111">
        <f t="shared" si="12"/>
        <v>0</v>
      </c>
      <c r="AC31" s="111">
        <f t="shared" si="12"/>
        <v>0</v>
      </c>
      <c r="AD31" s="111">
        <f t="shared" si="12"/>
        <v>0</v>
      </c>
      <c r="AE31" s="111">
        <f t="shared" si="12"/>
        <v>0</v>
      </c>
      <c r="AF31" s="111">
        <f t="shared" si="12"/>
        <v>0</v>
      </c>
      <c r="AG31" s="111">
        <f t="shared" si="12"/>
        <v>0</v>
      </c>
      <c r="AH31" s="111">
        <f t="shared" si="12"/>
        <v>0</v>
      </c>
      <c r="AI31" s="111">
        <f t="shared" si="12"/>
        <v>0</v>
      </c>
      <c r="AJ31" s="111">
        <f t="shared" si="12"/>
        <v>0</v>
      </c>
      <c r="AK31" s="111">
        <f t="shared" si="12"/>
        <v>0</v>
      </c>
      <c r="AL31" s="111">
        <f t="shared" si="12"/>
        <v>0</v>
      </c>
      <c r="AM31" s="111">
        <f t="shared" si="12"/>
        <v>0</v>
      </c>
      <c r="AN31" s="111">
        <f t="shared" si="12"/>
        <v>0</v>
      </c>
      <c r="AO31" s="111">
        <f t="shared" si="12"/>
        <v>0</v>
      </c>
      <c r="AP31" s="111">
        <f t="shared" si="12"/>
        <v>0</v>
      </c>
      <c r="AQ31" s="111">
        <f t="shared" si="12"/>
        <v>0</v>
      </c>
      <c r="AR31" s="111">
        <f t="shared" si="12"/>
        <v>0</v>
      </c>
      <c r="AS31" s="111">
        <f t="shared" si="12"/>
        <v>0</v>
      </c>
      <c r="AT31" s="111">
        <f t="shared" si="12"/>
        <v>0</v>
      </c>
      <c r="AU31" s="111">
        <f t="shared" si="12"/>
        <v>0</v>
      </c>
      <c r="AV31" s="111">
        <f t="shared" si="12"/>
        <v>0</v>
      </c>
      <c r="AW31" s="111">
        <f t="shared" si="12"/>
        <v>0</v>
      </c>
      <c r="AX31" s="111">
        <f t="shared" si="12"/>
        <v>0</v>
      </c>
      <c r="AY31" s="111">
        <f t="shared" si="12"/>
        <v>0</v>
      </c>
      <c r="AZ31" s="111">
        <f t="shared" si="12"/>
        <v>0</v>
      </c>
      <c r="BA31" s="111">
        <f t="shared" si="12"/>
        <v>0</v>
      </c>
      <c r="BB31" s="111">
        <f t="shared" si="12"/>
        <v>0</v>
      </c>
      <c r="BC31" s="111">
        <f t="shared" si="12"/>
        <v>0</v>
      </c>
      <c r="BD31" s="111">
        <f t="shared" si="12"/>
        <v>0</v>
      </c>
      <c r="BE31" s="111">
        <f t="shared" si="12"/>
        <v>0</v>
      </c>
      <c r="BF31" s="111">
        <f t="shared" si="12"/>
        <v>0</v>
      </c>
      <c r="BG31" s="111">
        <f t="shared" si="12"/>
        <v>0</v>
      </c>
      <c r="BH31" s="111">
        <f>BH28*BH29</f>
        <v>0</v>
      </c>
      <c r="BI31" s="111">
        <f t="shared" si="12"/>
        <v>0</v>
      </c>
      <c r="BJ31" s="111">
        <f t="shared" si="12"/>
        <v>0</v>
      </c>
      <c r="BK31" s="111">
        <f t="shared" si="12"/>
        <v>0</v>
      </c>
      <c r="BL31" s="111">
        <f t="shared" si="12"/>
        <v>0</v>
      </c>
      <c r="BM31" s="111">
        <f t="shared" si="12"/>
        <v>0</v>
      </c>
      <c r="BN31" s="111">
        <f t="shared" si="12"/>
        <v>0</v>
      </c>
      <c r="BO31" s="111">
        <f t="shared" si="12"/>
        <v>0</v>
      </c>
      <c r="BP31" s="111">
        <f t="shared" si="12"/>
        <v>0</v>
      </c>
      <c r="BQ31" s="111">
        <f t="shared" ref="BQ31:BY31" si="13">BQ28*BQ29/1000</f>
        <v>0</v>
      </c>
      <c r="BR31" s="111">
        <f t="shared" si="13"/>
        <v>0</v>
      </c>
      <c r="BS31" s="111">
        <f t="shared" si="13"/>
        <v>0</v>
      </c>
      <c r="BT31" s="111">
        <f t="shared" si="13"/>
        <v>0</v>
      </c>
      <c r="BU31" s="111">
        <f t="shared" si="13"/>
        <v>0</v>
      </c>
      <c r="BV31" s="111">
        <f t="shared" si="13"/>
        <v>0</v>
      </c>
      <c r="BW31" s="111">
        <f t="shared" si="13"/>
        <v>0</v>
      </c>
      <c r="BX31" s="111">
        <f t="shared" si="13"/>
        <v>0</v>
      </c>
      <c r="BY31" s="111">
        <f t="shared" si="13"/>
        <v>0</v>
      </c>
      <c r="BZ31" s="111">
        <f>BZ28*BZ29</f>
        <v>0</v>
      </c>
      <c r="CA31" s="1"/>
    </row>
    <row r="32" spans="1:79" hidden="1">
      <c r="A32" s="384" t="s">
        <v>64</v>
      </c>
      <c r="B32" s="385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84" t="s">
        <v>76</v>
      </c>
      <c r="B33" s="385"/>
      <c r="C33" s="95">
        <f>SUM(D33:BZ33)</f>
        <v>0</v>
      </c>
      <c r="D33" s="26">
        <f>D31*D32</f>
        <v>0</v>
      </c>
      <c r="E33" s="26">
        <f t="shared" ref="E33:BP33" si="14">E31*E32</f>
        <v>0</v>
      </c>
      <c r="F33" s="26">
        <f t="shared" si="14"/>
        <v>0</v>
      </c>
      <c r="G33" s="26">
        <f t="shared" si="14"/>
        <v>0</v>
      </c>
      <c r="H33" s="26">
        <f t="shared" si="14"/>
        <v>0</v>
      </c>
      <c r="I33" s="26">
        <f t="shared" si="14"/>
        <v>0</v>
      </c>
      <c r="J33" s="26">
        <f t="shared" si="14"/>
        <v>0</v>
      </c>
      <c r="K33" s="112">
        <f t="shared" si="14"/>
        <v>0</v>
      </c>
      <c r="L33" s="112">
        <f t="shared" si="14"/>
        <v>0</v>
      </c>
      <c r="M33" s="112">
        <f t="shared" si="14"/>
        <v>0</v>
      </c>
      <c r="N33" s="112">
        <f t="shared" si="14"/>
        <v>0</v>
      </c>
      <c r="O33" s="112">
        <f t="shared" si="14"/>
        <v>0</v>
      </c>
      <c r="P33" s="112">
        <f t="shared" si="14"/>
        <v>0</v>
      </c>
      <c r="Q33" s="112">
        <f t="shared" si="14"/>
        <v>0</v>
      </c>
      <c r="R33" s="112">
        <f t="shared" si="14"/>
        <v>0</v>
      </c>
      <c r="S33" s="112">
        <f t="shared" si="14"/>
        <v>0</v>
      </c>
      <c r="T33" s="112">
        <f t="shared" si="14"/>
        <v>0</v>
      </c>
      <c r="U33" s="112">
        <f t="shared" si="14"/>
        <v>0</v>
      </c>
      <c r="V33" s="112">
        <f t="shared" si="14"/>
        <v>0</v>
      </c>
      <c r="W33" s="112">
        <f t="shared" si="14"/>
        <v>0</v>
      </c>
      <c r="X33" s="112">
        <f t="shared" si="14"/>
        <v>0</v>
      </c>
      <c r="Y33" s="112">
        <f t="shared" si="14"/>
        <v>0</v>
      </c>
      <c r="Z33" s="112">
        <f t="shared" si="14"/>
        <v>0</v>
      </c>
      <c r="AA33" s="112">
        <f t="shared" si="14"/>
        <v>0</v>
      </c>
      <c r="AB33" s="112">
        <f t="shared" si="14"/>
        <v>0</v>
      </c>
      <c r="AC33" s="112">
        <f t="shared" si="14"/>
        <v>0</v>
      </c>
      <c r="AD33" s="112">
        <f t="shared" si="14"/>
        <v>0</v>
      </c>
      <c r="AE33" s="112">
        <f t="shared" si="14"/>
        <v>0</v>
      </c>
      <c r="AF33" s="112">
        <f t="shared" si="14"/>
        <v>0</v>
      </c>
      <c r="AG33" s="112">
        <f t="shared" si="14"/>
        <v>0</v>
      </c>
      <c r="AH33" s="112">
        <f t="shared" si="14"/>
        <v>0</v>
      </c>
      <c r="AI33" s="112">
        <f t="shared" si="14"/>
        <v>0</v>
      </c>
      <c r="AJ33" s="112">
        <f t="shared" si="14"/>
        <v>0</v>
      </c>
      <c r="AK33" s="112">
        <f t="shared" si="14"/>
        <v>0</v>
      </c>
      <c r="AL33" s="112">
        <f t="shared" si="14"/>
        <v>0</v>
      </c>
      <c r="AM33" s="112">
        <f t="shared" si="14"/>
        <v>0</v>
      </c>
      <c r="AN33" s="112">
        <f t="shared" si="14"/>
        <v>0</v>
      </c>
      <c r="AO33" s="112">
        <f t="shared" si="14"/>
        <v>0</v>
      </c>
      <c r="AP33" s="112">
        <f t="shared" si="14"/>
        <v>0</v>
      </c>
      <c r="AQ33" s="112">
        <f t="shared" si="14"/>
        <v>0</v>
      </c>
      <c r="AR33" s="112">
        <f t="shared" si="14"/>
        <v>0</v>
      </c>
      <c r="AS33" s="112">
        <f t="shared" si="14"/>
        <v>0</v>
      </c>
      <c r="AT33" s="112">
        <f t="shared" si="14"/>
        <v>0</v>
      </c>
      <c r="AU33" s="112">
        <f t="shared" si="14"/>
        <v>0</v>
      </c>
      <c r="AV33" s="112">
        <f t="shared" si="14"/>
        <v>0</v>
      </c>
      <c r="AW33" s="112">
        <f t="shared" si="14"/>
        <v>0</v>
      </c>
      <c r="AX33" s="112">
        <f t="shared" si="14"/>
        <v>0</v>
      </c>
      <c r="AY33" s="112">
        <f t="shared" si="14"/>
        <v>0</v>
      </c>
      <c r="AZ33" s="112">
        <f t="shared" si="14"/>
        <v>0</v>
      </c>
      <c r="BA33" s="112">
        <f t="shared" si="14"/>
        <v>0</v>
      </c>
      <c r="BB33" s="112">
        <f t="shared" si="14"/>
        <v>0</v>
      </c>
      <c r="BC33" s="112">
        <f t="shared" si="14"/>
        <v>0</v>
      </c>
      <c r="BD33" s="112">
        <f t="shared" si="14"/>
        <v>0</v>
      </c>
      <c r="BE33" s="112">
        <f t="shared" si="14"/>
        <v>0</v>
      </c>
      <c r="BF33" s="112">
        <f t="shared" si="14"/>
        <v>0</v>
      </c>
      <c r="BG33" s="112">
        <f t="shared" si="14"/>
        <v>0</v>
      </c>
      <c r="BH33" s="112">
        <f t="shared" si="14"/>
        <v>0</v>
      </c>
      <c r="BI33" s="112">
        <f t="shared" si="14"/>
        <v>0</v>
      </c>
      <c r="BJ33" s="112">
        <f t="shared" si="14"/>
        <v>0</v>
      </c>
      <c r="BK33" s="112">
        <f t="shared" si="14"/>
        <v>0</v>
      </c>
      <c r="BL33" s="112">
        <f t="shared" si="14"/>
        <v>0</v>
      </c>
      <c r="BM33" s="112">
        <f t="shared" si="14"/>
        <v>0</v>
      </c>
      <c r="BN33" s="112">
        <f t="shared" si="14"/>
        <v>0</v>
      </c>
      <c r="BO33" s="112">
        <f t="shared" si="14"/>
        <v>0</v>
      </c>
      <c r="BP33" s="112">
        <f t="shared" si="14"/>
        <v>0</v>
      </c>
      <c r="BQ33" s="112">
        <f t="shared" ref="BQ33:BW33" si="15">BQ31*BQ32</f>
        <v>0</v>
      </c>
      <c r="BR33" s="112">
        <f t="shared" si="15"/>
        <v>0</v>
      </c>
      <c r="BS33" s="112">
        <f t="shared" si="15"/>
        <v>0</v>
      </c>
      <c r="BT33" s="112">
        <f t="shared" si="15"/>
        <v>0</v>
      </c>
      <c r="BU33" s="112">
        <f t="shared" si="15"/>
        <v>0</v>
      </c>
      <c r="BV33" s="112">
        <f>BV31*BV32</f>
        <v>0</v>
      </c>
      <c r="BW33" s="112">
        <f t="shared" si="15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84" t="s">
        <v>77</v>
      </c>
      <c r="B34" s="409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/>
    <row r="36" spans="1:79" ht="15.75" customHeight="1">
      <c r="A36" s="230"/>
      <c r="B36" s="276" t="s">
        <v>399</v>
      </c>
      <c r="C36" s="231"/>
      <c r="D36" s="231" t="str">
        <f>IF(D33=D50,"x")</f>
        <v>x</v>
      </c>
      <c r="E36" s="231" t="str">
        <f t="shared" ref="E36:J36" si="16">IF(E33=E50,"x")</f>
        <v>x</v>
      </c>
      <c r="F36" s="231" t="str">
        <f t="shared" si="16"/>
        <v>x</v>
      </c>
      <c r="G36" s="231" t="str">
        <f t="shared" si="16"/>
        <v>x</v>
      </c>
      <c r="H36" s="231" t="str">
        <f t="shared" si="16"/>
        <v>x</v>
      </c>
      <c r="I36" s="231" t="str">
        <f t="shared" si="16"/>
        <v>x</v>
      </c>
      <c r="J36" s="231" t="str">
        <f t="shared" si="16"/>
        <v>x</v>
      </c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 ht="15.75" customHeight="1">
      <c r="A37" s="401" t="s">
        <v>68</v>
      </c>
      <c r="B37" s="402"/>
      <c r="C37" s="234"/>
      <c r="D37" s="405" t="s">
        <v>69</v>
      </c>
      <c r="E37" s="406"/>
      <c r="F37" s="406"/>
      <c r="G37" s="406"/>
      <c r="H37" s="406"/>
      <c r="I37" s="406"/>
      <c r="J37" s="406"/>
      <c r="K37" s="406"/>
      <c r="L37" s="406"/>
      <c r="M37" s="406"/>
      <c r="N37" s="406"/>
      <c r="O37" s="406"/>
      <c r="P37" s="406"/>
      <c r="Q37" s="406"/>
      <c r="R37" s="406"/>
      <c r="S37" s="406"/>
      <c r="T37" s="406"/>
      <c r="U37" s="406"/>
      <c r="V37" s="406"/>
      <c r="W37" s="406"/>
      <c r="X37" s="406"/>
      <c r="Y37" s="406"/>
      <c r="Z37" s="406"/>
      <c r="AA37" s="406"/>
      <c r="AB37" s="406"/>
      <c r="AC37" s="406"/>
      <c r="AD37" s="406"/>
      <c r="AE37" s="406"/>
      <c r="AF37" s="406"/>
      <c r="AG37" s="406"/>
      <c r="AH37" s="406"/>
      <c r="AI37" s="406"/>
      <c r="AJ37" s="406"/>
      <c r="AK37" s="406"/>
      <c r="AL37" s="406"/>
      <c r="AM37" s="406"/>
      <c r="AN37" s="406"/>
      <c r="AO37" s="406"/>
      <c r="AP37" s="406"/>
      <c r="AQ37" s="406"/>
      <c r="AR37" s="406"/>
      <c r="AS37" s="406"/>
      <c r="AT37" s="406"/>
      <c r="AU37" s="406"/>
      <c r="AV37" s="406"/>
      <c r="AW37" s="406"/>
      <c r="AX37" s="406"/>
      <c r="AY37" s="406"/>
      <c r="AZ37" s="406"/>
      <c r="BA37" s="406"/>
      <c r="BB37" s="406"/>
      <c r="BC37" s="406"/>
      <c r="BD37" s="406"/>
      <c r="BE37" s="406"/>
      <c r="BF37" s="406"/>
      <c r="BG37" s="406"/>
      <c r="BH37" s="406"/>
      <c r="BI37" s="406"/>
      <c r="BJ37" s="406"/>
      <c r="BK37" s="406"/>
      <c r="BL37" s="406"/>
      <c r="BM37" s="406"/>
      <c r="BN37" s="406"/>
      <c r="BO37" s="406"/>
      <c r="BP37" s="406"/>
      <c r="BQ37" s="406"/>
      <c r="BR37" s="406"/>
      <c r="BS37" s="406"/>
      <c r="BT37" s="406"/>
      <c r="BU37" s="406"/>
      <c r="BV37" s="406"/>
      <c r="BW37" s="406"/>
      <c r="BX37" s="406"/>
      <c r="BY37" s="1"/>
    </row>
    <row r="38" spans="1:79" ht="160.15" customHeight="1">
      <c r="A38" s="403"/>
      <c r="B38" s="404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</row>
    <row r="39" spans="1:79" s="256" customFormat="1">
      <c r="A39" s="437" t="s">
        <v>107</v>
      </c>
      <c r="B39" s="438"/>
      <c r="C39" s="262"/>
      <c r="D39" s="262"/>
      <c r="E39" s="262"/>
      <c r="F39" s="262"/>
      <c r="G39" s="262"/>
      <c r="H39" s="262"/>
      <c r="I39" s="262"/>
      <c r="J39" s="262"/>
      <c r="K39" s="262"/>
      <c r="L39" s="262">
        <v>4</v>
      </c>
      <c r="M39" s="262"/>
      <c r="N39" s="262">
        <v>2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/>
      <c r="AO39" s="262">
        <v>8</v>
      </c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>
        <v>37</v>
      </c>
      <c r="BB39" s="262"/>
      <c r="BC39" s="262"/>
      <c r="BD39" s="262"/>
      <c r="BE39" s="262"/>
      <c r="BF39" s="262"/>
      <c r="BG39" s="262">
        <v>1</v>
      </c>
      <c r="BH39" s="262"/>
      <c r="BI39" s="262">
        <v>30</v>
      </c>
      <c r="BJ39" s="262">
        <v>20</v>
      </c>
      <c r="BK39" s="262">
        <v>9</v>
      </c>
      <c r="BL39" s="262">
        <v>7</v>
      </c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62"/>
      <c r="BZ39" s="262"/>
    </row>
    <row r="40" spans="1:79" s="256" customFormat="1">
      <c r="A40" s="429" t="s">
        <v>108</v>
      </c>
      <c r="B40" s="436"/>
      <c r="C40" s="262"/>
      <c r="D40" s="262"/>
      <c r="E40" s="262"/>
      <c r="F40" s="262"/>
      <c r="G40" s="262"/>
      <c r="H40" s="262"/>
      <c r="I40" s="262"/>
      <c r="J40" s="262"/>
      <c r="K40" s="262">
        <v>1</v>
      </c>
      <c r="L40" s="262"/>
      <c r="M40" s="262"/>
      <c r="N40" s="262">
        <v>2</v>
      </c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262"/>
      <c r="AN40" s="262">
        <v>30</v>
      </c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/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62"/>
      <c r="BZ40" s="262"/>
    </row>
    <row r="41" spans="1:79" s="256" customFormat="1">
      <c r="A41" s="290" t="s">
        <v>72</v>
      </c>
      <c r="B41" s="291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>
        <v>9</v>
      </c>
      <c r="N41" s="236"/>
      <c r="O41" s="236">
        <v>13</v>
      </c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62"/>
      <c r="BZ41" s="262"/>
    </row>
    <row r="42" spans="1:79" s="256" customFormat="1">
      <c r="A42" s="289" t="s">
        <v>110</v>
      </c>
      <c r="B42" s="292"/>
      <c r="C42" s="262"/>
      <c r="D42" s="262"/>
      <c r="E42" s="262"/>
      <c r="F42" s="262"/>
      <c r="G42" s="262"/>
      <c r="H42" s="262"/>
      <c r="I42" s="262"/>
      <c r="J42" s="262"/>
      <c r="K42" s="262"/>
      <c r="L42" s="262">
        <v>3</v>
      </c>
      <c r="M42" s="262"/>
      <c r="N42" s="262">
        <v>1.6</v>
      </c>
      <c r="O42" s="262"/>
      <c r="P42" s="262"/>
      <c r="Q42" s="262"/>
      <c r="R42" s="262"/>
      <c r="S42" s="262"/>
      <c r="T42" s="262"/>
      <c r="U42" s="262"/>
      <c r="V42" s="262">
        <v>10</v>
      </c>
      <c r="W42" s="262"/>
      <c r="X42" s="262">
        <v>10</v>
      </c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>
        <v>20</v>
      </c>
      <c r="BK42" s="262">
        <v>8</v>
      </c>
      <c r="BL42" s="262">
        <v>11</v>
      </c>
      <c r="BM42" s="262"/>
      <c r="BN42" s="262"/>
      <c r="BO42" s="262">
        <v>15</v>
      </c>
      <c r="BP42" s="262"/>
      <c r="BQ42" s="262"/>
      <c r="BR42" s="262"/>
      <c r="BS42" s="262"/>
      <c r="BT42" s="262"/>
      <c r="BU42" s="262"/>
      <c r="BV42" s="262"/>
      <c r="BW42" s="262"/>
      <c r="BX42" s="262"/>
      <c r="BY42" s="262"/>
      <c r="BZ42" s="262"/>
    </row>
    <row r="43" spans="1:79" s="256" customFormat="1">
      <c r="A43" s="289" t="s">
        <v>61</v>
      </c>
      <c r="B43" s="292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>
        <v>60</v>
      </c>
      <c r="BY43" s="262"/>
      <c r="BZ43" s="262"/>
    </row>
    <row r="44" spans="1:79" s="256" customFormat="1">
      <c r="A44" s="289" t="s">
        <v>98</v>
      </c>
      <c r="B44" s="292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/>
      <c r="BT44" s="262"/>
      <c r="BU44" s="262"/>
      <c r="BV44" s="262">
        <v>140</v>
      </c>
      <c r="BW44" s="262"/>
      <c r="BX44" s="262"/>
      <c r="BY44" s="262"/>
      <c r="BZ44" s="262"/>
    </row>
    <row r="45" spans="1:79" s="256" customFormat="1">
      <c r="A45" s="429" t="s">
        <v>111</v>
      </c>
      <c r="B45" s="436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>
        <v>45</v>
      </c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/>
      <c r="BL45" s="262"/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  <c r="BY45" s="262"/>
      <c r="BZ45" s="262"/>
      <c r="CA45" s="263"/>
    </row>
    <row r="46" spans="1:79" ht="15.75" customHeight="1">
      <c r="A46" s="290"/>
      <c r="B46" s="291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36"/>
      <c r="BZ46" s="236"/>
    </row>
    <row r="47" spans="1:79" ht="15.75" hidden="1" customHeight="1">
      <c r="A47" s="408"/>
      <c r="B47" s="407"/>
      <c r="C47" s="236"/>
      <c r="D47" s="236">
        <f t="shared" ref="D47:AI47" si="17">SUM(D39:D45)</f>
        <v>0</v>
      </c>
      <c r="E47" s="236">
        <f t="shared" si="17"/>
        <v>0</v>
      </c>
      <c r="F47" s="236">
        <f t="shared" si="17"/>
        <v>0</v>
      </c>
      <c r="G47" s="236">
        <f t="shared" si="17"/>
        <v>0</v>
      </c>
      <c r="H47" s="236">
        <f t="shared" si="17"/>
        <v>0</v>
      </c>
      <c r="I47" s="236">
        <f t="shared" si="17"/>
        <v>0</v>
      </c>
      <c r="J47" s="236">
        <f t="shared" si="17"/>
        <v>0</v>
      </c>
      <c r="K47" s="236">
        <f t="shared" si="17"/>
        <v>1</v>
      </c>
      <c r="L47" s="236">
        <f t="shared" si="17"/>
        <v>7</v>
      </c>
      <c r="M47" s="236">
        <f t="shared" si="17"/>
        <v>9</v>
      </c>
      <c r="N47" s="236">
        <f t="shared" si="17"/>
        <v>5.6</v>
      </c>
      <c r="O47" s="236">
        <f t="shared" si="17"/>
        <v>13</v>
      </c>
      <c r="P47" s="236">
        <f t="shared" si="17"/>
        <v>0</v>
      </c>
      <c r="Q47" s="236">
        <f t="shared" si="17"/>
        <v>0</v>
      </c>
      <c r="R47" s="236">
        <f t="shared" si="17"/>
        <v>0</v>
      </c>
      <c r="S47" s="236">
        <f t="shared" si="17"/>
        <v>0</v>
      </c>
      <c r="T47" s="236">
        <f t="shared" si="17"/>
        <v>0</v>
      </c>
      <c r="U47" s="236">
        <f t="shared" si="17"/>
        <v>45</v>
      </c>
      <c r="V47" s="236">
        <f t="shared" si="17"/>
        <v>10</v>
      </c>
      <c r="W47" s="236">
        <f t="shared" si="17"/>
        <v>0</v>
      </c>
      <c r="X47" s="236">
        <f t="shared" si="17"/>
        <v>10</v>
      </c>
      <c r="Y47" s="236">
        <f t="shared" si="17"/>
        <v>0</v>
      </c>
      <c r="Z47" s="236">
        <f t="shared" si="17"/>
        <v>0</v>
      </c>
      <c r="AA47" s="236">
        <f t="shared" si="17"/>
        <v>0</v>
      </c>
      <c r="AB47" s="236">
        <f t="shared" si="17"/>
        <v>0</v>
      </c>
      <c r="AC47" s="236">
        <f t="shared" si="17"/>
        <v>0</v>
      </c>
      <c r="AD47" s="236">
        <f t="shared" si="17"/>
        <v>0</v>
      </c>
      <c r="AE47" s="236">
        <f t="shared" si="17"/>
        <v>0</v>
      </c>
      <c r="AF47" s="236">
        <f t="shared" si="17"/>
        <v>0</v>
      </c>
      <c r="AG47" s="236">
        <f t="shared" si="17"/>
        <v>0</v>
      </c>
      <c r="AH47" s="236">
        <f t="shared" si="17"/>
        <v>0</v>
      </c>
      <c r="AI47" s="236">
        <f t="shared" si="17"/>
        <v>0</v>
      </c>
      <c r="AJ47" s="236">
        <f t="shared" ref="AJ47:BZ47" si="18">SUM(AJ39:AJ45)</f>
        <v>0</v>
      </c>
      <c r="AK47" s="236">
        <f t="shared" si="18"/>
        <v>0</v>
      </c>
      <c r="AL47" s="236">
        <f t="shared" si="18"/>
        <v>0</v>
      </c>
      <c r="AM47" s="236">
        <f t="shared" si="18"/>
        <v>0</v>
      </c>
      <c r="AN47" s="236">
        <f t="shared" si="18"/>
        <v>30</v>
      </c>
      <c r="AO47" s="236">
        <f t="shared" si="18"/>
        <v>8</v>
      </c>
      <c r="AP47" s="236">
        <f t="shared" si="18"/>
        <v>0</v>
      </c>
      <c r="AQ47" s="236">
        <f t="shared" si="18"/>
        <v>0</v>
      </c>
      <c r="AR47" s="236">
        <f t="shared" si="18"/>
        <v>0</v>
      </c>
      <c r="AS47" s="236">
        <f t="shared" si="18"/>
        <v>0</v>
      </c>
      <c r="AT47" s="236">
        <f t="shared" si="18"/>
        <v>0</v>
      </c>
      <c r="AU47" s="236">
        <f t="shared" si="18"/>
        <v>0</v>
      </c>
      <c r="AV47" s="236">
        <f t="shared" si="18"/>
        <v>0</v>
      </c>
      <c r="AW47" s="236">
        <f t="shared" si="18"/>
        <v>0</v>
      </c>
      <c r="AX47" s="236">
        <f t="shared" si="18"/>
        <v>0</v>
      </c>
      <c r="AY47" s="236">
        <f t="shared" si="18"/>
        <v>0</v>
      </c>
      <c r="AZ47" s="236">
        <f t="shared" si="18"/>
        <v>0</v>
      </c>
      <c r="BA47" s="236">
        <f t="shared" si="18"/>
        <v>37</v>
      </c>
      <c r="BB47" s="236">
        <f t="shared" si="18"/>
        <v>0</v>
      </c>
      <c r="BC47" s="236">
        <f t="shared" si="18"/>
        <v>0</v>
      </c>
      <c r="BD47" s="236">
        <f t="shared" si="18"/>
        <v>0</v>
      </c>
      <c r="BE47" s="236">
        <f t="shared" si="18"/>
        <v>0</v>
      </c>
      <c r="BF47" s="236">
        <f t="shared" si="18"/>
        <v>0</v>
      </c>
      <c r="BG47" s="236">
        <f t="shared" si="18"/>
        <v>1</v>
      </c>
      <c r="BH47" s="236">
        <f t="shared" si="18"/>
        <v>0</v>
      </c>
      <c r="BI47" s="236">
        <f t="shared" si="18"/>
        <v>30</v>
      </c>
      <c r="BJ47" s="236">
        <f t="shared" si="18"/>
        <v>40</v>
      </c>
      <c r="BK47" s="236">
        <f t="shared" si="18"/>
        <v>17</v>
      </c>
      <c r="BL47" s="236">
        <f t="shared" si="18"/>
        <v>18</v>
      </c>
      <c r="BM47" s="236">
        <f t="shared" si="18"/>
        <v>0</v>
      </c>
      <c r="BN47" s="236">
        <f t="shared" si="18"/>
        <v>0</v>
      </c>
      <c r="BO47" s="236">
        <f t="shared" si="18"/>
        <v>15</v>
      </c>
      <c r="BP47" s="236">
        <f t="shared" si="18"/>
        <v>0</v>
      </c>
      <c r="BQ47" s="236">
        <f t="shared" si="18"/>
        <v>0</v>
      </c>
      <c r="BR47" s="236">
        <f t="shared" si="18"/>
        <v>0</v>
      </c>
      <c r="BS47" s="236">
        <f t="shared" si="18"/>
        <v>0</v>
      </c>
      <c r="BT47" s="236">
        <f t="shared" si="18"/>
        <v>0</v>
      </c>
      <c r="BU47" s="236">
        <f t="shared" si="18"/>
        <v>0</v>
      </c>
      <c r="BV47" s="236">
        <f t="shared" si="18"/>
        <v>140</v>
      </c>
      <c r="BW47" s="236">
        <f t="shared" si="18"/>
        <v>0</v>
      </c>
      <c r="BX47" s="236">
        <f t="shared" si="18"/>
        <v>60</v>
      </c>
      <c r="BY47" s="236">
        <f t="shared" si="18"/>
        <v>0</v>
      </c>
      <c r="BZ47" s="236">
        <f t="shared" si="18"/>
        <v>0</v>
      </c>
    </row>
    <row r="48" spans="1:79" ht="15.75" hidden="1" customHeight="1">
      <c r="A48" s="412" t="s">
        <v>74</v>
      </c>
      <c r="B48" s="413"/>
      <c r="C48" s="236">
        <f>C49</f>
        <v>32</v>
      </c>
      <c r="D48" s="236">
        <f t="shared" ref="D48:BO48" si="19">C48</f>
        <v>32</v>
      </c>
      <c r="E48" s="236">
        <f t="shared" si="19"/>
        <v>32</v>
      </c>
      <c r="F48" s="236">
        <f t="shared" si="19"/>
        <v>32</v>
      </c>
      <c r="G48" s="236">
        <f t="shared" si="19"/>
        <v>32</v>
      </c>
      <c r="H48" s="236">
        <f t="shared" si="19"/>
        <v>32</v>
      </c>
      <c r="I48" s="236">
        <f t="shared" si="19"/>
        <v>32</v>
      </c>
      <c r="J48" s="236">
        <f t="shared" si="19"/>
        <v>32</v>
      </c>
      <c r="K48" s="236">
        <f t="shared" si="19"/>
        <v>32</v>
      </c>
      <c r="L48" s="236">
        <f t="shared" si="19"/>
        <v>32</v>
      </c>
      <c r="M48" s="236">
        <f t="shared" si="19"/>
        <v>32</v>
      </c>
      <c r="N48" s="236">
        <f t="shared" si="19"/>
        <v>32</v>
      </c>
      <c r="O48" s="236">
        <f t="shared" si="19"/>
        <v>32</v>
      </c>
      <c r="P48" s="236">
        <f t="shared" si="19"/>
        <v>32</v>
      </c>
      <c r="Q48" s="236">
        <f t="shared" si="19"/>
        <v>32</v>
      </c>
      <c r="R48" s="236">
        <f t="shared" si="19"/>
        <v>32</v>
      </c>
      <c r="S48" s="236">
        <f t="shared" si="19"/>
        <v>32</v>
      </c>
      <c r="T48" s="236">
        <f t="shared" si="19"/>
        <v>32</v>
      </c>
      <c r="U48" s="236">
        <f t="shared" si="19"/>
        <v>32</v>
      </c>
      <c r="V48" s="236">
        <f t="shared" si="19"/>
        <v>32</v>
      </c>
      <c r="W48" s="236">
        <f t="shared" si="19"/>
        <v>32</v>
      </c>
      <c r="X48" s="236">
        <f t="shared" si="19"/>
        <v>32</v>
      </c>
      <c r="Y48" s="236">
        <f t="shared" si="19"/>
        <v>32</v>
      </c>
      <c r="Z48" s="236">
        <f t="shared" si="19"/>
        <v>32</v>
      </c>
      <c r="AA48" s="236">
        <f t="shared" si="19"/>
        <v>32</v>
      </c>
      <c r="AB48" s="236">
        <f t="shared" si="19"/>
        <v>32</v>
      </c>
      <c r="AC48" s="236">
        <f t="shared" si="19"/>
        <v>32</v>
      </c>
      <c r="AD48" s="236">
        <f t="shared" si="19"/>
        <v>32</v>
      </c>
      <c r="AE48" s="236">
        <f t="shared" si="19"/>
        <v>32</v>
      </c>
      <c r="AF48" s="236">
        <f t="shared" si="19"/>
        <v>32</v>
      </c>
      <c r="AG48" s="236">
        <f t="shared" si="19"/>
        <v>32</v>
      </c>
      <c r="AH48" s="236">
        <f t="shared" si="19"/>
        <v>32</v>
      </c>
      <c r="AI48" s="236">
        <f t="shared" si="19"/>
        <v>32</v>
      </c>
      <c r="AJ48" s="236">
        <f t="shared" si="19"/>
        <v>32</v>
      </c>
      <c r="AK48" s="236">
        <f t="shared" si="19"/>
        <v>32</v>
      </c>
      <c r="AL48" s="236">
        <f t="shared" si="19"/>
        <v>32</v>
      </c>
      <c r="AM48" s="236">
        <f t="shared" si="19"/>
        <v>32</v>
      </c>
      <c r="AN48" s="236">
        <f t="shared" si="19"/>
        <v>32</v>
      </c>
      <c r="AO48" s="236">
        <f t="shared" si="19"/>
        <v>32</v>
      </c>
      <c r="AP48" s="236">
        <f t="shared" si="19"/>
        <v>32</v>
      </c>
      <c r="AQ48" s="236">
        <f t="shared" si="19"/>
        <v>32</v>
      </c>
      <c r="AR48" s="236">
        <f t="shared" si="19"/>
        <v>32</v>
      </c>
      <c r="AS48" s="236">
        <f t="shared" si="19"/>
        <v>32</v>
      </c>
      <c r="AT48" s="236">
        <f t="shared" si="19"/>
        <v>32</v>
      </c>
      <c r="AU48" s="236">
        <f t="shared" si="19"/>
        <v>32</v>
      </c>
      <c r="AV48" s="236">
        <f t="shared" si="19"/>
        <v>32</v>
      </c>
      <c r="AW48" s="236">
        <f t="shared" si="19"/>
        <v>32</v>
      </c>
      <c r="AX48" s="236">
        <f t="shared" si="19"/>
        <v>32</v>
      </c>
      <c r="AY48" s="236">
        <f t="shared" si="19"/>
        <v>32</v>
      </c>
      <c r="AZ48" s="236">
        <f t="shared" si="19"/>
        <v>32</v>
      </c>
      <c r="BA48" s="236">
        <f t="shared" si="19"/>
        <v>32</v>
      </c>
      <c r="BB48" s="236">
        <f t="shared" si="19"/>
        <v>32</v>
      </c>
      <c r="BC48" s="236">
        <f t="shared" si="19"/>
        <v>32</v>
      </c>
      <c r="BD48" s="236">
        <f t="shared" si="19"/>
        <v>32</v>
      </c>
      <c r="BE48" s="236">
        <f t="shared" si="19"/>
        <v>32</v>
      </c>
      <c r="BF48" s="236">
        <f t="shared" si="19"/>
        <v>32</v>
      </c>
      <c r="BG48" s="236">
        <f t="shared" si="19"/>
        <v>32</v>
      </c>
      <c r="BH48" s="236">
        <f t="shared" si="19"/>
        <v>32</v>
      </c>
      <c r="BI48" s="236">
        <f t="shared" si="19"/>
        <v>32</v>
      </c>
      <c r="BJ48" s="236">
        <f t="shared" si="19"/>
        <v>32</v>
      </c>
      <c r="BK48" s="236">
        <f t="shared" si="19"/>
        <v>32</v>
      </c>
      <c r="BL48" s="236">
        <f t="shared" si="19"/>
        <v>32</v>
      </c>
      <c r="BM48" s="236">
        <f t="shared" si="19"/>
        <v>32</v>
      </c>
      <c r="BN48" s="236">
        <f t="shared" si="19"/>
        <v>32</v>
      </c>
      <c r="BO48" s="236">
        <f t="shared" si="19"/>
        <v>32</v>
      </c>
      <c r="BP48" s="236">
        <f t="shared" ref="BP48:BZ48" si="20">BO48</f>
        <v>32</v>
      </c>
      <c r="BQ48" s="236">
        <f t="shared" si="20"/>
        <v>32</v>
      </c>
      <c r="BR48" s="236">
        <f t="shared" si="20"/>
        <v>32</v>
      </c>
      <c r="BS48" s="236">
        <f t="shared" si="20"/>
        <v>32</v>
      </c>
      <c r="BT48" s="236">
        <f t="shared" si="20"/>
        <v>32</v>
      </c>
      <c r="BU48" s="236">
        <f t="shared" si="20"/>
        <v>32</v>
      </c>
      <c r="BV48" s="236">
        <f t="shared" si="20"/>
        <v>32</v>
      </c>
      <c r="BW48" s="236">
        <f t="shared" si="20"/>
        <v>32</v>
      </c>
      <c r="BX48" s="236">
        <f t="shared" si="20"/>
        <v>32</v>
      </c>
      <c r="BY48" s="236">
        <f t="shared" si="20"/>
        <v>32</v>
      </c>
      <c r="BZ48" s="236">
        <f t="shared" si="20"/>
        <v>32</v>
      </c>
    </row>
    <row r="49" spans="1:78" ht="15.75" customHeight="1" thickBot="1">
      <c r="A49" s="414" t="s">
        <v>74</v>
      </c>
      <c r="B49" s="415"/>
      <c r="C49" s="255">
        <f>VLOOKUP(B4,Фактически_присутствующих,3,FALSE)</f>
        <v>32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36"/>
      <c r="BZ49" s="236"/>
    </row>
    <row r="50" spans="1:78" ht="15.75" customHeight="1" thickTop="1">
      <c r="A50" s="414" t="s">
        <v>75</v>
      </c>
      <c r="B50" s="415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32</v>
      </c>
      <c r="L50" s="240">
        <f t="shared" ref="L50:BW50" si="21">L47*L48/1000</f>
        <v>0.224</v>
      </c>
      <c r="M50" s="240">
        <f t="shared" si="21"/>
        <v>0.28799999999999998</v>
      </c>
      <c r="N50" s="240">
        <f t="shared" si="21"/>
        <v>0.1792</v>
      </c>
      <c r="O50" s="240">
        <f t="shared" si="21"/>
        <v>0.41599999999999998</v>
      </c>
      <c r="P50" s="240">
        <f t="shared" si="21"/>
        <v>0</v>
      </c>
      <c r="Q50" s="240">
        <f t="shared" si="21"/>
        <v>0</v>
      </c>
      <c r="R50" s="240">
        <f t="shared" si="21"/>
        <v>0</v>
      </c>
      <c r="S50" s="240">
        <f t="shared" si="21"/>
        <v>0</v>
      </c>
      <c r="T50" s="240">
        <f t="shared" si="21"/>
        <v>0</v>
      </c>
      <c r="U50" s="240">
        <f t="shared" si="21"/>
        <v>1.44</v>
      </c>
      <c r="V50" s="240">
        <f t="shared" si="21"/>
        <v>0.32</v>
      </c>
      <c r="W50" s="240">
        <f t="shared" si="21"/>
        <v>0</v>
      </c>
      <c r="X50" s="240">
        <f t="shared" si="21"/>
        <v>0.32</v>
      </c>
      <c r="Y50" s="240">
        <f t="shared" si="21"/>
        <v>0</v>
      </c>
      <c r="Z50" s="240">
        <f t="shared" si="21"/>
        <v>0</v>
      </c>
      <c r="AA50" s="240">
        <f t="shared" si="21"/>
        <v>0</v>
      </c>
      <c r="AB50" s="240">
        <f t="shared" si="21"/>
        <v>0</v>
      </c>
      <c r="AC50" s="240">
        <f t="shared" si="21"/>
        <v>0</v>
      </c>
      <c r="AD50" s="240">
        <f t="shared" si="21"/>
        <v>0</v>
      </c>
      <c r="AE50" s="240">
        <f t="shared" si="21"/>
        <v>0</v>
      </c>
      <c r="AF50" s="240">
        <f t="shared" si="21"/>
        <v>0</v>
      </c>
      <c r="AG50" s="240">
        <f t="shared" si="21"/>
        <v>0</v>
      </c>
      <c r="AH50" s="240">
        <f t="shared" si="21"/>
        <v>0</v>
      </c>
      <c r="AI50" s="240">
        <f t="shared" si="21"/>
        <v>0</v>
      </c>
      <c r="AJ50" s="240">
        <f t="shared" si="21"/>
        <v>0</v>
      </c>
      <c r="AK50" s="240">
        <f t="shared" si="21"/>
        <v>0</v>
      </c>
      <c r="AL50" s="240">
        <f t="shared" si="21"/>
        <v>0</v>
      </c>
      <c r="AM50" s="240">
        <f t="shared" si="21"/>
        <v>0</v>
      </c>
      <c r="AN50" s="240">
        <f t="shared" si="21"/>
        <v>0.96</v>
      </c>
      <c r="AO50" s="240">
        <f t="shared" si="21"/>
        <v>0.25600000000000001</v>
      </c>
      <c r="AP50" s="240">
        <f t="shared" si="21"/>
        <v>0</v>
      </c>
      <c r="AQ50" s="240">
        <f t="shared" si="21"/>
        <v>0</v>
      </c>
      <c r="AR50" s="240">
        <f t="shared" si="21"/>
        <v>0</v>
      </c>
      <c r="AS50" s="240">
        <f t="shared" si="21"/>
        <v>0</v>
      </c>
      <c r="AT50" s="240">
        <f t="shared" si="21"/>
        <v>0</v>
      </c>
      <c r="AU50" s="240">
        <f t="shared" si="21"/>
        <v>0</v>
      </c>
      <c r="AV50" s="240">
        <f t="shared" si="21"/>
        <v>0</v>
      </c>
      <c r="AW50" s="240">
        <f t="shared" si="21"/>
        <v>0</v>
      </c>
      <c r="AX50" s="240">
        <f t="shared" si="21"/>
        <v>0</v>
      </c>
      <c r="AY50" s="240">
        <f t="shared" si="21"/>
        <v>0</v>
      </c>
      <c r="AZ50" s="240">
        <f t="shared" si="21"/>
        <v>0</v>
      </c>
      <c r="BA50" s="240">
        <f t="shared" si="21"/>
        <v>1.1839999999999999</v>
      </c>
      <c r="BB50" s="240">
        <f t="shared" si="21"/>
        <v>0</v>
      </c>
      <c r="BC50" s="240">
        <f t="shared" si="21"/>
        <v>0</v>
      </c>
      <c r="BD50" s="240">
        <f t="shared" si="21"/>
        <v>0</v>
      </c>
      <c r="BE50" s="240">
        <f t="shared" si="21"/>
        <v>0</v>
      </c>
      <c r="BF50" s="240">
        <f t="shared" si="21"/>
        <v>0</v>
      </c>
      <c r="BG50" s="240">
        <f t="shared" si="21"/>
        <v>3.2000000000000001E-2</v>
      </c>
      <c r="BH50" s="240">
        <f t="shared" si="21"/>
        <v>0</v>
      </c>
      <c r="BI50" s="240">
        <f t="shared" si="21"/>
        <v>0.96</v>
      </c>
      <c r="BJ50" s="240">
        <f t="shared" si="21"/>
        <v>1.28</v>
      </c>
      <c r="BK50" s="240">
        <f t="shared" si="21"/>
        <v>0.54400000000000004</v>
      </c>
      <c r="BL50" s="240">
        <f t="shared" si="21"/>
        <v>0.57599999999999996</v>
      </c>
      <c r="BM50" s="240">
        <f t="shared" si="21"/>
        <v>0</v>
      </c>
      <c r="BN50" s="240">
        <f t="shared" si="21"/>
        <v>0</v>
      </c>
      <c r="BO50" s="240">
        <f t="shared" si="21"/>
        <v>0.48</v>
      </c>
      <c r="BP50" s="240">
        <f t="shared" si="21"/>
        <v>0</v>
      </c>
      <c r="BQ50" s="240">
        <f t="shared" si="21"/>
        <v>0</v>
      </c>
      <c r="BR50" s="240">
        <f t="shared" si="21"/>
        <v>0</v>
      </c>
      <c r="BS50" s="240">
        <f t="shared" si="21"/>
        <v>0</v>
      </c>
      <c r="BT50" s="240">
        <f t="shared" si="21"/>
        <v>0</v>
      </c>
      <c r="BU50" s="240">
        <f t="shared" si="21"/>
        <v>0</v>
      </c>
      <c r="BV50" s="240">
        <f t="shared" si="21"/>
        <v>4.4800000000000004</v>
      </c>
      <c r="BW50" s="240">
        <f t="shared" si="21"/>
        <v>0</v>
      </c>
      <c r="BX50" s="240">
        <f t="shared" ref="BX50:BZ50" si="22">BX47*BX48/1000</f>
        <v>1.92</v>
      </c>
      <c r="BY50" s="240">
        <f t="shared" si="22"/>
        <v>0</v>
      </c>
      <c r="BZ50" s="240">
        <f t="shared" si="22"/>
        <v>0</v>
      </c>
    </row>
    <row r="51" spans="1:78" ht="15.75" customHeight="1">
      <c r="A51" s="414" t="s">
        <v>64</v>
      </c>
      <c r="B51" s="415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</row>
    <row r="52" spans="1:78" ht="15.75" customHeight="1">
      <c r="A52" s="414" t="s">
        <v>76</v>
      </c>
      <c r="B52" s="415"/>
      <c r="C52" s="242">
        <f>SUM(D52:BZ52)</f>
        <v>1952</v>
      </c>
      <c r="D52" s="243">
        <f t="shared" ref="D52:BX52" si="23">D50*D51</f>
        <v>0</v>
      </c>
      <c r="E52" s="243">
        <f t="shared" si="23"/>
        <v>0</v>
      </c>
      <c r="F52" s="239">
        <f t="shared" si="23"/>
        <v>0</v>
      </c>
      <c r="G52" s="240">
        <f t="shared" si="23"/>
        <v>0</v>
      </c>
      <c r="H52" s="240">
        <f t="shared" si="23"/>
        <v>0</v>
      </c>
      <c r="I52" s="240">
        <f t="shared" si="23"/>
        <v>0</v>
      </c>
      <c r="J52" s="240">
        <f t="shared" si="23"/>
        <v>0</v>
      </c>
      <c r="K52" s="240">
        <f t="shared" si="23"/>
        <v>672</v>
      </c>
      <c r="L52" s="240">
        <f t="shared" si="23"/>
        <v>31.36</v>
      </c>
      <c r="M52" s="240">
        <f t="shared" si="23"/>
        <v>16.128</v>
      </c>
      <c r="N52" s="240">
        <f t="shared" si="23"/>
        <v>1.792</v>
      </c>
      <c r="O52" s="240">
        <f t="shared" si="23"/>
        <v>99.839999999999989</v>
      </c>
      <c r="P52" s="240">
        <f t="shared" si="23"/>
        <v>0</v>
      </c>
      <c r="Q52" s="240">
        <f t="shared" si="23"/>
        <v>0</v>
      </c>
      <c r="R52" s="240">
        <f t="shared" si="23"/>
        <v>0</v>
      </c>
      <c r="S52" s="240">
        <f t="shared" si="23"/>
        <v>0</v>
      </c>
      <c r="T52" s="240">
        <f t="shared" si="23"/>
        <v>0</v>
      </c>
      <c r="U52" s="240">
        <f t="shared" si="23"/>
        <v>158.4</v>
      </c>
      <c r="V52" s="240">
        <f t="shared" si="23"/>
        <v>41.6</v>
      </c>
      <c r="W52" s="240">
        <f t="shared" si="23"/>
        <v>0</v>
      </c>
      <c r="X52" s="240">
        <f t="shared" si="23"/>
        <v>48</v>
      </c>
      <c r="Y52" s="240">
        <f t="shared" si="23"/>
        <v>0</v>
      </c>
      <c r="Z52" s="240">
        <f t="shared" si="23"/>
        <v>0</v>
      </c>
      <c r="AA52" s="240">
        <f t="shared" si="23"/>
        <v>0</v>
      </c>
      <c r="AB52" s="240">
        <f t="shared" si="23"/>
        <v>0</v>
      </c>
      <c r="AC52" s="240">
        <f t="shared" si="23"/>
        <v>0</v>
      </c>
      <c r="AD52" s="240">
        <f t="shared" si="23"/>
        <v>0</v>
      </c>
      <c r="AE52" s="240">
        <f t="shared" si="23"/>
        <v>0</v>
      </c>
      <c r="AF52" s="240">
        <f t="shared" si="23"/>
        <v>0</v>
      </c>
      <c r="AG52" s="240">
        <f t="shared" si="23"/>
        <v>0</v>
      </c>
      <c r="AH52" s="240">
        <f t="shared" si="23"/>
        <v>0</v>
      </c>
      <c r="AI52" s="240">
        <f t="shared" si="23"/>
        <v>0</v>
      </c>
      <c r="AJ52" s="240">
        <f t="shared" si="23"/>
        <v>0</v>
      </c>
      <c r="AK52" s="240">
        <f t="shared" si="23"/>
        <v>0</v>
      </c>
      <c r="AL52" s="240">
        <f t="shared" si="23"/>
        <v>0</v>
      </c>
      <c r="AM52" s="240">
        <f t="shared" si="23"/>
        <v>0</v>
      </c>
      <c r="AN52" s="240">
        <f t="shared" si="23"/>
        <v>57.599999999999994</v>
      </c>
      <c r="AO52" s="240">
        <f t="shared" si="23"/>
        <v>12.8</v>
      </c>
      <c r="AP52" s="240">
        <f t="shared" si="23"/>
        <v>0</v>
      </c>
      <c r="AQ52" s="240">
        <f t="shared" si="23"/>
        <v>0</v>
      </c>
      <c r="AR52" s="240">
        <f t="shared" si="23"/>
        <v>0</v>
      </c>
      <c r="AS52" s="240">
        <f t="shared" si="23"/>
        <v>0</v>
      </c>
      <c r="AT52" s="240">
        <f t="shared" si="23"/>
        <v>0</v>
      </c>
      <c r="AU52" s="240">
        <f t="shared" si="23"/>
        <v>0</v>
      </c>
      <c r="AV52" s="240">
        <f t="shared" si="23"/>
        <v>0</v>
      </c>
      <c r="AW52" s="240">
        <f t="shared" si="23"/>
        <v>0</v>
      </c>
      <c r="AX52" s="240">
        <f t="shared" si="23"/>
        <v>0</v>
      </c>
      <c r="AY52" s="240">
        <f t="shared" si="23"/>
        <v>0</v>
      </c>
      <c r="AZ52" s="240">
        <f t="shared" si="23"/>
        <v>0</v>
      </c>
      <c r="BA52" s="240">
        <f t="shared" si="23"/>
        <v>213.11999999999998</v>
      </c>
      <c r="BB52" s="240">
        <f t="shared" si="23"/>
        <v>0</v>
      </c>
      <c r="BC52" s="240">
        <f t="shared" si="23"/>
        <v>0</v>
      </c>
      <c r="BD52" s="240">
        <f t="shared" si="23"/>
        <v>0</v>
      </c>
      <c r="BE52" s="240">
        <f t="shared" si="23"/>
        <v>0</v>
      </c>
      <c r="BF52" s="240">
        <f t="shared" si="23"/>
        <v>0</v>
      </c>
      <c r="BG52" s="240">
        <f t="shared" si="23"/>
        <v>9.6</v>
      </c>
      <c r="BH52" s="240">
        <f t="shared" si="23"/>
        <v>0</v>
      </c>
      <c r="BI52" s="240">
        <f t="shared" si="23"/>
        <v>20.16</v>
      </c>
      <c r="BJ52" s="240">
        <f t="shared" si="23"/>
        <v>44.800000000000004</v>
      </c>
      <c r="BK52" s="240">
        <f t="shared" si="23"/>
        <v>11.968</v>
      </c>
      <c r="BL52" s="240">
        <f t="shared" si="23"/>
        <v>18.431999999999999</v>
      </c>
      <c r="BM52" s="240">
        <f t="shared" si="23"/>
        <v>0</v>
      </c>
      <c r="BN52" s="240">
        <f t="shared" si="23"/>
        <v>0</v>
      </c>
      <c r="BO52" s="240">
        <f t="shared" si="23"/>
        <v>14.399999999999999</v>
      </c>
      <c r="BP52" s="240">
        <f t="shared" si="23"/>
        <v>0</v>
      </c>
      <c r="BQ52" s="240">
        <f t="shared" si="23"/>
        <v>0</v>
      </c>
      <c r="BR52" s="240">
        <f t="shared" si="23"/>
        <v>0</v>
      </c>
      <c r="BS52" s="240">
        <f t="shared" si="23"/>
        <v>0</v>
      </c>
      <c r="BT52" s="240">
        <f t="shared" si="23"/>
        <v>0</v>
      </c>
      <c r="BU52" s="240">
        <f t="shared" si="23"/>
        <v>0</v>
      </c>
      <c r="BV52" s="240">
        <f t="shared" si="23"/>
        <v>403.20000000000005</v>
      </c>
      <c r="BW52" s="240">
        <f t="shared" si="23"/>
        <v>0</v>
      </c>
      <c r="BX52" s="240">
        <f t="shared" si="23"/>
        <v>76.8</v>
      </c>
      <c r="BY52" s="240">
        <f t="shared" ref="BY52:BZ52" si="24">BY50*BY51</f>
        <v>0</v>
      </c>
      <c r="BZ52" s="240">
        <f t="shared" si="24"/>
        <v>0</v>
      </c>
    </row>
    <row r="53" spans="1:78" ht="15.75" customHeight="1">
      <c r="A53" s="414" t="s">
        <v>77</v>
      </c>
      <c r="B53" s="415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8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8" ht="13.9" hidden="1" customHeight="1">
      <c r="A55" s="408"/>
      <c r="B55" s="407"/>
      <c r="C55" s="236"/>
      <c r="D55" s="236">
        <f t="shared" ref="D55:K55" si="25">SUM(D39:D45)</f>
        <v>0</v>
      </c>
      <c r="E55" s="236">
        <f t="shared" si="25"/>
        <v>0</v>
      </c>
      <c r="F55" s="236">
        <f t="shared" si="25"/>
        <v>0</v>
      </c>
      <c r="G55" s="236">
        <f t="shared" si="25"/>
        <v>0</v>
      </c>
      <c r="H55" s="236">
        <f t="shared" si="25"/>
        <v>0</v>
      </c>
      <c r="I55" s="236">
        <f t="shared" si="25"/>
        <v>0</v>
      </c>
      <c r="J55" s="236">
        <f t="shared" si="25"/>
        <v>0</v>
      </c>
      <c r="K55" s="236">
        <f t="shared" si="25"/>
        <v>1</v>
      </c>
      <c r="L55" s="236">
        <f>SUM(L39:L45)</f>
        <v>7</v>
      </c>
      <c r="M55" s="236">
        <f t="shared" ref="M55:BX55" si="26">SUM(M39:M45)</f>
        <v>9</v>
      </c>
      <c r="N55" s="236">
        <f t="shared" si="26"/>
        <v>5.6</v>
      </c>
      <c r="O55" s="236">
        <f t="shared" si="26"/>
        <v>13</v>
      </c>
      <c r="P55" s="236">
        <f t="shared" si="26"/>
        <v>0</v>
      </c>
      <c r="Q55" s="236">
        <f t="shared" si="26"/>
        <v>0</v>
      </c>
      <c r="R55" s="236">
        <f t="shared" si="26"/>
        <v>0</v>
      </c>
      <c r="S55" s="236">
        <f t="shared" si="26"/>
        <v>0</v>
      </c>
      <c r="T55" s="236">
        <f t="shared" si="26"/>
        <v>0</v>
      </c>
      <c r="U55" s="236">
        <f t="shared" si="26"/>
        <v>45</v>
      </c>
      <c r="V55" s="236">
        <f t="shared" si="26"/>
        <v>10</v>
      </c>
      <c r="W55" s="236">
        <f t="shared" si="26"/>
        <v>0</v>
      </c>
      <c r="X55" s="236">
        <f t="shared" si="26"/>
        <v>10</v>
      </c>
      <c r="Y55" s="236">
        <f t="shared" si="26"/>
        <v>0</v>
      </c>
      <c r="Z55" s="236">
        <f t="shared" si="26"/>
        <v>0</v>
      </c>
      <c r="AA55" s="236">
        <f t="shared" si="26"/>
        <v>0</v>
      </c>
      <c r="AB55" s="236">
        <f t="shared" si="26"/>
        <v>0</v>
      </c>
      <c r="AC55" s="236">
        <f t="shared" si="26"/>
        <v>0</v>
      </c>
      <c r="AD55" s="236">
        <f t="shared" si="26"/>
        <v>0</v>
      </c>
      <c r="AE55" s="236">
        <f t="shared" si="26"/>
        <v>0</v>
      </c>
      <c r="AF55" s="236">
        <f t="shared" si="26"/>
        <v>0</v>
      </c>
      <c r="AG55" s="236">
        <f t="shared" si="26"/>
        <v>0</v>
      </c>
      <c r="AH55" s="236">
        <f t="shared" si="26"/>
        <v>0</v>
      </c>
      <c r="AI55" s="236">
        <f t="shared" si="26"/>
        <v>0</v>
      </c>
      <c r="AJ55" s="236">
        <f t="shared" si="26"/>
        <v>0</v>
      </c>
      <c r="AK55" s="236">
        <f t="shared" si="26"/>
        <v>0</v>
      </c>
      <c r="AL55" s="236">
        <f t="shared" si="26"/>
        <v>0</v>
      </c>
      <c r="AM55" s="236">
        <f t="shared" si="26"/>
        <v>0</v>
      </c>
      <c r="AN55" s="236">
        <f t="shared" si="26"/>
        <v>30</v>
      </c>
      <c r="AO55" s="236">
        <f t="shared" si="26"/>
        <v>8</v>
      </c>
      <c r="AP55" s="236">
        <f t="shared" si="26"/>
        <v>0</v>
      </c>
      <c r="AQ55" s="236">
        <f t="shared" si="26"/>
        <v>0</v>
      </c>
      <c r="AR55" s="236">
        <f t="shared" si="26"/>
        <v>0</v>
      </c>
      <c r="AS55" s="236">
        <f t="shared" si="26"/>
        <v>0</v>
      </c>
      <c r="AT55" s="236">
        <f t="shared" si="26"/>
        <v>0</v>
      </c>
      <c r="AU55" s="236">
        <f t="shared" si="26"/>
        <v>0</v>
      </c>
      <c r="AV55" s="236">
        <f t="shared" si="26"/>
        <v>0</v>
      </c>
      <c r="AW55" s="236">
        <f t="shared" si="26"/>
        <v>0</v>
      </c>
      <c r="AX55" s="236">
        <f t="shared" si="26"/>
        <v>0</v>
      </c>
      <c r="AY55" s="236">
        <f t="shared" si="26"/>
        <v>0</v>
      </c>
      <c r="AZ55" s="236">
        <f t="shared" si="26"/>
        <v>0</v>
      </c>
      <c r="BA55" s="236">
        <f t="shared" si="26"/>
        <v>37</v>
      </c>
      <c r="BB55" s="236">
        <f t="shared" si="26"/>
        <v>0</v>
      </c>
      <c r="BC55" s="236">
        <f t="shared" si="26"/>
        <v>0</v>
      </c>
      <c r="BD55" s="236">
        <f t="shared" si="26"/>
        <v>0</v>
      </c>
      <c r="BE55" s="236">
        <f t="shared" si="26"/>
        <v>0</v>
      </c>
      <c r="BF55" s="236">
        <f t="shared" si="26"/>
        <v>0</v>
      </c>
      <c r="BG55" s="236">
        <f t="shared" si="26"/>
        <v>1</v>
      </c>
      <c r="BH55" s="236">
        <f t="shared" si="26"/>
        <v>0</v>
      </c>
      <c r="BI55" s="236">
        <f t="shared" si="26"/>
        <v>30</v>
      </c>
      <c r="BJ55" s="236">
        <f t="shared" si="26"/>
        <v>40</v>
      </c>
      <c r="BK55" s="236">
        <f t="shared" si="26"/>
        <v>17</v>
      </c>
      <c r="BL55" s="236">
        <f t="shared" si="26"/>
        <v>18</v>
      </c>
      <c r="BM55" s="236">
        <f t="shared" si="26"/>
        <v>0</v>
      </c>
      <c r="BN55" s="236">
        <f t="shared" si="26"/>
        <v>0</v>
      </c>
      <c r="BO55" s="236">
        <f t="shared" si="26"/>
        <v>15</v>
      </c>
      <c r="BP55" s="236">
        <f t="shared" si="26"/>
        <v>0</v>
      </c>
      <c r="BQ55" s="236">
        <f t="shared" si="26"/>
        <v>0</v>
      </c>
      <c r="BR55" s="236">
        <f t="shared" si="26"/>
        <v>0</v>
      </c>
      <c r="BS55" s="236">
        <f t="shared" si="26"/>
        <v>0</v>
      </c>
      <c r="BT55" s="236">
        <f t="shared" si="26"/>
        <v>0</v>
      </c>
      <c r="BU55" s="236">
        <f t="shared" si="26"/>
        <v>0</v>
      </c>
      <c r="BV55" s="236">
        <f t="shared" si="26"/>
        <v>140</v>
      </c>
      <c r="BW55" s="236">
        <f t="shared" si="26"/>
        <v>0</v>
      </c>
      <c r="BX55" s="236">
        <f t="shared" si="26"/>
        <v>60</v>
      </c>
      <c r="BY55" s="236">
        <f t="shared" ref="BY55:BZ55" si="27">SUM(BY39:BY45)</f>
        <v>0</v>
      </c>
      <c r="BZ55" s="236">
        <f t="shared" si="27"/>
        <v>0</v>
      </c>
    </row>
    <row r="56" spans="1:78" ht="13.9" hidden="1" customHeight="1">
      <c r="A56" s="412" t="s">
        <v>74</v>
      </c>
      <c r="B56" s="413"/>
      <c r="C56" s="236">
        <f>C57</f>
        <v>32</v>
      </c>
      <c r="D56" s="246">
        <f>C56</f>
        <v>32</v>
      </c>
      <c r="E56" s="246">
        <f t="shared" ref="E56:BP56" si="28">D56</f>
        <v>32</v>
      </c>
      <c r="F56" s="246">
        <f t="shared" si="28"/>
        <v>32</v>
      </c>
      <c r="G56" s="246">
        <f t="shared" si="28"/>
        <v>32</v>
      </c>
      <c r="H56" s="246">
        <f t="shared" si="28"/>
        <v>32</v>
      </c>
      <c r="I56" s="246">
        <f t="shared" si="28"/>
        <v>32</v>
      </c>
      <c r="J56" s="246">
        <f t="shared" si="28"/>
        <v>32</v>
      </c>
      <c r="K56" s="246">
        <f t="shared" si="28"/>
        <v>32</v>
      </c>
      <c r="L56" s="246">
        <f t="shared" si="28"/>
        <v>32</v>
      </c>
      <c r="M56" s="246">
        <f t="shared" si="28"/>
        <v>32</v>
      </c>
      <c r="N56" s="246">
        <f t="shared" si="28"/>
        <v>32</v>
      </c>
      <c r="O56" s="246">
        <f t="shared" si="28"/>
        <v>32</v>
      </c>
      <c r="P56" s="246">
        <f t="shared" si="28"/>
        <v>32</v>
      </c>
      <c r="Q56" s="246">
        <f t="shared" si="28"/>
        <v>32</v>
      </c>
      <c r="R56" s="246">
        <f t="shared" si="28"/>
        <v>32</v>
      </c>
      <c r="S56" s="246">
        <f t="shared" si="28"/>
        <v>32</v>
      </c>
      <c r="T56" s="246">
        <f t="shared" si="28"/>
        <v>32</v>
      </c>
      <c r="U56" s="246">
        <f t="shared" si="28"/>
        <v>32</v>
      </c>
      <c r="V56" s="246">
        <f t="shared" si="28"/>
        <v>32</v>
      </c>
      <c r="W56" s="246">
        <f t="shared" si="28"/>
        <v>32</v>
      </c>
      <c r="X56" s="246">
        <f t="shared" si="28"/>
        <v>32</v>
      </c>
      <c r="Y56" s="246">
        <f t="shared" si="28"/>
        <v>32</v>
      </c>
      <c r="Z56" s="246">
        <f t="shared" si="28"/>
        <v>32</v>
      </c>
      <c r="AA56" s="246">
        <f t="shared" si="28"/>
        <v>32</v>
      </c>
      <c r="AB56" s="246">
        <f t="shared" si="28"/>
        <v>32</v>
      </c>
      <c r="AC56" s="246">
        <f t="shared" si="28"/>
        <v>32</v>
      </c>
      <c r="AD56" s="246">
        <f t="shared" si="28"/>
        <v>32</v>
      </c>
      <c r="AE56" s="246">
        <f t="shared" si="28"/>
        <v>32</v>
      </c>
      <c r="AF56" s="246">
        <f t="shared" si="28"/>
        <v>32</v>
      </c>
      <c r="AG56" s="246">
        <f t="shared" si="28"/>
        <v>32</v>
      </c>
      <c r="AH56" s="246">
        <f t="shared" si="28"/>
        <v>32</v>
      </c>
      <c r="AI56" s="246">
        <f t="shared" si="28"/>
        <v>32</v>
      </c>
      <c r="AJ56" s="246">
        <f t="shared" si="28"/>
        <v>32</v>
      </c>
      <c r="AK56" s="246">
        <f t="shared" si="28"/>
        <v>32</v>
      </c>
      <c r="AL56" s="246">
        <f t="shared" si="28"/>
        <v>32</v>
      </c>
      <c r="AM56" s="246">
        <f t="shared" si="28"/>
        <v>32</v>
      </c>
      <c r="AN56" s="246">
        <f t="shared" si="28"/>
        <v>32</v>
      </c>
      <c r="AO56" s="246">
        <f t="shared" si="28"/>
        <v>32</v>
      </c>
      <c r="AP56" s="246">
        <f t="shared" si="28"/>
        <v>32</v>
      </c>
      <c r="AQ56" s="246">
        <f t="shared" si="28"/>
        <v>32</v>
      </c>
      <c r="AR56" s="246">
        <f t="shared" si="28"/>
        <v>32</v>
      </c>
      <c r="AS56" s="246">
        <f t="shared" si="28"/>
        <v>32</v>
      </c>
      <c r="AT56" s="246">
        <f t="shared" si="28"/>
        <v>32</v>
      </c>
      <c r="AU56" s="246">
        <f t="shared" si="28"/>
        <v>32</v>
      </c>
      <c r="AV56" s="246">
        <f t="shared" si="28"/>
        <v>32</v>
      </c>
      <c r="AW56" s="246">
        <f t="shared" si="28"/>
        <v>32</v>
      </c>
      <c r="AX56" s="246">
        <f t="shared" si="28"/>
        <v>32</v>
      </c>
      <c r="AY56" s="246">
        <f t="shared" si="28"/>
        <v>32</v>
      </c>
      <c r="AZ56" s="246">
        <f t="shared" si="28"/>
        <v>32</v>
      </c>
      <c r="BA56" s="246">
        <f t="shared" si="28"/>
        <v>32</v>
      </c>
      <c r="BB56" s="246">
        <f t="shared" si="28"/>
        <v>32</v>
      </c>
      <c r="BC56" s="246">
        <f t="shared" si="28"/>
        <v>32</v>
      </c>
      <c r="BD56" s="246">
        <f t="shared" si="28"/>
        <v>32</v>
      </c>
      <c r="BE56" s="246">
        <f t="shared" si="28"/>
        <v>32</v>
      </c>
      <c r="BF56" s="246">
        <f t="shared" si="28"/>
        <v>32</v>
      </c>
      <c r="BG56" s="246">
        <f t="shared" si="28"/>
        <v>32</v>
      </c>
      <c r="BH56" s="246">
        <f t="shared" si="28"/>
        <v>32</v>
      </c>
      <c r="BI56" s="246">
        <f t="shared" si="28"/>
        <v>32</v>
      </c>
      <c r="BJ56" s="246">
        <f t="shared" si="28"/>
        <v>32</v>
      </c>
      <c r="BK56" s="246">
        <f t="shared" si="28"/>
        <v>32</v>
      </c>
      <c r="BL56" s="246">
        <f t="shared" si="28"/>
        <v>32</v>
      </c>
      <c r="BM56" s="246">
        <f t="shared" si="28"/>
        <v>32</v>
      </c>
      <c r="BN56" s="246">
        <f t="shared" si="28"/>
        <v>32</v>
      </c>
      <c r="BO56" s="246">
        <f t="shared" si="28"/>
        <v>32</v>
      </c>
      <c r="BP56" s="246">
        <f t="shared" si="28"/>
        <v>32</v>
      </c>
      <c r="BQ56" s="246">
        <f t="shared" ref="BQ56:BZ56" si="29">BP56</f>
        <v>32</v>
      </c>
      <c r="BR56" s="246">
        <f t="shared" si="29"/>
        <v>32</v>
      </c>
      <c r="BS56" s="246">
        <f t="shared" si="29"/>
        <v>32</v>
      </c>
      <c r="BT56" s="246">
        <f t="shared" si="29"/>
        <v>32</v>
      </c>
      <c r="BU56" s="246">
        <f t="shared" si="29"/>
        <v>32</v>
      </c>
      <c r="BV56" s="246">
        <f t="shared" si="29"/>
        <v>32</v>
      </c>
      <c r="BW56" s="246">
        <f t="shared" si="29"/>
        <v>32</v>
      </c>
      <c r="BX56" s="246">
        <f t="shared" si="29"/>
        <v>32</v>
      </c>
      <c r="BY56" s="246">
        <f t="shared" si="29"/>
        <v>32</v>
      </c>
      <c r="BZ56" s="246">
        <f t="shared" si="29"/>
        <v>32</v>
      </c>
    </row>
    <row r="57" spans="1:78" ht="21" hidden="1" customHeight="1" thickBot="1">
      <c r="A57" s="410" t="s">
        <v>138</v>
      </c>
      <c r="B57" s="411"/>
      <c r="C57" s="99">
        <f>VLOOKUP(B4,Общее_количество_учащихся,3,FALSE)</f>
        <v>32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47"/>
      <c r="BZ57" s="247"/>
    </row>
    <row r="58" spans="1:78" ht="14.45" hidden="1" customHeight="1">
      <c r="A58" s="414" t="s">
        <v>75</v>
      </c>
      <c r="B58" s="415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30">H55*H56/1000</f>
        <v>0</v>
      </c>
      <c r="I58" s="248">
        <f t="shared" si="30"/>
        <v>0</v>
      </c>
      <c r="J58" s="249">
        <f t="shared" si="30"/>
        <v>0</v>
      </c>
      <c r="K58" s="249">
        <f>K55*K56</f>
        <v>32</v>
      </c>
      <c r="L58" s="249">
        <f>L55*L56/1000</f>
        <v>0.224</v>
      </c>
      <c r="M58" s="249">
        <f t="shared" si="30"/>
        <v>0.28799999999999998</v>
      </c>
      <c r="N58" s="249">
        <f t="shared" si="30"/>
        <v>0.1792</v>
      </c>
      <c r="O58" s="249">
        <f t="shared" si="30"/>
        <v>0.41599999999999998</v>
      </c>
      <c r="P58" s="249">
        <f t="shared" si="30"/>
        <v>0</v>
      </c>
      <c r="Q58" s="249">
        <f>Q55*Q56</f>
        <v>0</v>
      </c>
      <c r="R58" s="249">
        <f t="shared" si="30"/>
        <v>0</v>
      </c>
      <c r="S58" s="249">
        <f>S55*S56</f>
        <v>0</v>
      </c>
      <c r="T58" s="249">
        <f t="shared" si="30"/>
        <v>0</v>
      </c>
      <c r="U58" s="249">
        <f t="shared" si="30"/>
        <v>1.44</v>
      </c>
      <c r="V58" s="249">
        <f t="shared" si="30"/>
        <v>0.32</v>
      </c>
      <c r="W58" s="249">
        <f t="shared" si="30"/>
        <v>0</v>
      </c>
      <c r="X58" s="249">
        <f t="shared" si="30"/>
        <v>0.32</v>
      </c>
      <c r="Y58" s="249">
        <f t="shared" si="30"/>
        <v>0</v>
      </c>
      <c r="Z58" s="249">
        <f t="shared" si="30"/>
        <v>0</v>
      </c>
      <c r="AA58" s="249">
        <f t="shared" si="30"/>
        <v>0</v>
      </c>
      <c r="AB58" s="249">
        <f t="shared" si="30"/>
        <v>0</v>
      </c>
      <c r="AC58" s="249">
        <f t="shared" si="30"/>
        <v>0</v>
      </c>
      <c r="AD58" s="249">
        <f t="shared" si="30"/>
        <v>0</v>
      </c>
      <c r="AE58" s="249">
        <f t="shared" si="30"/>
        <v>0</v>
      </c>
      <c r="AF58" s="249">
        <f t="shared" si="30"/>
        <v>0</v>
      </c>
      <c r="AG58" s="249">
        <f t="shared" si="30"/>
        <v>0</v>
      </c>
      <c r="AH58" s="249">
        <f t="shared" si="30"/>
        <v>0</v>
      </c>
      <c r="AI58" s="249">
        <f t="shared" si="30"/>
        <v>0</v>
      </c>
      <c r="AJ58" s="249">
        <f t="shared" si="30"/>
        <v>0</v>
      </c>
      <c r="AK58" s="249">
        <f t="shared" si="30"/>
        <v>0</v>
      </c>
      <c r="AL58" s="249">
        <f t="shared" si="30"/>
        <v>0</v>
      </c>
      <c r="AM58" s="249">
        <f t="shared" si="30"/>
        <v>0</v>
      </c>
      <c r="AN58" s="249">
        <f t="shared" si="30"/>
        <v>0.96</v>
      </c>
      <c r="AO58" s="249">
        <f t="shared" si="30"/>
        <v>0.25600000000000001</v>
      </c>
      <c r="AP58" s="249">
        <f t="shared" si="30"/>
        <v>0</v>
      </c>
      <c r="AQ58" s="249">
        <f t="shared" si="30"/>
        <v>0</v>
      </c>
      <c r="AR58" s="249">
        <f t="shared" si="30"/>
        <v>0</v>
      </c>
      <c r="AS58" s="249">
        <f t="shared" si="30"/>
        <v>0</v>
      </c>
      <c r="AT58" s="249">
        <f t="shared" si="30"/>
        <v>0</v>
      </c>
      <c r="AU58" s="249">
        <f t="shared" si="30"/>
        <v>0</v>
      </c>
      <c r="AV58" s="249">
        <f t="shared" si="30"/>
        <v>0</v>
      </c>
      <c r="AW58" s="249">
        <f t="shared" si="30"/>
        <v>0</v>
      </c>
      <c r="AX58" s="249">
        <f t="shared" si="30"/>
        <v>0</v>
      </c>
      <c r="AY58" s="249">
        <f t="shared" si="30"/>
        <v>0</v>
      </c>
      <c r="AZ58" s="249">
        <f t="shared" si="30"/>
        <v>0</v>
      </c>
      <c r="BA58" s="249">
        <f t="shared" si="30"/>
        <v>1.1839999999999999</v>
      </c>
      <c r="BB58" s="249">
        <f t="shared" si="30"/>
        <v>0</v>
      </c>
      <c r="BC58" s="249">
        <f t="shared" si="30"/>
        <v>0</v>
      </c>
      <c r="BD58" s="249">
        <f t="shared" si="30"/>
        <v>0</v>
      </c>
      <c r="BE58" s="249">
        <f t="shared" si="30"/>
        <v>0</v>
      </c>
      <c r="BF58" s="249">
        <f t="shared" si="30"/>
        <v>0</v>
      </c>
      <c r="BG58" s="249">
        <f t="shared" si="30"/>
        <v>3.2000000000000001E-2</v>
      </c>
      <c r="BH58" s="249">
        <f>BH55*BH56</f>
        <v>0</v>
      </c>
      <c r="BI58" s="249">
        <f t="shared" si="30"/>
        <v>0.96</v>
      </c>
      <c r="BJ58" s="249">
        <f t="shared" si="30"/>
        <v>1.28</v>
      </c>
      <c r="BK58" s="249">
        <f t="shared" si="30"/>
        <v>0.54400000000000004</v>
      </c>
      <c r="BL58" s="249">
        <f t="shared" si="30"/>
        <v>0.57599999999999996</v>
      </c>
      <c r="BM58" s="249">
        <f t="shared" si="30"/>
        <v>0</v>
      </c>
      <c r="BN58" s="249">
        <f t="shared" si="30"/>
        <v>0</v>
      </c>
      <c r="BO58" s="249">
        <f t="shared" si="30"/>
        <v>0.48</v>
      </c>
      <c r="BP58" s="249">
        <f t="shared" si="30"/>
        <v>0</v>
      </c>
      <c r="BQ58" s="249">
        <f t="shared" si="30"/>
        <v>0</v>
      </c>
      <c r="BR58" s="249">
        <f t="shared" si="30"/>
        <v>0</v>
      </c>
      <c r="BS58" s="249">
        <f t="shared" si="30"/>
        <v>0</v>
      </c>
      <c r="BT58" s="249">
        <f t="shared" ref="BT58:BZ58" si="31">BT55*BT56/1000</f>
        <v>0</v>
      </c>
      <c r="BU58" s="249">
        <f t="shared" si="31"/>
        <v>0</v>
      </c>
      <c r="BV58" s="249">
        <f t="shared" si="31"/>
        <v>4.4800000000000004</v>
      </c>
      <c r="BW58" s="249">
        <f t="shared" si="31"/>
        <v>0</v>
      </c>
      <c r="BX58" s="249">
        <f t="shared" si="31"/>
        <v>1.92</v>
      </c>
      <c r="BY58" s="249">
        <f t="shared" si="31"/>
        <v>0</v>
      </c>
      <c r="BZ58" s="249">
        <f t="shared" si="31"/>
        <v>0</v>
      </c>
    </row>
    <row r="59" spans="1:78" ht="13.9" hidden="1" customHeight="1">
      <c r="A59" s="414" t="s">
        <v>64</v>
      </c>
      <c r="B59" s="415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</row>
    <row r="60" spans="1:78" ht="13.9" hidden="1" customHeight="1">
      <c r="A60" s="414" t="s">
        <v>76</v>
      </c>
      <c r="B60" s="415"/>
      <c r="C60" s="250">
        <f>SUM(D60:BZ60)</f>
        <v>1952</v>
      </c>
      <c r="D60" s="243">
        <f>D58*D59</f>
        <v>0</v>
      </c>
      <c r="E60" s="243">
        <f t="shared" ref="E60:BP60" si="32">E58*E59</f>
        <v>0</v>
      </c>
      <c r="F60" s="239">
        <f>F58*F59</f>
        <v>0</v>
      </c>
      <c r="G60" s="239">
        <f t="shared" si="32"/>
        <v>0</v>
      </c>
      <c r="H60" s="239">
        <f t="shared" si="32"/>
        <v>0</v>
      </c>
      <c r="I60" s="239">
        <f t="shared" si="32"/>
        <v>0</v>
      </c>
      <c r="J60" s="239">
        <f t="shared" si="32"/>
        <v>0</v>
      </c>
      <c r="K60" s="252">
        <f t="shared" si="32"/>
        <v>672</v>
      </c>
      <c r="L60" s="252">
        <f t="shared" si="32"/>
        <v>31.36</v>
      </c>
      <c r="M60" s="252">
        <f t="shared" si="32"/>
        <v>16.128</v>
      </c>
      <c r="N60" s="252">
        <f t="shared" si="32"/>
        <v>1.792</v>
      </c>
      <c r="O60" s="252">
        <f t="shared" si="32"/>
        <v>99.839999999999989</v>
      </c>
      <c r="P60" s="252">
        <f t="shared" si="32"/>
        <v>0</v>
      </c>
      <c r="Q60" s="252">
        <f t="shared" si="32"/>
        <v>0</v>
      </c>
      <c r="R60" s="252">
        <f t="shared" si="32"/>
        <v>0</v>
      </c>
      <c r="S60" s="252">
        <f t="shared" si="32"/>
        <v>0</v>
      </c>
      <c r="T60" s="252">
        <f t="shared" si="32"/>
        <v>0</v>
      </c>
      <c r="U60" s="252">
        <f t="shared" si="32"/>
        <v>158.4</v>
      </c>
      <c r="V60" s="252">
        <f t="shared" si="32"/>
        <v>41.6</v>
      </c>
      <c r="W60" s="252">
        <f t="shared" si="32"/>
        <v>0</v>
      </c>
      <c r="X60" s="252">
        <f t="shared" si="32"/>
        <v>48</v>
      </c>
      <c r="Y60" s="252">
        <f t="shared" si="32"/>
        <v>0</v>
      </c>
      <c r="Z60" s="252">
        <f t="shared" si="32"/>
        <v>0</v>
      </c>
      <c r="AA60" s="252">
        <f t="shared" si="32"/>
        <v>0</v>
      </c>
      <c r="AB60" s="252">
        <f t="shared" si="32"/>
        <v>0</v>
      </c>
      <c r="AC60" s="252">
        <f t="shared" si="32"/>
        <v>0</v>
      </c>
      <c r="AD60" s="252">
        <f t="shared" si="32"/>
        <v>0</v>
      </c>
      <c r="AE60" s="252">
        <f t="shared" si="32"/>
        <v>0</v>
      </c>
      <c r="AF60" s="252">
        <f t="shared" si="32"/>
        <v>0</v>
      </c>
      <c r="AG60" s="252">
        <f t="shared" si="32"/>
        <v>0</v>
      </c>
      <c r="AH60" s="252">
        <f t="shared" si="32"/>
        <v>0</v>
      </c>
      <c r="AI60" s="252">
        <f t="shared" si="32"/>
        <v>0</v>
      </c>
      <c r="AJ60" s="252">
        <f t="shared" si="32"/>
        <v>0</v>
      </c>
      <c r="AK60" s="252">
        <f t="shared" si="32"/>
        <v>0</v>
      </c>
      <c r="AL60" s="252">
        <f t="shared" si="32"/>
        <v>0</v>
      </c>
      <c r="AM60" s="252">
        <f t="shared" si="32"/>
        <v>0</v>
      </c>
      <c r="AN60" s="252">
        <f t="shared" si="32"/>
        <v>57.599999999999994</v>
      </c>
      <c r="AO60" s="252">
        <f t="shared" si="32"/>
        <v>12.8</v>
      </c>
      <c r="AP60" s="252">
        <f t="shared" si="32"/>
        <v>0</v>
      </c>
      <c r="AQ60" s="252">
        <f t="shared" si="32"/>
        <v>0</v>
      </c>
      <c r="AR60" s="252">
        <f t="shared" si="32"/>
        <v>0</v>
      </c>
      <c r="AS60" s="252">
        <f t="shared" si="32"/>
        <v>0</v>
      </c>
      <c r="AT60" s="252">
        <f t="shared" si="32"/>
        <v>0</v>
      </c>
      <c r="AU60" s="252">
        <f t="shared" si="32"/>
        <v>0</v>
      </c>
      <c r="AV60" s="252">
        <f t="shared" si="32"/>
        <v>0</v>
      </c>
      <c r="AW60" s="252">
        <f t="shared" si="32"/>
        <v>0</v>
      </c>
      <c r="AX60" s="252">
        <f t="shared" si="32"/>
        <v>0</v>
      </c>
      <c r="AY60" s="252">
        <f t="shared" si="32"/>
        <v>0</v>
      </c>
      <c r="AZ60" s="252">
        <f t="shared" si="32"/>
        <v>0</v>
      </c>
      <c r="BA60" s="252">
        <f t="shared" si="32"/>
        <v>213.11999999999998</v>
      </c>
      <c r="BB60" s="252">
        <f t="shared" si="32"/>
        <v>0</v>
      </c>
      <c r="BC60" s="252">
        <f t="shared" si="32"/>
        <v>0</v>
      </c>
      <c r="BD60" s="252">
        <f t="shared" si="32"/>
        <v>0</v>
      </c>
      <c r="BE60" s="252">
        <f t="shared" si="32"/>
        <v>0</v>
      </c>
      <c r="BF60" s="252">
        <f t="shared" si="32"/>
        <v>0</v>
      </c>
      <c r="BG60" s="252">
        <f t="shared" si="32"/>
        <v>9.6</v>
      </c>
      <c r="BH60" s="252">
        <f t="shared" si="32"/>
        <v>0</v>
      </c>
      <c r="BI60" s="252">
        <f t="shared" si="32"/>
        <v>20.16</v>
      </c>
      <c r="BJ60" s="252">
        <f t="shared" si="32"/>
        <v>44.800000000000004</v>
      </c>
      <c r="BK60" s="252">
        <f t="shared" si="32"/>
        <v>11.968</v>
      </c>
      <c r="BL60" s="252">
        <f t="shared" si="32"/>
        <v>18.431999999999999</v>
      </c>
      <c r="BM60" s="252">
        <f t="shared" si="32"/>
        <v>0</v>
      </c>
      <c r="BN60" s="252">
        <f t="shared" si="32"/>
        <v>0</v>
      </c>
      <c r="BO60" s="252">
        <f t="shared" si="32"/>
        <v>14.399999999999999</v>
      </c>
      <c r="BP60" s="252">
        <f t="shared" si="32"/>
        <v>0</v>
      </c>
      <c r="BQ60" s="252">
        <f t="shared" ref="BQ60:BW60" si="33">BQ58*BQ59</f>
        <v>0</v>
      </c>
      <c r="BR60" s="252">
        <f t="shared" si="33"/>
        <v>0</v>
      </c>
      <c r="BS60" s="252">
        <f t="shared" si="33"/>
        <v>0</v>
      </c>
      <c r="BT60" s="252">
        <f t="shared" si="33"/>
        <v>0</v>
      </c>
      <c r="BU60" s="252">
        <f t="shared" si="33"/>
        <v>0</v>
      </c>
      <c r="BV60" s="252">
        <f>BV58*BV59</f>
        <v>403.20000000000005</v>
      </c>
      <c r="BW60" s="252">
        <f t="shared" si="33"/>
        <v>0</v>
      </c>
      <c r="BX60" s="252">
        <f>BX58*BX59</f>
        <v>76.8</v>
      </c>
      <c r="BY60" s="252">
        <f t="shared" ref="BY60:BZ60" si="34">BY58*BY59</f>
        <v>0</v>
      </c>
      <c r="BZ60" s="252">
        <f t="shared" si="34"/>
        <v>0</v>
      </c>
    </row>
    <row r="61" spans="1:78" ht="13.9" hidden="1" customHeight="1">
      <c r="A61" s="414" t="s">
        <v>77</v>
      </c>
      <c r="B61" s="416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8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8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8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/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7">
    <mergeCell ref="A18:B18"/>
    <mergeCell ref="A19:B19"/>
    <mergeCell ref="A20:B20"/>
    <mergeCell ref="A21:B21"/>
    <mergeCell ref="A22:B22"/>
    <mergeCell ref="A6:B7"/>
    <mergeCell ref="D6:BX6"/>
    <mergeCell ref="A16:B16"/>
    <mergeCell ref="A17:B17"/>
    <mergeCell ref="A8:B8"/>
    <mergeCell ref="A9:B9"/>
    <mergeCell ref="A10:B10"/>
    <mergeCell ref="A11:B11"/>
    <mergeCell ref="A12:B12"/>
    <mergeCell ref="A14:B14"/>
    <mergeCell ref="A15:B15"/>
    <mergeCell ref="A1:BK1"/>
    <mergeCell ref="A2:BK2"/>
    <mergeCell ref="B3:BK3"/>
    <mergeCell ref="C4:BX4"/>
    <mergeCell ref="M5:S5"/>
    <mergeCell ref="A28:B28"/>
    <mergeCell ref="A29:B29"/>
    <mergeCell ref="A30:B30"/>
    <mergeCell ref="A31:B31"/>
    <mergeCell ref="A32:B32"/>
    <mergeCell ref="A37:B38"/>
    <mergeCell ref="D37:BX37"/>
    <mergeCell ref="A39:B39"/>
    <mergeCell ref="A40:B40"/>
    <mergeCell ref="A33:B33"/>
    <mergeCell ref="A34:B34"/>
    <mergeCell ref="A45:B45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scale="89" orientation="landscape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>
    <pageSetUpPr fitToPage="1"/>
  </sheetPr>
  <dimension ref="A1:CA1001"/>
  <sheetViews>
    <sheetView topLeftCell="A10" zoomScale="80" zoomScaleNormal="80" workbookViewId="0">
      <selection activeCell="L53" sqref="L53:P53"/>
    </sheetView>
  </sheetViews>
  <sheetFormatPr defaultColWidth="12.625" defaultRowHeight="15" customHeight="1"/>
  <cols>
    <col min="1" max="1" width="3.25" style="285" customWidth="1"/>
    <col min="2" max="2" width="24.75" style="285" customWidth="1"/>
    <col min="3" max="3" width="9.5" style="285" bestFit="1" customWidth="1"/>
    <col min="4" max="6" width="7.375" style="285" hidden="1" customWidth="1"/>
    <col min="7" max="7" width="6.375" style="285" hidden="1" customWidth="1"/>
    <col min="8" max="9" width="8.375" style="285" hidden="1" customWidth="1"/>
    <col min="10" max="10" width="7.375" style="285" hidden="1" customWidth="1"/>
    <col min="11" max="11" width="8.625" style="285" bestFit="1" customWidth="1"/>
    <col min="12" max="12" width="8.375" style="285" bestFit="1" customWidth="1"/>
    <col min="13" max="14" width="7.375" style="285" bestFit="1" customWidth="1"/>
    <col min="15" max="15" width="8.375" style="285" hidden="1" customWidth="1"/>
    <col min="16" max="16" width="8.375" style="285" bestFit="1" customWidth="1"/>
    <col min="17" max="17" width="6.375" style="285" hidden="1" customWidth="1"/>
    <col min="18" max="18" width="8.375" style="285" hidden="1" customWidth="1"/>
    <col min="19" max="19" width="7.375" style="285" hidden="1" customWidth="1"/>
    <col min="20" max="24" width="8.375" style="285" hidden="1" customWidth="1"/>
    <col min="25" max="25" width="7.375" style="285" hidden="1" customWidth="1"/>
    <col min="26" max="26" width="8.375" style="285" hidden="1" customWidth="1"/>
    <col min="27" max="28" width="7.375" style="285" hidden="1" customWidth="1"/>
    <col min="29" max="29" width="8.375" style="285" hidden="1" customWidth="1"/>
    <col min="30" max="33" width="7.375" style="285" hidden="1" customWidth="1"/>
    <col min="34" max="34" width="7.375" style="285" bestFit="1" customWidth="1"/>
    <col min="35" max="39" width="7.375" style="285" hidden="1" customWidth="1"/>
    <col min="40" max="40" width="7.375" style="285" bestFit="1" customWidth="1"/>
    <col min="41" max="41" width="7.375" style="285" hidden="1" customWidth="1"/>
    <col min="42" max="43" width="8.375" style="285" hidden="1" customWidth="1"/>
    <col min="44" max="44" width="8.625" style="285" bestFit="1" customWidth="1"/>
    <col min="45" max="45" width="7.375" style="285" hidden="1" customWidth="1"/>
    <col min="46" max="46" width="8.375" style="285" bestFit="1" customWidth="1"/>
    <col min="47" max="47" width="7.375" style="285" hidden="1" customWidth="1"/>
    <col min="48" max="48" width="7.75" style="285" bestFit="1" customWidth="1"/>
    <col min="49" max="49" width="8.375" style="285" customWidth="1"/>
    <col min="50" max="50" width="8.375" style="285" hidden="1" customWidth="1"/>
    <col min="51" max="51" width="8.375" style="285" customWidth="1"/>
    <col min="52" max="59" width="8.375" style="285" hidden="1" customWidth="1"/>
    <col min="60" max="64" width="7.375" style="285" hidden="1" customWidth="1"/>
    <col min="65" max="66" width="8.375" style="285" hidden="1" customWidth="1"/>
    <col min="67" max="67" width="7.375" style="285" hidden="1" customWidth="1"/>
    <col min="68" max="68" width="6.375" style="285" hidden="1" customWidth="1"/>
    <col min="69" max="72" width="8.375" style="285" hidden="1" customWidth="1"/>
    <col min="73" max="73" width="8.375" style="285" bestFit="1" customWidth="1"/>
    <col min="74" max="74" width="7.375" style="285" hidden="1" customWidth="1"/>
    <col min="75" max="75" width="8.625" style="285" bestFit="1" customWidth="1"/>
    <col min="76" max="76" width="7.75" style="285" customWidth="1"/>
    <col min="77" max="77" width="8.375" style="285" hidden="1" customWidth="1"/>
    <col min="78" max="78" width="6.375" style="285" hidden="1" customWidth="1"/>
    <col min="79" max="79" width="7.625" style="285" hidden="1" customWidth="1"/>
    <col min="80" max="16384" width="12.625" style="285"/>
  </cols>
  <sheetData>
    <row r="1" spans="1:79" ht="18.75">
      <c r="A1" s="423" t="str">
        <f>'Автомат. ввод'!N10</f>
        <v>МКОУ " Новокрестьяновская  СОШ"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  <c r="R1" s="418"/>
      <c r="S1" s="418"/>
      <c r="T1" s="418"/>
      <c r="U1" s="418"/>
      <c r="V1" s="418"/>
      <c r="W1" s="418"/>
      <c r="X1" s="418"/>
      <c r="Y1" s="418"/>
      <c r="Z1" s="418"/>
      <c r="AA1" s="418"/>
      <c r="AB1" s="418"/>
      <c r="AC1" s="418"/>
      <c r="AD1" s="418"/>
      <c r="AE1" s="418"/>
      <c r="AF1" s="418"/>
      <c r="AG1" s="418"/>
      <c r="AH1" s="418"/>
      <c r="AI1" s="418"/>
      <c r="AJ1" s="418"/>
      <c r="AK1" s="418"/>
      <c r="AL1" s="418"/>
      <c r="AM1" s="418"/>
      <c r="AN1" s="418"/>
      <c r="AO1" s="418"/>
      <c r="AP1" s="418"/>
      <c r="AQ1" s="418"/>
      <c r="AR1" s="418"/>
      <c r="AS1" s="418"/>
      <c r="AT1" s="418"/>
      <c r="AU1" s="418"/>
      <c r="AV1" s="418"/>
      <c r="AW1" s="418"/>
      <c r="AX1" s="418"/>
      <c r="AY1" s="418"/>
      <c r="AZ1" s="418"/>
      <c r="BA1" s="418"/>
      <c r="BB1" s="418"/>
      <c r="BC1" s="418"/>
      <c r="BD1" s="418"/>
      <c r="BE1" s="418"/>
      <c r="BF1" s="418"/>
      <c r="BG1" s="418"/>
      <c r="BH1" s="418"/>
      <c r="BI1" s="418"/>
      <c r="BJ1" s="418"/>
      <c r="BK1" s="418"/>
    </row>
    <row r="2" spans="1:79" ht="15.75">
      <c r="A2" s="424" t="s">
        <v>65</v>
      </c>
      <c r="B2" s="418"/>
      <c r="C2" s="418"/>
      <c r="D2" s="418"/>
      <c r="E2" s="418"/>
      <c r="F2" s="418"/>
      <c r="G2" s="418"/>
      <c r="H2" s="418"/>
      <c r="I2" s="418"/>
      <c r="J2" s="418"/>
      <c r="K2" s="418"/>
      <c r="L2" s="418"/>
      <c r="M2" s="418"/>
      <c r="N2" s="418"/>
      <c r="O2" s="418"/>
      <c r="P2" s="418"/>
      <c r="Q2" s="418"/>
      <c r="R2" s="418"/>
      <c r="S2" s="418"/>
      <c r="T2" s="418"/>
      <c r="U2" s="418"/>
      <c r="V2" s="418"/>
      <c r="W2" s="418"/>
      <c r="X2" s="418"/>
      <c r="Y2" s="418"/>
      <c r="Z2" s="418"/>
      <c r="AA2" s="418"/>
      <c r="AB2" s="418"/>
      <c r="AC2" s="418"/>
      <c r="AD2" s="418"/>
      <c r="AE2" s="418"/>
      <c r="AF2" s="418"/>
      <c r="AG2" s="418"/>
      <c r="AH2" s="418"/>
      <c r="AI2" s="418"/>
      <c r="AJ2" s="418"/>
      <c r="AK2" s="418"/>
      <c r="AL2" s="418"/>
      <c r="AM2" s="418"/>
      <c r="AN2" s="418"/>
      <c r="AO2" s="418"/>
      <c r="AP2" s="418"/>
      <c r="AQ2" s="418"/>
      <c r="AR2" s="418"/>
      <c r="AS2" s="418"/>
      <c r="AT2" s="418"/>
      <c r="AU2" s="418"/>
      <c r="AV2" s="418"/>
      <c r="AW2" s="418"/>
      <c r="AX2" s="418"/>
      <c r="AY2" s="418"/>
      <c r="AZ2" s="418"/>
      <c r="BA2" s="418"/>
      <c r="BB2" s="418"/>
      <c r="BC2" s="418"/>
      <c r="BD2" s="418"/>
      <c r="BE2" s="418"/>
      <c r="BF2" s="418"/>
      <c r="BG2" s="418"/>
      <c r="BH2" s="418"/>
      <c r="BI2" s="418"/>
      <c r="BJ2" s="418"/>
      <c r="BK2" s="418"/>
      <c r="BQ2" s="36"/>
      <c r="BR2" s="36"/>
      <c r="BS2" s="36"/>
      <c r="BT2" s="36"/>
      <c r="BU2" s="36"/>
      <c r="BV2" s="36"/>
      <c r="BW2" s="36"/>
    </row>
    <row r="3" spans="1:79" ht="15.75">
      <c r="B3" s="424" t="s">
        <v>66</v>
      </c>
      <c r="C3" s="418"/>
      <c r="D3" s="418"/>
      <c r="E3" s="418"/>
      <c r="F3" s="418"/>
      <c r="G3" s="418"/>
      <c r="H3" s="418"/>
      <c r="I3" s="418"/>
      <c r="J3" s="418"/>
      <c r="K3" s="418"/>
      <c r="L3" s="418"/>
      <c r="M3" s="418"/>
      <c r="N3" s="418"/>
      <c r="O3" s="418"/>
      <c r="P3" s="418"/>
      <c r="Q3" s="418"/>
      <c r="R3" s="418"/>
      <c r="S3" s="418"/>
      <c r="T3" s="418"/>
      <c r="U3" s="418"/>
      <c r="V3" s="418"/>
      <c r="W3" s="418"/>
      <c r="X3" s="418"/>
      <c r="Y3" s="418"/>
      <c r="Z3" s="418"/>
      <c r="AA3" s="418"/>
      <c r="AB3" s="418"/>
      <c r="AC3" s="418"/>
      <c r="AD3" s="418"/>
      <c r="AE3" s="418"/>
      <c r="AF3" s="418"/>
      <c r="AG3" s="418"/>
      <c r="AH3" s="418"/>
      <c r="AI3" s="418"/>
      <c r="AJ3" s="418"/>
      <c r="AK3" s="418"/>
      <c r="AL3" s="418"/>
      <c r="AM3" s="418"/>
      <c r="AN3" s="418"/>
      <c r="AO3" s="418"/>
      <c r="AP3" s="418"/>
      <c r="AQ3" s="418"/>
      <c r="AR3" s="418"/>
      <c r="AS3" s="418"/>
      <c r="AT3" s="418"/>
      <c r="AU3" s="418"/>
      <c r="AV3" s="418"/>
      <c r="AW3" s="418"/>
      <c r="AX3" s="418"/>
      <c r="AY3" s="418"/>
      <c r="AZ3" s="418"/>
      <c r="BA3" s="418"/>
      <c r="BB3" s="418"/>
      <c r="BC3" s="418"/>
      <c r="BD3" s="418"/>
      <c r="BE3" s="418"/>
      <c r="BF3" s="418"/>
      <c r="BG3" s="418"/>
      <c r="BH3" s="418"/>
      <c r="BI3" s="418"/>
      <c r="BJ3" s="418"/>
      <c r="BK3" s="418"/>
      <c r="BQ3" s="36"/>
      <c r="BR3" s="36"/>
      <c r="BS3" s="36"/>
      <c r="BT3" s="36"/>
      <c r="BU3" s="36"/>
      <c r="BV3" s="36"/>
      <c r="BW3" s="36"/>
    </row>
    <row r="4" spans="1:79" ht="25.5" customHeight="1">
      <c r="B4" s="37">
        <v>27</v>
      </c>
      <c r="C4" s="425" t="str">
        <f>ССЫЛКИ!A5</f>
        <v>Март 2021 г.</v>
      </c>
      <c r="D4" s="418"/>
      <c r="E4" s="418"/>
      <c r="F4" s="418"/>
      <c r="G4" s="418"/>
      <c r="H4" s="418"/>
      <c r="I4" s="418"/>
      <c r="J4" s="418"/>
      <c r="K4" s="418"/>
      <c r="L4" s="418"/>
      <c r="M4" s="418"/>
      <c r="N4" s="418"/>
      <c r="O4" s="418"/>
      <c r="P4" s="418"/>
      <c r="Q4" s="418"/>
      <c r="R4" s="418"/>
      <c r="S4" s="418"/>
      <c r="T4" s="418"/>
      <c r="U4" s="418"/>
      <c r="V4" s="418"/>
      <c r="W4" s="418"/>
      <c r="X4" s="418"/>
      <c r="Y4" s="418"/>
      <c r="Z4" s="418"/>
      <c r="AA4" s="418"/>
      <c r="AB4" s="418"/>
      <c r="AC4" s="418"/>
      <c r="AD4" s="418"/>
      <c r="AE4" s="418"/>
      <c r="AF4" s="418"/>
      <c r="AG4" s="418"/>
      <c r="AH4" s="418"/>
      <c r="AI4" s="418"/>
      <c r="AJ4" s="418"/>
      <c r="AK4" s="418"/>
      <c r="AL4" s="418"/>
      <c r="AM4" s="418"/>
      <c r="AN4" s="418"/>
      <c r="AO4" s="418"/>
      <c r="AP4" s="418"/>
      <c r="AQ4" s="418"/>
      <c r="AR4" s="418"/>
      <c r="AS4" s="418"/>
      <c r="AT4" s="418"/>
      <c r="AU4" s="418"/>
      <c r="AV4" s="418"/>
      <c r="AW4" s="418"/>
      <c r="AX4" s="418"/>
      <c r="AY4" s="418"/>
      <c r="AZ4" s="418"/>
      <c r="BA4" s="418"/>
      <c r="BB4" s="418"/>
      <c r="BC4" s="418"/>
      <c r="BD4" s="418"/>
      <c r="BE4" s="418"/>
      <c r="BF4" s="418"/>
      <c r="BG4" s="418"/>
      <c r="BH4" s="418"/>
      <c r="BI4" s="418"/>
      <c r="BJ4" s="418"/>
      <c r="BK4" s="418"/>
      <c r="BL4" s="418"/>
      <c r="BM4" s="418"/>
      <c r="BN4" s="418"/>
      <c r="BO4" s="418"/>
      <c r="BP4" s="418"/>
      <c r="BQ4" s="418"/>
      <c r="BR4" s="418"/>
      <c r="BS4" s="418"/>
      <c r="BT4" s="418"/>
      <c r="BU4" s="418"/>
      <c r="BV4" s="418"/>
      <c r="BW4" s="418"/>
      <c r="BX4" s="418"/>
    </row>
    <row r="5" spans="1:79" ht="24" customHeight="1">
      <c r="B5" s="294" t="s">
        <v>397</v>
      </c>
      <c r="C5" s="36"/>
      <c r="D5" s="36"/>
      <c r="E5" s="36"/>
      <c r="F5" s="36"/>
      <c r="G5" s="36"/>
      <c r="H5" s="36"/>
      <c r="I5" s="36"/>
      <c r="J5" s="36"/>
      <c r="K5" s="440" t="str">
        <f>VLOOKUP(B4,Общее_количество_учащихся,2,FALSE)</f>
        <v>Суббота</v>
      </c>
      <c r="L5" s="418"/>
      <c r="M5" s="418"/>
      <c r="N5" s="418"/>
      <c r="O5" s="418"/>
      <c r="P5" s="418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D5" s="287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36" customHeight="1">
      <c r="A6" s="448" t="s">
        <v>68</v>
      </c>
      <c r="B6" s="449"/>
      <c r="C6" s="40"/>
      <c r="D6" s="445" t="s">
        <v>69</v>
      </c>
      <c r="E6" s="446"/>
      <c r="F6" s="446"/>
      <c r="G6" s="446"/>
      <c r="H6" s="446"/>
      <c r="I6" s="446"/>
      <c r="J6" s="446"/>
      <c r="K6" s="446"/>
      <c r="L6" s="446"/>
      <c r="M6" s="446"/>
      <c r="N6" s="446"/>
      <c r="O6" s="446"/>
      <c r="P6" s="446"/>
      <c r="Q6" s="446"/>
      <c r="R6" s="446"/>
      <c r="S6" s="446"/>
      <c r="T6" s="446"/>
      <c r="U6" s="446"/>
      <c r="V6" s="446"/>
      <c r="W6" s="446"/>
      <c r="X6" s="446"/>
      <c r="Y6" s="446"/>
      <c r="Z6" s="446"/>
      <c r="AA6" s="446"/>
      <c r="AB6" s="446"/>
      <c r="AC6" s="446"/>
      <c r="AD6" s="446"/>
      <c r="AE6" s="446"/>
      <c r="AF6" s="446"/>
      <c r="AG6" s="446"/>
      <c r="AH6" s="446"/>
      <c r="AI6" s="446"/>
      <c r="AJ6" s="446"/>
      <c r="AK6" s="446"/>
      <c r="AL6" s="446"/>
      <c r="AM6" s="446"/>
      <c r="AN6" s="446"/>
      <c r="AO6" s="446"/>
      <c r="AP6" s="446"/>
      <c r="AQ6" s="446"/>
      <c r="AR6" s="446"/>
      <c r="AS6" s="446"/>
      <c r="AT6" s="446"/>
      <c r="AU6" s="446"/>
      <c r="AV6" s="446"/>
      <c r="AW6" s="446"/>
      <c r="AX6" s="446"/>
      <c r="AY6" s="446"/>
      <c r="AZ6" s="446"/>
      <c r="BA6" s="446"/>
      <c r="BB6" s="446"/>
      <c r="BC6" s="446"/>
      <c r="BD6" s="446"/>
      <c r="BE6" s="446"/>
      <c r="BF6" s="446"/>
      <c r="BG6" s="446"/>
      <c r="BH6" s="446"/>
      <c r="BI6" s="446"/>
      <c r="BJ6" s="446"/>
      <c r="BK6" s="446"/>
      <c r="BL6" s="446"/>
      <c r="BM6" s="446"/>
      <c r="BN6" s="446"/>
      <c r="BO6" s="446"/>
      <c r="BP6" s="446"/>
      <c r="BQ6" s="446"/>
      <c r="BR6" s="446"/>
      <c r="BS6" s="446"/>
      <c r="BT6" s="446"/>
      <c r="BU6" s="446"/>
      <c r="BV6" s="446"/>
      <c r="BW6" s="446"/>
      <c r="BX6" s="446"/>
    </row>
    <row r="7" spans="1:79" ht="151.15" customHeight="1">
      <c r="A7" s="450"/>
      <c r="B7" s="451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29" t="s">
        <v>394</v>
      </c>
      <c r="B8" s="430"/>
      <c r="C8" s="41"/>
      <c r="D8" s="41"/>
      <c r="E8" s="41"/>
      <c r="F8" s="41"/>
      <c r="G8" s="41"/>
      <c r="H8" s="41"/>
      <c r="I8" s="41"/>
      <c r="J8" s="41"/>
      <c r="K8" s="41"/>
      <c r="L8" s="41">
        <v>1.35</v>
      </c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>
        <v>9</v>
      </c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>
        <v>2</v>
      </c>
      <c r="BX8" s="41"/>
      <c r="BY8" s="41"/>
      <c r="BZ8" s="41"/>
    </row>
    <row r="9" spans="1:79">
      <c r="A9" s="429" t="s">
        <v>395</v>
      </c>
      <c r="B9" s="430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>
        <v>10</v>
      </c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29" t="s">
        <v>365</v>
      </c>
      <c r="B10" s="430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>
        <v>10</v>
      </c>
      <c r="N10" s="41"/>
      <c r="O10" s="41"/>
      <c r="P10" s="41">
        <v>1</v>
      </c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</row>
    <row r="11" spans="1:79">
      <c r="A11" s="429" t="s">
        <v>364</v>
      </c>
      <c r="B11" s="430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>
        <v>0.1</v>
      </c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>
        <v>4</v>
      </c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>
        <v>60</v>
      </c>
      <c r="BY11" s="41"/>
      <c r="BZ11" s="41"/>
    </row>
    <row r="12" spans="1:79">
      <c r="A12" s="429" t="s">
        <v>375</v>
      </c>
      <c r="B12" s="430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>
        <v>60</v>
      </c>
      <c r="BV12" s="41"/>
      <c r="BW12" s="41"/>
      <c r="BX12" s="41"/>
      <c r="BY12" s="41"/>
      <c r="BZ12" s="41"/>
    </row>
    <row r="13" spans="1:79" hidden="1">
      <c r="A13" s="434"/>
      <c r="B13" s="430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434"/>
      <c r="B14" s="430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34"/>
      <c r="B15" s="430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34"/>
      <c r="B16" s="430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1.35</v>
      </c>
      <c r="M16" s="41">
        <f t="shared" si="0"/>
        <v>10</v>
      </c>
      <c r="N16" s="41">
        <f t="shared" si="0"/>
        <v>0.1</v>
      </c>
      <c r="O16" s="41">
        <f t="shared" si="0"/>
        <v>0</v>
      </c>
      <c r="P16" s="41">
        <f t="shared" si="0"/>
        <v>1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4</v>
      </c>
      <c r="AU16" s="41">
        <f t="shared" si="0"/>
        <v>0</v>
      </c>
      <c r="AV16" s="41">
        <f t="shared" si="0"/>
        <v>0</v>
      </c>
      <c r="AW16" s="41">
        <f t="shared" si="0"/>
        <v>9</v>
      </c>
      <c r="AX16" s="41">
        <f t="shared" si="0"/>
        <v>0</v>
      </c>
      <c r="AY16" s="41">
        <f t="shared" si="0"/>
        <v>10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60</v>
      </c>
      <c r="BV16" s="41">
        <f t="shared" si="0"/>
        <v>0</v>
      </c>
      <c r="BW16" s="41">
        <f t="shared" si="0"/>
        <v>2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41" t="s">
        <v>74</v>
      </c>
      <c r="B17" s="430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47" t="s">
        <v>74</v>
      </c>
      <c r="B18" s="430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47" t="s">
        <v>75</v>
      </c>
      <c r="B19" s="430"/>
      <c r="C19" s="43"/>
      <c r="D19" s="54">
        <f t="shared" ref="D19:BY19" si="3">D16*D17/1000</f>
        <v>0</v>
      </c>
      <c r="E19" s="54">
        <f t="shared" si="3"/>
        <v>0</v>
      </c>
      <c r="F19" s="54">
        <f t="shared" si="3"/>
        <v>0</v>
      </c>
      <c r="G19" s="46">
        <f t="shared" si="3"/>
        <v>0</v>
      </c>
      <c r="H19" s="46">
        <f t="shared" si="3"/>
        <v>0</v>
      </c>
      <c r="I19" s="46">
        <f t="shared" si="3"/>
        <v>0</v>
      </c>
      <c r="J19" s="46">
        <f t="shared" si="3"/>
        <v>0</v>
      </c>
      <c r="K19" s="46">
        <f t="shared" si="3"/>
        <v>0</v>
      </c>
      <c r="L19" s="46">
        <f t="shared" si="3"/>
        <v>0</v>
      </c>
      <c r="M19" s="46">
        <f t="shared" si="3"/>
        <v>0</v>
      </c>
      <c r="N19" s="46">
        <f t="shared" si="3"/>
        <v>0</v>
      </c>
      <c r="O19" s="46">
        <f t="shared" si="3"/>
        <v>0</v>
      </c>
      <c r="P19" s="46">
        <f t="shared" si="3"/>
        <v>0</v>
      </c>
      <c r="Q19" s="46">
        <f t="shared" si="3"/>
        <v>0</v>
      </c>
      <c r="R19" s="46">
        <f t="shared" si="3"/>
        <v>0</v>
      </c>
      <c r="S19" s="46">
        <f t="shared" si="3"/>
        <v>0</v>
      </c>
      <c r="T19" s="46">
        <f t="shared" si="3"/>
        <v>0</v>
      </c>
      <c r="U19" s="46">
        <f t="shared" si="3"/>
        <v>0</v>
      </c>
      <c r="V19" s="46">
        <f t="shared" si="3"/>
        <v>0</v>
      </c>
      <c r="W19" s="46">
        <f t="shared" si="3"/>
        <v>0</v>
      </c>
      <c r="X19" s="46">
        <f t="shared" si="3"/>
        <v>0</v>
      </c>
      <c r="Y19" s="46">
        <f t="shared" si="3"/>
        <v>0</v>
      </c>
      <c r="Z19" s="46">
        <f t="shared" si="3"/>
        <v>0</v>
      </c>
      <c r="AA19" s="46">
        <f t="shared" si="3"/>
        <v>0</v>
      </c>
      <c r="AB19" s="46">
        <f t="shared" si="3"/>
        <v>0</v>
      </c>
      <c r="AC19" s="46">
        <f t="shared" si="3"/>
        <v>0</v>
      </c>
      <c r="AD19" s="46">
        <f t="shared" si="3"/>
        <v>0</v>
      </c>
      <c r="AE19" s="46">
        <f t="shared" si="3"/>
        <v>0</v>
      </c>
      <c r="AF19" s="46">
        <f t="shared" si="3"/>
        <v>0</v>
      </c>
      <c r="AG19" s="46">
        <f t="shared" si="3"/>
        <v>0</v>
      </c>
      <c r="AH19" s="46">
        <f t="shared" si="3"/>
        <v>0</v>
      </c>
      <c r="AI19" s="46">
        <f t="shared" si="3"/>
        <v>0</v>
      </c>
      <c r="AJ19" s="46">
        <f t="shared" si="3"/>
        <v>0</v>
      </c>
      <c r="AK19" s="46">
        <f t="shared" si="3"/>
        <v>0</v>
      </c>
      <c r="AL19" s="46">
        <f t="shared" si="3"/>
        <v>0</v>
      </c>
      <c r="AM19" s="46">
        <f t="shared" si="3"/>
        <v>0</v>
      </c>
      <c r="AN19" s="46">
        <f t="shared" si="3"/>
        <v>0</v>
      </c>
      <c r="AO19" s="46">
        <f t="shared" si="3"/>
        <v>0</v>
      </c>
      <c r="AP19" s="46">
        <f t="shared" si="3"/>
        <v>0</v>
      </c>
      <c r="AQ19" s="46">
        <f t="shared" si="3"/>
        <v>0</v>
      </c>
      <c r="AR19" s="46">
        <f t="shared" si="3"/>
        <v>0</v>
      </c>
      <c r="AS19" s="46">
        <f t="shared" si="3"/>
        <v>0</v>
      </c>
      <c r="AT19" s="46">
        <f t="shared" si="3"/>
        <v>0</v>
      </c>
      <c r="AU19" s="46">
        <f t="shared" si="3"/>
        <v>0</v>
      </c>
      <c r="AV19" s="46">
        <f t="shared" si="3"/>
        <v>0</v>
      </c>
      <c r="AW19" s="46">
        <f t="shared" si="3"/>
        <v>0</v>
      </c>
      <c r="AX19" s="46">
        <f t="shared" si="3"/>
        <v>0</v>
      </c>
      <c r="AY19" s="46">
        <f t="shared" si="3"/>
        <v>0</v>
      </c>
      <c r="AZ19" s="46">
        <f t="shared" si="3"/>
        <v>0</v>
      </c>
      <c r="BA19" s="46">
        <f t="shared" si="3"/>
        <v>0</v>
      </c>
      <c r="BB19" s="46">
        <f t="shared" si="3"/>
        <v>0</v>
      </c>
      <c r="BC19" s="46">
        <f t="shared" si="3"/>
        <v>0</v>
      </c>
      <c r="BD19" s="46">
        <f t="shared" si="3"/>
        <v>0</v>
      </c>
      <c r="BE19" s="46">
        <f t="shared" si="3"/>
        <v>0</v>
      </c>
      <c r="BF19" s="46">
        <f t="shared" si="3"/>
        <v>0</v>
      </c>
      <c r="BG19" s="46">
        <f t="shared" si="3"/>
        <v>0</v>
      </c>
      <c r="BH19" s="46">
        <f t="shared" si="3"/>
        <v>0</v>
      </c>
      <c r="BI19" s="46">
        <f t="shared" si="3"/>
        <v>0</v>
      </c>
      <c r="BJ19" s="46">
        <f t="shared" si="3"/>
        <v>0</v>
      </c>
      <c r="BK19" s="46">
        <f t="shared" si="3"/>
        <v>0</v>
      </c>
      <c r="BL19" s="46">
        <f t="shared" si="3"/>
        <v>0</v>
      </c>
      <c r="BM19" s="46">
        <f t="shared" si="3"/>
        <v>0</v>
      </c>
      <c r="BN19" s="46">
        <f t="shared" si="3"/>
        <v>0</v>
      </c>
      <c r="BO19" s="46">
        <f t="shared" si="3"/>
        <v>0</v>
      </c>
      <c r="BP19" s="46">
        <f t="shared" si="3"/>
        <v>0</v>
      </c>
      <c r="BQ19" s="46">
        <f t="shared" si="3"/>
        <v>0</v>
      </c>
      <c r="BR19" s="46">
        <f t="shared" si="3"/>
        <v>0</v>
      </c>
      <c r="BS19" s="46">
        <f t="shared" si="3"/>
        <v>0</v>
      </c>
      <c r="BT19" s="46">
        <f t="shared" si="3"/>
        <v>0</v>
      </c>
      <c r="BU19" s="46">
        <f t="shared" si="3"/>
        <v>0</v>
      </c>
      <c r="BV19" s="46">
        <f t="shared" si="3"/>
        <v>0</v>
      </c>
      <c r="BW19" s="46">
        <f>BW16*BW17</f>
        <v>0</v>
      </c>
      <c r="BX19" s="46">
        <f t="shared" si="3"/>
        <v>0</v>
      </c>
      <c r="BY19" s="54">
        <f t="shared" si="3"/>
        <v>0</v>
      </c>
      <c r="BZ19" s="54">
        <f>BZ16*BZ17</f>
        <v>0</v>
      </c>
    </row>
    <row r="20" spans="1:79">
      <c r="A20" s="447" t="s">
        <v>64</v>
      </c>
      <c r="B20" s="430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47" t="s">
        <v>76</v>
      </c>
      <c r="B21" s="430"/>
      <c r="C21" s="48">
        <f>SUM(D21:BZ21)</f>
        <v>0</v>
      </c>
      <c r="D21" s="54">
        <f t="shared" ref="D21:BZ21" si="4">D19*D20</f>
        <v>0</v>
      </c>
      <c r="E21" s="54">
        <f t="shared" si="4"/>
        <v>0</v>
      </c>
      <c r="F21" s="54">
        <f t="shared" si="4"/>
        <v>0</v>
      </c>
      <c r="G21" s="46">
        <f t="shared" si="4"/>
        <v>0</v>
      </c>
      <c r="H21" s="46">
        <f t="shared" si="4"/>
        <v>0</v>
      </c>
      <c r="I21" s="46">
        <f t="shared" si="4"/>
        <v>0</v>
      </c>
      <c r="J21" s="46">
        <f t="shared" si="4"/>
        <v>0</v>
      </c>
      <c r="K21" s="46">
        <f t="shared" si="4"/>
        <v>0</v>
      </c>
      <c r="L21" s="46">
        <f t="shared" si="4"/>
        <v>0</v>
      </c>
      <c r="M21" s="46">
        <f t="shared" si="4"/>
        <v>0</v>
      </c>
      <c r="N21" s="46">
        <f t="shared" si="4"/>
        <v>0</v>
      </c>
      <c r="O21" s="46">
        <f t="shared" si="4"/>
        <v>0</v>
      </c>
      <c r="P21" s="46">
        <f t="shared" si="4"/>
        <v>0</v>
      </c>
      <c r="Q21" s="46">
        <f t="shared" si="4"/>
        <v>0</v>
      </c>
      <c r="R21" s="46">
        <f t="shared" si="4"/>
        <v>0</v>
      </c>
      <c r="S21" s="46">
        <f t="shared" si="4"/>
        <v>0</v>
      </c>
      <c r="T21" s="46">
        <f t="shared" si="4"/>
        <v>0</v>
      </c>
      <c r="U21" s="46">
        <f t="shared" si="4"/>
        <v>0</v>
      </c>
      <c r="V21" s="46">
        <f t="shared" si="4"/>
        <v>0</v>
      </c>
      <c r="W21" s="46">
        <f t="shared" si="4"/>
        <v>0</v>
      </c>
      <c r="X21" s="46">
        <f t="shared" si="4"/>
        <v>0</v>
      </c>
      <c r="Y21" s="46">
        <f t="shared" si="4"/>
        <v>0</v>
      </c>
      <c r="Z21" s="46">
        <f t="shared" si="4"/>
        <v>0</v>
      </c>
      <c r="AA21" s="46">
        <f t="shared" si="4"/>
        <v>0</v>
      </c>
      <c r="AB21" s="46">
        <f t="shared" si="4"/>
        <v>0</v>
      </c>
      <c r="AC21" s="46">
        <f t="shared" si="4"/>
        <v>0</v>
      </c>
      <c r="AD21" s="46">
        <f t="shared" si="4"/>
        <v>0</v>
      </c>
      <c r="AE21" s="46">
        <f t="shared" si="4"/>
        <v>0</v>
      </c>
      <c r="AF21" s="46">
        <f t="shared" si="4"/>
        <v>0</v>
      </c>
      <c r="AG21" s="46">
        <f t="shared" si="4"/>
        <v>0</v>
      </c>
      <c r="AH21" s="46">
        <f t="shared" si="4"/>
        <v>0</v>
      </c>
      <c r="AI21" s="46">
        <f t="shared" si="4"/>
        <v>0</v>
      </c>
      <c r="AJ21" s="46">
        <f t="shared" si="4"/>
        <v>0</v>
      </c>
      <c r="AK21" s="46">
        <f t="shared" si="4"/>
        <v>0</v>
      </c>
      <c r="AL21" s="46">
        <f t="shared" si="4"/>
        <v>0</v>
      </c>
      <c r="AM21" s="46">
        <f t="shared" si="4"/>
        <v>0</v>
      </c>
      <c r="AN21" s="46">
        <f t="shared" si="4"/>
        <v>0</v>
      </c>
      <c r="AO21" s="46">
        <f t="shared" si="4"/>
        <v>0</v>
      </c>
      <c r="AP21" s="46">
        <f t="shared" si="4"/>
        <v>0</v>
      </c>
      <c r="AQ21" s="46">
        <f t="shared" si="4"/>
        <v>0</v>
      </c>
      <c r="AR21" s="46">
        <f t="shared" si="4"/>
        <v>0</v>
      </c>
      <c r="AS21" s="46">
        <f t="shared" si="4"/>
        <v>0</v>
      </c>
      <c r="AT21" s="46">
        <f t="shared" si="4"/>
        <v>0</v>
      </c>
      <c r="AU21" s="46">
        <f t="shared" si="4"/>
        <v>0</v>
      </c>
      <c r="AV21" s="46">
        <f t="shared" si="4"/>
        <v>0</v>
      </c>
      <c r="AW21" s="46">
        <f t="shared" si="4"/>
        <v>0</v>
      </c>
      <c r="AX21" s="46">
        <f t="shared" si="4"/>
        <v>0</v>
      </c>
      <c r="AY21" s="46">
        <f t="shared" si="4"/>
        <v>0</v>
      </c>
      <c r="AZ21" s="46">
        <f t="shared" si="4"/>
        <v>0</v>
      </c>
      <c r="BA21" s="46">
        <f t="shared" si="4"/>
        <v>0</v>
      </c>
      <c r="BB21" s="46">
        <f t="shared" si="4"/>
        <v>0</v>
      </c>
      <c r="BC21" s="46">
        <f t="shared" si="4"/>
        <v>0</v>
      </c>
      <c r="BD21" s="46">
        <f t="shared" si="4"/>
        <v>0</v>
      </c>
      <c r="BE21" s="46">
        <f t="shared" si="4"/>
        <v>0</v>
      </c>
      <c r="BF21" s="46">
        <f t="shared" si="4"/>
        <v>0</v>
      </c>
      <c r="BG21" s="46">
        <f t="shared" si="4"/>
        <v>0</v>
      </c>
      <c r="BH21" s="46">
        <f t="shared" si="4"/>
        <v>0</v>
      </c>
      <c r="BI21" s="46">
        <f t="shared" si="4"/>
        <v>0</v>
      </c>
      <c r="BJ21" s="46">
        <f t="shared" si="4"/>
        <v>0</v>
      </c>
      <c r="BK21" s="46">
        <f t="shared" si="4"/>
        <v>0</v>
      </c>
      <c r="BL21" s="46">
        <f t="shared" si="4"/>
        <v>0</v>
      </c>
      <c r="BM21" s="46">
        <f t="shared" si="4"/>
        <v>0</v>
      </c>
      <c r="BN21" s="46">
        <f t="shared" si="4"/>
        <v>0</v>
      </c>
      <c r="BO21" s="46">
        <f t="shared" si="4"/>
        <v>0</v>
      </c>
      <c r="BP21" s="46">
        <f t="shared" si="4"/>
        <v>0</v>
      </c>
      <c r="BQ21" s="46">
        <f t="shared" si="4"/>
        <v>0</v>
      </c>
      <c r="BR21" s="46">
        <f t="shared" si="4"/>
        <v>0</v>
      </c>
      <c r="BS21" s="46">
        <f t="shared" si="4"/>
        <v>0</v>
      </c>
      <c r="BT21" s="46">
        <f t="shared" si="4"/>
        <v>0</v>
      </c>
      <c r="BU21" s="46">
        <f t="shared" si="4"/>
        <v>0</v>
      </c>
      <c r="BV21" s="46">
        <f t="shared" si="4"/>
        <v>0</v>
      </c>
      <c r="BW21" s="46">
        <f t="shared" si="4"/>
        <v>0</v>
      </c>
      <c r="BX21" s="46">
        <f t="shared" si="4"/>
        <v>0</v>
      </c>
      <c r="BY21" s="54">
        <f t="shared" si="4"/>
        <v>0</v>
      </c>
      <c r="BZ21" s="54">
        <f t="shared" si="4"/>
        <v>0</v>
      </c>
    </row>
    <row r="22" spans="1:79" ht="15.75" customHeight="1">
      <c r="A22" s="447" t="s">
        <v>77</v>
      </c>
      <c r="B22" s="430"/>
      <c r="C22" s="51" t="e">
        <f>C21/C18</f>
        <v>#DIV/0!</v>
      </c>
      <c r="M22" s="199" t="e">
        <f>ROUND((61-C22)/140*1000+L8,6)</f>
        <v>#DIV/0!</v>
      </c>
      <c r="N22" s="285" t="e">
        <f>ROUND((((61-C22))*100+SUM(N11)),4)</f>
        <v>#DIV/0!</v>
      </c>
      <c r="P22" s="199" t="e">
        <f>ROUND((61-C22)/M20*1000+M10,6)</f>
        <v>#DIV/0!</v>
      </c>
    </row>
    <row r="23" spans="1:79" ht="15.75" hidden="1" customHeight="1">
      <c r="B23" s="285">
        <f ca="1">SUMPRODUCT(SIGN(CELL("width",OFFSET(E33,,N(INDEX(COLUMN(E33:CA33)-COLUMN(E33),))))),E33:CA33)</f>
        <v>0</v>
      </c>
    </row>
    <row r="24" spans="1:79" ht="15.75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86"/>
      <c r="B28" s="430"/>
      <c r="C28" s="15"/>
      <c r="D28" s="15">
        <f t="shared" ref="D28:BO28" si="5">SUM(D8:D15)</f>
        <v>0</v>
      </c>
      <c r="E28" s="15">
        <f t="shared" si="5"/>
        <v>0</v>
      </c>
      <c r="F28" s="15">
        <f t="shared" si="5"/>
        <v>0</v>
      </c>
      <c r="G28" s="15">
        <f t="shared" si="5"/>
        <v>0</v>
      </c>
      <c r="H28" s="15">
        <f t="shared" si="5"/>
        <v>0</v>
      </c>
      <c r="I28" s="15">
        <f t="shared" si="5"/>
        <v>0</v>
      </c>
      <c r="J28" s="15">
        <f t="shared" si="5"/>
        <v>0</v>
      </c>
      <c r="K28" s="15">
        <f t="shared" si="5"/>
        <v>0</v>
      </c>
      <c r="L28" s="15">
        <f t="shared" si="5"/>
        <v>1.35</v>
      </c>
      <c r="M28" s="15">
        <f t="shared" si="5"/>
        <v>10</v>
      </c>
      <c r="N28" s="15">
        <f t="shared" si="5"/>
        <v>0.1</v>
      </c>
      <c r="O28" s="15">
        <f t="shared" si="5"/>
        <v>0</v>
      </c>
      <c r="P28" s="15">
        <f t="shared" si="5"/>
        <v>1</v>
      </c>
      <c r="Q28" s="15">
        <f t="shared" si="5"/>
        <v>0</v>
      </c>
      <c r="R28" s="15">
        <f t="shared" si="5"/>
        <v>0</v>
      </c>
      <c r="S28" s="15">
        <f t="shared" si="5"/>
        <v>0</v>
      </c>
      <c r="T28" s="15">
        <f t="shared" si="5"/>
        <v>0</v>
      </c>
      <c r="U28" s="15">
        <f t="shared" si="5"/>
        <v>0</v>
      </c>
      <c r="V28" s="15">
        <f t="shared" si="5"/>
        <v>0</v>
      </c>
      <c r="W28" s="15">
        <f t="shared" si="5"/>
        <v>0</v>
      </c>
      <c r="X28" s="15">
        <f t="shared" si="5"/>
        <v>0</v>
      </c>
      <c r="Y28" s="15">
        <f t="shared" si="5"/>
        <v>0</v>
      </c>
      <c r="Z28" s="15">
        <f t="shared" si="5"/>
        <v>0</v>
      </c>
      <c r="AA28" s="15">
        <f t="shared" si="5"/>
        <v>0</v>
      </c>
      <c r="AB28" s="15">
        <f t="shared" si="5"/>
        <v>0</v>
      </c>
      <c r="AC28" s="15">
        <f t="shared" si="5"/>
        <v>0</v>
      </c>
      <c r="AD28" s="15">
        <f t="shared" si="5"/>
        <v>0</v>
      </c>
      <c r="AE28" s="15">
        <f t="shared" si="5"/>
        <v>0</v>
      </c>
      <c r="AF28" s="15">
        <f t="shared" si="5"/>
        <v>0</v>
      </c>
      <c r="AG28" s="15">
        <f t="shared" si="5"/>
        <v>0</v>
      </c>
      <c r="AH28" s="15">
        <f t="shared" si="5"/>
        <v>0</v>
      </c>
      <c r="AI28" s="15">
        <f t="shared" si="5"/>
        <v>0</v>
      </c>
      <c r="AJ28" s="15">
        <f t="shared" si="5"/>
        <v>0</v>
      </c>
      <c r="AK28" s="15">
        <f t="shared" si="5"/>
        <v>0</v>
      </c>
      <c r="AL28" s="15">
        <f t="shared" si="5"/>
        <v>0</v>
      </c>
      <c r="AM28" s="15">
        <f t="shared" si="5"/>
        <v>0</v>
      </c>
      <c r="AN28" s="15">
        <f t="shared" si="5"/>
        <v>0</v>
      </c>
      <c r="AO28" s="15">
        <f t="shared" si="5"/>
        <v>0</v>
      </c>
      <c r="AP28" s="15">
        <f t="shared" si="5"/>
        <v>0</v>
      </c>
      <c r="AQ28" s="15">
        <f t="shared" si="5"/>
        <v>0</v>
      </c>
      <c r="AR28" s="15">
        <f t="shared" si="5"/>
        <v>0</v>
      </c>
      <c r="AS28" s="15">
        <f t="shared" si="5"/>
        <v>0</v>
      </c>
      <c r="AT28" s="15">
        <f t="shared" si="5"/>
        <v>4</v>
      </c>
      <c r="AU28" s="15">
        <f t="shared" si="5"/>
        <v>0</v>
      </c>
      <c r="AV28" s="15">
        <f t="shared" si="5"/>
        <v>0</v>
      </c>
      <c r="AW28" s="15">
        <f t="shared" si="5"/>
        <v>9</v>
      </c>
      <c r="AX28" s="15">
        <f t="shared" si="5"/>
        <v>0</v>
      </c>
      <c r="AY28" s="15">
        <f t="shared" si="5"/>
        <v>10</v>
      </c>
      <c r="AZ28" s="15">
        <f t="shared" si="5"/>
        <v>0</v>
      </c>
      <c r="BA28" s="15">
        <f t="shared" si="5"/>
        <v>0</v>
      </c>
      <c r="BB28" s="15">
        <f t="shared" si="5"/>
        <v>0</v>
      </c>
      <c r="BC28" s="15">
        <f t="shared" si="5"/>
        <v>0</v>
      </c>
      <c r="BD28" s="15">
        <f t="shared" si="5"/>
        <v>0</v>
      </c>
      <c r="BE28" s="15">
        <f t="shared" si="5"/>
        <v>0</v>
      </c>
      <c r="BF28" s="15">
        <f t="shared" si="5"/>
        <v>0</v>
      </c>
      <c r="BG28" s="15">
        <f t="shared" si="5"/>
        <v>0</v>
      </c>
      <c r="BH28" s="15">
        <f t="shared" si="5"/>
        <v>0</v>
      </c>
      <c r="BI28" s="15">
        <f t="shared" si="5"/>
        <v>0</v>
      </c>
      <c r="BJ28" s="15">
        <f t="shared" si="5"/>
        <v>0</v>
      </c>
      <c r="BK28" s="15">
        <f t="shared" si="5"/>
        <v>0</v>
      </c>
      <c r="BL28" s="15">
        <f t="shared" si="5"/>
        <v>0</v>
      </c>
      <c r="BM28" s="15">
        <f t="shared" si="5"/>
        <v>0</v>
      </c>
      <c r="BN28" s="15">
        <f t="shared" si="5"/>
        <v>0</v>
      </c>
      <c r="BO28" s="15">
        <f t="shared" si="5"/>
        <v>0</v>
      </c>
      <c r="BP28" s="15">
        <f t="shared" ref="BP28:BX28" si="6">SUM(BP8:BP15)</f>
        <v>0</v>
      </c>
      <c r="BQ28" s="15">
        <f t="shared" si="6"/>
        <v>0</v>
      </c>
      <c r="BR28" s="15">
        <f t="shared" si="6"/>
        <v>0</v>
      </c>
      <c r="BS28" s="15">
        <f t="shared" si="6"/>
        <v>0</v>
      </c>
      <c r="BT28" s="15">
        <f t="shared" si="6"/>
        <v>0</v>
      </c>
      <c r="BU28" s="15">
        <f t="shared" si="6"/>
        <v>60</v>
      </c>
      <c r="BV28" s="15">
        <f t="shared" si="6"/>
        <v>0</v>
      </c>
      <c r="BW28" s="15">
        <f t="shared" si="6"/>
        <v>2</v>
      </c>
      <c r="BX28" s="15">
        <f t="shared" si="6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88" t="s">
        <v>74</v>
      </c>
      <c r="B29" s="430"/>
      <c r="C29" s="15">
        <f>C30</f>
        <v>0</v>
      </c>
      <c r="D29" s="97">
        <f>C29</f>
        <v>0</v>
      </c>
      <c r="E29" s="97">
        <f t="shared" ref="E29:BP29" si="7">D29</f>
        <v>0</v>
      </c>
      <c r="F29" s="97">
        <f t="shared" si="7"/>
        <v>0</v>
      </c>
      <c r="G29" s="97">
        <f t="shared" si="7"/>
        <v>0</v>
      </c>
      <c r="H29" s="97">
        <f t="shared" si="7"/>
        <v>0</v>
      </c>
      <c r="I29" s="97">
        <f t="shared" si="7"/>
        <v>0</v>
      </c>
      <c r="J29" s="97">
        <f t="shared" si="7"/>
        <v>0</v>
      </c>
      <c r="K29" s="97">
        <f t="shared" si="7"/>
        <v>0</v>
      </c>
      <c r="L29" s="97">
        <f t="shared" si="7"/>
        <v>0</v>
      </c>
      <c r="M29" s="97">
        <f t="shared" si="7"/>
        <v>0</v>
      </c>
      <c r="N29" s="97">
        <f t="shared" si="7"/>
        <v>0</v>
      </c>
      <c r="O29" s="97">
        <f t="shared" si="7"/>
        <v>0</v>
      </c>
      <c r="P29" s="97">
        <f t="shared" si="7"/>
        <v>0</v>
      </c>
      <c r="Q29" s="97">
        <f t="shared" si="7"/>
        <v>0</v>
      </c>
      <c r="R29" s="97">
        <f t="shared" si="7"/>
        <v>0</v>
      </c>
      <c r="S29" s="97">
        <f t="shared" si="7"/>
        <v>0</v>
      </c>
      <c r="T29" s="97">
        <f t="shared" si="7"/>
        <v>0</v>
      </c>
      <c r="U29" s="97">
        <f t="shared" si="7"/>
        <v>0</v>
      </c>
      <c r="V29" s="97">
        <f t="shared" si="7"/>
        <v>0</v>
      </c>
      <c r="W29" s="97">
        <f t="shared" si="7"/>
        <v>0</v>
      </c>
      <c r="X29" s="97">
        <f t="shared" si="7"/>
        <v>0</v>
      </c>
      <c r="Y29" s="97">
        <f t="shared" si="7"/>
        <v>0</v>
      </c>
      <c r="Z29" s="97">
        <f t="shared" si="7"/>
        <v>0</v>
      </c>
      <c r="AA29" s="97">
        <f t="shared" si="7"/>
        <v>0</v>
      </c>
      <c r="AB29" s="97">
        <f t="shared" si="7"/>
        <v>0</v>
      </c>
      <c r="AC29" s="97">
        <f t="shared" si="7"/>
        <v>0</v>
      </c>
      <c r="AD29" s="97">
        <f t="shared" si="7"/>
        <v>0</v>
      </c>
      <c r="AE29" s="97">
        <f t="shared" si="7"/>
        <v>0</v>
      </c>
      <c r="AF29" s="97">
        <f t="shared" si="7"/>
        <v>0</v>
      </c>
      <c r="AG29" s="97">
        <f t="shared" si="7"/>
        <v>0</v>
      </c>
      <c r="AH29" s="97">
        <f t="shared" si="7"/>
        <v>0</v>
      </c>
      <c r="AI29" s="97">
        <f t="shared" si="7"/>
        <v>0</v>
      </c>
      <c r="AJ29" s="97">
        <f t="shared" si="7"/>
        <v>0</v>
      </c>
      <c r="AK29" s="97">
        <f t="shared" si="7"/>
        <v>0</v>
      </c>
      <c r="AL29" s="97">
        <f t="shared" si="7"/>
        <v>0</v>
      </c>
      <c r="AM29" s="97">
        <f t="shared" si="7"/>
        <v>0</v>
      </c>
      <c r="AN29" s="97">
        <f t="shared" si="7"/>
        <v>0</v>
      </c>
      <c r="AO29" s="97">
        <f t="shared" si="7"/>
        <v>0</v>
      </c>
      <c r="AP29" s="97">
        <f t="shared" si="7"/>
        <v>0</v>
      </c>
      <c r="AQ29" s="97">
        <f t="shared" si="7"/>
        <v>0</v>
      </c>
      <c r="AR29" s="97">
        <f t="shared" si="7"/>
        <v>0</v>
      </c>
      <c r="AS29" s="97">
        <f t="shared" si="7"/>
        <v>0</v>
      </c>
      <c r="AT29" s="97">
        <f t="shared" si="7"/>
        <v>0</v>
      </c>
      <c r="AU29" s="97">
        <f t="shared" si="7"/>
        <v>0</v>
      </c>
      <c r="AV29" s="97">
        <f t="shared" si="7"/>
        <v>0</v>
      </c>
      <c r="AW29" s="97">
        <f t="shared" si="7"/>
        <v>0</v>
      </c>
      <c r="AX29" s="97">
        <f t="shared" si="7"/>
        <v>0</v>
      </c>
      <c r="AY29" s="97">
        <f t="shared" si="7"/>
        <v>0</v>
      </c>
      <c r="AZ29" s="97">
        <f t="shared" si="7"/>
        <v>0</v>
      </c>
      <c r="BA29" s="97">
        <f t="shared" si="7"/>
        <v>0</v>
      </c>
      <c r="BB29" s="97">
        <f t="shared" si="7"/>
        <v>0</v>
      </c>
      <c r="BC29" s="97">
        <f t="shared" si="7"/>
        <v>0</v>
      </c>
      <c r="BD29" s="97">
        <f t="shared" si="7"/>
        <v>0</v>
      </c>
      <c r="BE29" s="97">
        <f t="shared" si="7"/>
        <v>0</v>
      </c>
      <c r="BF29" s="97">
        <f t="shared" si="7"/>
        <v>0</v>
      </c>
      <c r="BG29" s="97">
        <f t="shared" si="7"/>
        <v>0</v>
      </c>
      <c r="BH29" s="97">
        <f t="shared" si="7"/>
        <v>0</v>
      </c>
      <c r="BI29" s="97">
        <f t="shared" si="7"/>
        <v>0</v>
      </c>
      <c r="BJ29" s="97">
        <f t="shared" si="7"/>
        <v>0</v>
      </c>
      <c r="BK29" s="97">
        <f t="shared" si="7"/>
        <v>0</v>
      </c>
      <c r="BL29" s="97">
        <f t="shared" si="7"/>
        <v>0</v>
      </c>
      <c r="BM29" s="97">
        <f t="shared" si="7"/>
        <v>0</v>
      </c>
      <c r="BN29" s="97">
        <f t="shared" si="7"/>
        <v>0</v>
      </c>
      <c r="BO29" s="97">
        <f t="shared" si="7"/>
        <v>0</v>
      </c>
      <c r="BP29" s="97">
        <f t="shared" si="7"/>
        <v>0</v>
      </c>
      <c r="BQ29" s="97">
        <f t="shared" ref="BQ29:BZ29" si="8">BP29</f>
        <v>0</v>
      </c>
      <c r="BR29" s="97">
        <f t="shared" si="8"/>
        <v>0</v>
      </c>
      <c r="BS29" s="97">
        <f t="shared" si="8"/>
        <v>0</v>
      </c>
      <c r="BT29" s="97">
        <f t="shared" si="8"/>
        <v>0</v>
      </c>
      <c r="BU29" s="97">
        <f t="shared" si="8"/>
        <v>0</v>
      </c>
      <c r="BV29" s="97">
        <f t="shared" si="8"/>
        <v>0</v>
      </c>
      <c r="BW29" s="97">
        <f t="shared" si="8"/>
        <v>0</v>
      </c>
      <c r="BX29" s="97">
        <f t="shared" si="8"/>
        <v>0</v>
      </c>
      <c r="BY29" s="18">
        <f t="shared" si="8"/>
        <v>0</v>
      </c>
      <c r="BZ29" s="18">
        <f t="shared" si="8"/>
        <v>0</v>
      </c>
      <c r="CA29" s="1"/>
    </row>
    <row r="30" spans="1:79" ht="21" hidden="1" thickBot="1">
      <c r="A30" s="410" t="s">
        <v>138</v>
      </c>
      <c r="B30" s="432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84" t="s">
        <v>75</v>
      </c>
      <c r="B31" s="430"/>
      <c r="C31" s="20"/>
      <c r="D31" s="98">
        <f>D28*D29/1000</f>
        <v>0</v>
      </c>
      <c r="E31" s="98">
        <f t="shared" ref="E31:BP31" si="9">E28*E29/1000</f>
        <v>0</v>
      </c>
      <c r="F31" s="98">
        <f t="shared" si="9"/>
        <v>0</v>
      </c>
      <c r="G31" s="98">
        <f t="shared" si="9"/>
        <v>0</v>
      </c>
      <c r="H31" s="98">
        <f t="shared" si="9"/>
        <v>0</v>
      </c>
      <c r="I31" s="98">
        <f t="shared" si="9"/>
        <v>0</v>
      </c>
      <c r="J31" s="98">
        <f t="shared" si="9"/>
        <v>0</v>
      </c>
      <c r="K31" s="111">
        <f>K28*K29</f>
        <v>0</v>
      </c>
      <c r="L31" s="111">
        <f t="shared" si="9"/>
        <v>0</v>
      </c>
      <c r="M31" s="111">
        <f t="shared" si="9"/>
        <v>0</v>
      </c>
      <c r="N31" s="111">
        <f t="shared" si="9"/>
        <v>0</v>
      </c>
      <c r="O31" s="111">
        <f t="shared" si="9"/>
        <v>0</v>
      </c>
      <c r="P31" s="111">
        <f t="shared" si="9"/>
        <v>0</v>
      </c>
      <c r="Q31" s="111">
        <f>Q28*Q29</f>
        <v>0</v>
      </c>
      <c r="R31" s="111">
        <f t="shared" si="9"/>
        <v>0</v>
      </c>
      <c r="S31" s="111">
        <f>S28*S29</f>
        <v>0</v>
      </c>
      <c r="T31" s="111">
        <f t="shared" si="9"/>
        <v>0</v>
      </c>
      <c r="U31" s="111">
        <f t="shared" si="9"/>
        <v>0</v>
      </c>
      <c r="V31" s="111">
        <f t="shared" si="9"/>
        <v>0</v>
      </c>
      <c r="W31" s="111">
        <f t="shared" si="9"/>
        <v>0</v>
      </c>
      <c r="X31" s="111">
        <f t="shared" si="9"/>
        <v>0</v>
      </c>
      <c r="Y31" s="111">
        <f t="shared" si="9"/>
        <v>0</v>
      </c>
      <c r="Z31" s="111">
        <f t="shared" si="9"/>
        <v>0</v>
      </c>
      <c r="AA31" s="111">
        <f t="shared" si="9"/>
        <v>0</v>
      </c>
      <c r="AB31" s="111">
        <f t="shared" si="9"/>
        <v>0</v>
      </c>
      <c r="AC31" s="111">
        <f t="shared" si="9"/>
        <v>0</v>
      </c>
      <c r="AD31" s="111">
        <f t="shared" si="9"/>
        <v>0</v>
      </c>
      <c r="AE31" s="111">
        <f t="shared" si="9"/>
        <v>0</v>
      </c>
      <c r="AF31" s="111">
        <f t="shared" si="9"/>
        <v>0</v>
      </c>
      <c r="AG31" s="111">
        <f t="shared" si="9"/>
        <v>0</v>
      </c>
      <c r="AH31" s="111">
        <f t="shared" si="9"/>
        <v>0</v>
      </c>
      <c r="AI31" s="111">
        <f t="shared" si="9"/>
        <v>0</v>
      </c>
      <c r="AJ31" s="111">
        <f t="shared" si="9"/>
        <v>0</v>
      </c>
      <c r="AK31" s="111">
        <f t="shared" si="9"/>
        <v>0</v>
      </c>
      <c r="AL31" s="111">
        <f t="shared" si="9"/>
        <v>0</v>
      </c>
      <c r="AM31" s="111">
        <f t="shared" si="9"/>
        <v>0</v>
      </c>
      <c r="AN31" s="111">
        <f t="shared" si="9"/>
        <v>0</v>
      </c>
      <c r="AO31" s="111">
        <f t="shared" si="9"/>
        <v>0</v>
      </c>
      <c r="AP31" s="111">
        <f t="shared" si="9"/>
        <v>0</v>
      </c>
      <c r="AQ31" s="111">
        <f t="shared" si="9"/>
        <v>0</v>
      </c>
      <c r="AR31" s="111">
        <f t="shared" si="9"/>
        <v>0</v>
      </c>
      <c r="AS31" s="111">
        <f t="shared" si="9"/>
        <v>0</v>
      </c>
      <c r="AT31" s="111">
        <f t="shared" si="9"/>
        <v>0</v>
      </c>
      <c r="AU31" s="111">
        <f t="shared" si="9"/>
        <v>0</v>
      </c>
      <c r="AV31" s="111">
        <f t="shared" si="9"/>
        <v>0</v>
      </c>
      <c r="AW31" s="111">
        <f t="shared" si="9"/>
        <v>0</v>
      </c>
      <c r="AX31" s="111">
        <f t="shared" si="9"/>
        <v>0</v>
      </c>
      <c r="AY31" s="111">
        <f t="shared" si="9"/>
        <v>0</v>
      </c>
      <c r="AZ31" s="111">
        <f t="shared" si="9"/>
        <v>0</v>
      </c>
      <c r="BA31" s="111">
        <f t="shared" si="9"/>
        <v>0</v>
      </c>
      <c r="BB31" s="111">
        <f t="shared" si="9"/>
        <v>0</v>
      </c>
      <c r="BC31" s="111">
        <f t="shared" si="9"/>
        <v>0</v>
      </c>
      <c r="BD31" s="111">
        <f t="shared" si="9"/>
        <v>0</v>
      </c>
      <c r="BE31" s="111">
        <f t="shared" si="9"/>
        <v>0</v>
      </c>
      <c r="BF31" s="111">
        <f t="shared" si="9"/>
        <v>0</v>
      </c>
      <c r="BG31" s="111">
        <f t="shared" si="9"/>
        <v>0</v>
      </c>
      <c r="BH31" s="111">
        <f>BH28*BH29</f>
        <v>0</v>
      </c>
      <c r="BI31" s="111">
        <f t="shared" si="9"/>
        <v>0</v>
      </c>
      <c r="BJ31" s="111">
        <f t="shared" si="9"/>
        <v>0</v>
      </c>
      <c r="BK31" s="111">
        <f t="shared" si="9"/>
        <v>0</v>
      </c>
      <c r="BL31" s="111">
        <f t="shared" si="9"/>
        <v>0</v>
      </c>
      <c r="BM31" s="111">
        <f t="shared" si="9"/>
        <v>0</v>
      </c>
      <c r="BN31" s="111">
        <f t="shared" si="9"/>
        <v>0</v>
      </c>
      <c r="BO31" s="111">
        <f t="shared" si="9"/>
        <v>0</v>
      </c>
      <c r="BP31" s="111">
        <f t="shared" si="9"/>
        <v>0</v>
      </c>
      <c r="BQ31" s="111">
        <f t="shared" ref="BQ31:BY31" si="10">BQ28*BQ29/1000</f>
        <v>0</v>
      </c>
      <c r="BR31" s="111">
        <f t="shared" si="10"/>
        <v>0</v>
      </c>
      <c r="BS31" s="111">
        <f t="shared" si="10"/>
        <v>0</v>
      </c>
      <c r="BT31" s="111">
        <f t="shared" si="10"/>
        <v>0</v>
      </c>
      <c r="BU31" s="111">
        <f t="shared" si="10"/>
        <v>0</v>
      </c>
      <c r="BV31" s="111">
        <f t="shared" si="10"/>
        <v>0</v>
      </c>
      <c r="BW31" s="111">
        <f>BW28*BW29</f>
        <v>0</v>
      </c>
      <c r="BX31" s="111">
        <f t="shared" si="10"/>
        <v>0</v>
      </c>
      <c r="BY31" s="111">
        <f t="shared" si="10"/>
        <v>0</v>
      </c>
      <c r="BZ31" s="111">
        <f>BZ28*BZ29</f>
        <v>0</v>
      </c>
      <c r="CA31" s="1"/>
    </row>
    <row r="32" spans="1:79" hidden="1">
      <c r="A32" s="384" t="s">
        <v>64</v>
      </c>
      <c r="B32" s="430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84" t="s">
        <v>76</v>
      </c>
      <c r="B33" s="430"/>
      <c r="C33" s="95">
        <f>SUM(D33:BZ33)</f>
        <v>0</v>
      </c>
      <c r="D33" s="34">
        <f>D31*D32</f>
        <v>0</v>
      </c>
      <c r="E33" s="34">
        <f t="shared" ref="E33:BP33" si="11">E31*E32</f>
        <v>0</v>
      </c>
      <c r="F33" s="34">
        <f t="shared" si="11"/>
        <v>0</v>
      </c>
      <c r="G33" s="34">
        <f t="shared" si="11"/>
        <v>0</v>
      </c>
      <c r="H33" s="34">
        <f t="shared" si="11"/>
        <v>0</v>
      </c>
      <c r="I33" s="34">
        <f t="shared" si="11"/>
        <v>0</v>
      </c>
      <c r="J33" s="34">
        <f t="shared" si="11"/>
        <v>0</v>
      </c>
      <c r="K33" s="112">
        <f t="shared" si="11"/>
        <v>0</v>
      </c>
      <c r="L33" s="112">
        <f t="shared" si="11"/>
        <v>0</v>
      </c>
      <c r="M33" s="112">
        <f t="shared" si="11"/>
        <v>0</v>
      </c>
      <c r="N33" s="112">
        <f t="shared" si="11"/>
        <v>0</v>
      </c>
      <c r="O33" s="112">
        <f t="shared" si="11"/>
        <v>0</v>
      </c>
      <c r="P33" s="112">
        <f t="shared" si="11"/>
        <v>0</v>
      </c>
      <c r="Q33" s="112">
        <f t="shared" si="11"/>
        <v>0</v>
      </c>
      <c r="R33" s="112">
        <f t="shared" si="11"/>
        <v>0</v>
      </c>
      <c r="S33" s="112">
        <f t="shared" si="11"/>
        <v>0</v>
      </c>
      <c r="T33" s="112">
        <f t="shared" si="11"/>
        <v>0</v>
      </c>
      <c r="U33" s="112">
        <f t="shared" si="11"/>
        <v>0</v>
      </c>
      <c r="V33" s="112">
        <f t="shared" si="11"/>
        <v>0</v>
      </c>
      <c r="W33" s="112">
        <f t="shared" si="11"/>
        <v>0</v>
      </c>
      <c r="X33" s="112">
        <f t="shared" si="11"/>
        <v>0</v>
      </c>
      <c r="Y33" s="112">
        <f t="shared" si="11"/>
        <v>0</v>
      </c>
      <c r="Z33" s="112">
        <f t="shared" si="11"/>
        <v>0</v>
      </c>
      <c r="AA33" s="112">
        <f t="shared" si="11"/>
        <v>0</v>
      </c>
      <c r="AB33" s="112">
        <f t="shared" si="11"/>
        <v>0</v>
      </c>
      <c r="AC33" s="112">
        <f t="shared" si="11"/>
        <v>0</v>
      </c>
      <c r="AD33" s="112">
        <f t="shared" si="11"/>
        <v>0</v>
      </c>
      <c r="AE33" s="112">
        <f t="shared" si="11"/>
        <v>0</v>
      </c>
      <c r="AF33" s="112">
        <f t="shared" si="11"/>
        <v>0</v>
      </c>
      <c r="AG33" s="112">
        <f t="shared" si="11"/>
        <v>0</v>
      </c>
      <c r="AH33" s="112">
        <f t="shared" si="11"/>
        <v>0</v>
      </c>
      <c r="AI33" s="112">
        <f t="shared" si="11"/>
        <v>0</v>
      </c>
      <c r="AJ33" s="112">
        <f t="shared" si="11"/>
        <v>0</v>
      </c>
      <c r="AK33" s="112">
        <f t="shared" si="11"/>
        <v>0</v>
      </c>
      <c r="AL33" s="112">
        <f t="shared" si="11"/>
        <v>0</v>
      </c>
      <c r="AM33" s="112">
        <f t="shared" si="11"/>
        <v>0</v>
      </c>
      <c r="AN33" s="112">
        <f t="shared" si="11"/>
        <v>0</v>
      </c>
      <c r="AO33" s="112">
        <f t="shared" si="11"/>
        <v>0</v>
      </c>
      <c r="AP33" s="112">
        <f t="shared" si="11"/>
        <v>0</v>
      </c>
      <c r="AQ33" s="112">
        <f t="shared" si="11"/>
        <v>0</v>
      </c>
      <c r="AR33" s="112">
        <f t="shared" si="11"/>
        <v>0</v>
      </c>
      <c r="AS33" s="112">
        <f t="shared" si="11"/>
        <v>0</v>
      </c>
      <c r="AT33" s="112">
        <f t="shared" si="11"/>
        <v>0</v>
      </c>
      <c r="AU33" s="112">
        <f t="shared" si="11"/>
        <v>0</v>
      </c>
      <c r="AV33" s="112">
        <f t="shared" si="11"/>
        <v>0</v>
      </c>
      <c r="AW33" s="112">
        <f t="shared" si="11"/>
        <v>0</v>
      </c>
      <c r="AX33" s="112">
        <f t="shared" si="11"/>
        <v>0</v>
      </c>
      <c r="AY33" s="112">
        <f t="shared" si="11"/>
        <v>0</v>
      </c>
      <c r="AZ33" s="112">
        <f t="shared" si="11"/>
        <v>0</v>
      </c>
      <c r="BA33" s="112">
        <f t="shared" si="11"/>
        <v>0</v>
      </c>
      <c r="BB33" s="112">
        <f t="shared" si="11"/>
        <v>0</v>
      </c>
      <c r="BC33" s="112">
        <f t="shared" si="11"/>
        <v>0</v>
      </c>
      <c r="BD33" s="112">
        <f t="shared" si="11"/>
        <v>0</v>
      </c>
      <c r="BE33" s="112">
        <f t="shared" si="11"/>
        <v>0</v>
      </c>
      <c r="BF33" s="112">
        <f t="shared" si="11"/>
        <v>0</v>
      </c>
      <c r="BG33" s="112">
        <f t="shared" si="11"/>
        <v>0</v>
      </c>
      <c r="BH33" s="112">
        <f t="shared" si="11"/>
        <v>0</v>
      </c>
      <c r="BI33" s="112">
        <f t="shared" si="11"/>
        <v>0</v>
      </c>
      <c r="BJ33" s="112">
        <f t="shared" si="11"/>
        <v>0</v>
      </c>
      <c r="BK33" s="112">
        <f t="shared" si="11"/>
        <v>0</v>
      </c>
      <c r="BL33" s="112">
        <f t="shared" si="11"/>
        <v>0</v>
      </c>
      <c r="BM33" s="112">
        <f t="shared" si="11"/>
        <v>0</v>
      </c>
      <c r="BN33" s="112">
        <f t="shared" si="11"/>
        <v>0</v>
      </c>
      <c r="BO33" s="112">
        <f t="shared" si="11"/>
        <v>0</v>
      </c>
      <c r="BP33" s="112">
        <f t="shared" si="11"/>
        <v>0</v>
      </c>
      <c r="BQ33" s="112">
        <f t="shared" ref="BQ33:BW33" si="12">BQ31*BQ32</f>
        <v>0</v>
      </c>
      <c r="BR33" s="112">
        <f t="shared" si="12"/>
        <v>0</v>
      </c>
      <c r="BS33" s="112">
        <f t="shared" si="12"/>
        <v>0</v>
      </c>
      <c r="BT33" s="112">
        <f t="shared" si="12"/>
        <v>0</v>
      </c>
      <c r="BU33" s="112">
        <f t="shared" si="12"/>
        <v>0</v>
      </c>
      <c r="BV33" s="112">
        <f>BV31*BV32</f>
        <v>0</v>
      </c>
      <c r="BW33" s="112">
        <f t="shared" si="12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84" t="s">
        <v>77</v>
      </c>
      <c r="B34" s="431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30"/>
      <c r="B36" s="260" t="s">
        <v>399</v>
      </c>
      <c r="C36" s="231"/>
      <c r="D36" s="231" t="str">
        <f>IF(D33=D50,"x")</f>
        <v>x</v>
      </c>
      <c r="E36" s="231" t="str">
        <f t="shared" ref="E36:J36" si="13">IF(E33=E50,"x")</f>
        <v>x</v>
      </c>
      <c r="F36" s="231" t="str">
        <f t="shared" si="13"/>
        <v>x</v>
      </c>
      <c r="G36" s="231" t="str">
        <f t="shared" si="13"/>
        <v>x</v>
      </c>
      <c r="H36" s="231" t="str">
        <f t="shared" si="13"/>
        <v>x</v>
      </c>
      <c r="I36" s="231" t="str">
        <f t="shared" si="13"/>
        <v>x</v>
      </c>
      <c r="J36" s="231" t="str">
        <f t="shared" si="13"/>
        <v>x</v>
      </c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>
      <c r="A37" s="401" t="s">
        <v>68</v>
      </c>
      <c r="B37" s="402"/>
      <c r="C37" s="234"/>
      <c r="D37" s="405" t="s">
        <v>69</v>
      </c>
      <c r="E37" s="406"/>
      <c r="F37" s="406"/>
      <c r="G37" s="406"/>
      <c r="H37" s="406"/>
      <c r="I37" s="406"/>
      <c r="J37" s="406"/>
      <c r="K37" s="406"/>
      <c r="L37" s="406"/>
      <c r="M37" s="406"/>
      <c r="N37" s="406"/>
      <c r="O37" s="406"/>
      <c r="P37" s="406"/>
      <c r="Q37" s="406"/>
      <c r="R37" s="406"/>
      <c r="S37" s="406"/>
      <c r="T37" s="406"/>
      <c r="U37" s="406"/>
      <c r="V37" s="406"/>
      <c r="W37" s="406"/>
      <c r="X37" s="406"/>
      <c r="Y37" s="406"/>
      <c r="Z37" s="406"/>
      <c r="AA37" s="406"/>
      <c r="AB37" s="406"/>
      <c r="AC37" s="406"/>
      <c r="AD37" s="406"/>
      <c r="AE37" s="406"/>
      <c r="AF37" s="406"/>
      <c r="AG37" s="406"/>
      <c r="AH37" s="406"/>
      <c r="AI37" s="406"/>
      <c r="AJ37" s="406"/>
      <c r="AK37" s="406"/>
      <c r="AL37" s="406"/>
      <c r="AM37" s="406"/>
      <c r="AN37" s="406"/>
      <c r="AO37" s="406"/>
      <c r="AP37" s="406"/>
      <c r="AQ37" s="406"/>
      <c r="AR37" s="406"/>
      <c r="AS37" s="406"/>
      <c r="AT37" s="406"/>
      <c r="AU37" s="406"/>
      <c r="AV37" s="406"/>
      <c r="AW37" s="406"/>
      <c r="AX37" s="406"/>
      <c r="AY37" s="406"/>
      <c r="AZ37" s="406"/>
      <c r="BA37" s="406"/>
      <c r="BB37" s="406"/>
      <c r="BC37" s="406"/>
      <c r="BD37" s="406"/>
      <c r="BE37" s="406"/>
      <c r="BF37" s="406"/>
      <c r="BG37" s="406"/>
      <c r="BH37" s="406"/>
      <c r="BI37" s="406"/>
      <c r="BJ37" s="406"/>
      <c r="BK37" s="406"/>
      <c r="BL37" s="406"/>
      <c r="BM37" s="406"/>
      <c r="BN37" s="406"/>
      <c r="BO37" s="406"/>
      <c r="BP37" s="406"/>
      <c r="BQ37" s="406"/>
      <c r="BR37" s="406"/>
      <c r="BS37" s="406"/>
      <c r="BT37" s="406"/>
      <c r="BU37" s="406"/>
      <c r="BV37" s="406"/>
      <c r="BW37" s="406"/>
      <c r="BX37" s="406"/>
    </row>
    <row r="38" spans="1:79" ht="152.44999999999999" customHeight="1">
      <c r="A38" s="403"/>
      <c r="B38" s="404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</row>
    <row r="39" spans="1:79" s="256" customFormat="1">
      <c r="A39" s="408" t="s">
        <v>85</v>
      </c>
      <c r="B39" s="428"/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>
        <v>3.4</v>
      </c>
      <c r="N39" s="236">
        <v>2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>
        <v>8</v>
      </c>
      <c r="AO39" s="236"/>
      <c r="AP39" s="236"/>
      <c r="AQ39" s="236"/>
      <c r="AR39" s="236"/>
      <c r="AS39" s="236"/>
      <c r="AT39" s="236">
        <v>3</v>
      </c>
      <c r="AU39" s="236"/>
      <c r="AV39" s="236">
        <v>114</v>
      </c>
      <c r="AW39" s="236"/>
      <c r="AX39" s="236"/>
      <c r="AY39" s="236"/>
      <c r="AZ39" s="236"/>
      <c r="BA39" s="236"/>
      <c r="BB39" s="236"/>
      <c r="BC39" s="236"/>
      <c r="BD39" s="236"/>
      <c r="BE39" s="236"/>
      <c r="BF39" s="236"/>
      <c r="BG39" s="236"/>
      <c r="BH39" s="236"/>
      <c r="BI39" s="236"/>
      <c r="BJ39" s="236"/>
      <c r="BK39" s="236"/>
      <c r="BL39" s="236"/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30"/>
    </row>
    <row r="40" spans="1:79" s="256" customFormat="1">
      <c r="A40" s="408" t="s">
        <v>34</v>
      </c>
      <c r="B40" s="428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>
        <v>115</v>
      </c>
      <c r="AS40" s="236"/>
      <c r="AT40" s="236"/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30"/>
    </row>
    <row r="41" spans="1:79" s="256" customFormat="1">
      <c r="A41" s="408" t="s">
        <v>86</v>
      </c>
      <c r="B41" s="428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>
        <v>60</v>
      </c>
      <c r="BY41" s="257"/>
      <c r="BZ41" s="257"/>
      <c r="CA41" s="230"/>
    </row>
    <row r="42" spans="1:79" s="256" customFormat="1">
      <c r="A42" s="408" t="s">
        <v>87</v>
      </c>
      <c r="B42" s="428"/>
      <c r="C42" s="236"/>
      <c r="D42" s="236"/>
      <c r="E42" s="236"/>
      <c r="F42" s="236"/>
      <c r="G42" s="236"/>
      <c r="H42" s="236"/>
      <c r="I42" s="236"/>
      <c r="J42" s="236"/>
      <c r="K42" s="236">
        <v>1</v>
      </c>
      <c r="L42" s="236"/>
      <c r="M42" s="236"/>
      <c r="N42" s="236">
        <v>1.96</v>
      </c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>
        <v>24</v>
      </c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>
        <v>2</v>
      </c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/>
      <c r="BX42" s="236"/>
      <c r="BY42" s="257"/>
      <c r="BZ42" s="257"/>
      <c r="CA42" s="230"/>
    </row>
    <row r="43" spans="1:79" s="256" customFormat="1">
      <c r="A43" s="408" t="s">
        <v>88</v>
      </c>
      <c r="B43" s="428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>
        <v>10</v>
      </c>
      <c r="N43" s="236"/>
      <c r="O43" s="236"/>
      <c r="P43" s="236">
        <v>1</v>
      </c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  <c r="CA43" s="230"/>
    </row>
    <row r="44" spans="1:79" s="256" customFormat="1">
      <c r="A44" s="408"/>
      <c r="B44" s="428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  <c r="CA44" s="230"/>
    </row>
    <row r="45" spans="1:79" ht="15.75" hidden="1" customHeight="1">
      <c r="A45" s="408"/>
      <c r="B45" s="407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</row>
    <row r="46" spans="1:79" ht="15.75" hidden="1" customHeight="1">
      <c r="A46" s="290"/>
      <c r="B46" s="291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</row>
    <row r="47" spans="1:79" ht="15.75" hidden="1" customHeight="1">
      <c r="A47" s="408"/>
      <c r="B47" s="407"/>
      <c r="C47" s="236"/>
      <c r="D47" s="236">
        <f t="shared" ref="D47:AI47" si="14">SUM(D39:D45)</f>
        <v>0</v>
      </c>
      <c r="E47" s="236">
        <f t="shared" si="14"/>
        <v>0</v>
      </c>
      <c r="F47" s="236">
        <f t="shared" si="14"/>
        <v>0</v>
      </c>
      <c r="G47" s="236">
        <f t="shared" si="14"/>
        <v>0</v>
      </c>
      <c r="H47" s="236">
        <f t="shared" si="14"/>
        <v>0</v>
      </c>
      <c r="I47" s="236">
        <f t="shared" si="14"/>
        <v>0</v>
      </c>
      <c r="J47" s="236">
        <f t="shared" si="14"/>
        <v>0</v>
      </c>
      <c r="K47" s="236">
        <f t="shared" si="14"/>
        <v>1</v>
      </c>
      <c r="L47" s="236">
        <f t="shared" si="14"/>
        <v>0</v>
      </c>
      <c r="M47" s="236">
        <f t="shared" si="14"/>
        <v>13.4</v>
      </c>
      <c r="N47" s="236">
        <f t="shared" si="14"/>
        <v>3.96</v>
      </c>
      <c r="O47" s="236">
        <f t="shared" si="14"/>
        <v>0</v>
      </c>
      <c r="P47" s="236">
        <f t="shared" si="14"/>
        <v>1</v>
      </c>
      <c r="Q47" s="236">
        <f t="shared" si="14"/>
        <v>0</v>
      </c>
      <c r="R47" s="236">
        <f t="shared" si="14"/>
        <v>0</v>
      </c>
      <c r="S47" s="236">
        <f t="shared" si="14"/>
        <v>0</v>
      </c>
      <c r="T47" s="236">
        <f t="shared" si="14"/>
        <v>0</v>
      </c>
      <c r="U47" s="236">
        <f t="shared" si="14"/>
        <v>0</v>
      </c>
      <c r="V47" s="236">
        <f t="shared" si="14"/>
        <v>0</v>
      </c>
      <c r="W47" s="236">
        <f t="shared" si="14"/>
        <v>0</v>
      </c>
      <c r="X47" s="236">
        <f t="shared" si="14"/>
        <v>0</v>
      </c>
      <c r="Y47" s="236">
        <f t="shared" si="14"/>
        <v>0</v>
      </c>
      <c r="Z47" s="236">
        <f t="shared" si="14"/>
        <v>0</v>
      </c>
      <c r="AA47" s="236">
        <f t="shared" si="14"/>
        <v>0</v>
      </c>
      <c r="AB47" s="236">
        <f t="shared" si="14"/>
        <v>0</v>
      </c>
      <c r="AC47" s="236">
        <f t="shared" si="14"/>
        <v>0</v>
      </c>
      <c r="AD47" s="236">
        <f t="shared" si="14"/>
        <v>0</v>
      </c>
      <c r="AE47" s="236">
        <f t="shared" si="14"/>
        <v>0</v>
      </c>
      <c r="AF47" s="236">
        <f t="shared" si="14"/>
        <v>0</v>
      </c>
      <c r="AG47" s="236">
        <f t="shared" si="14"/>
        <v>0</v>
      </c>
      <c r="AH47" s="236">
        <f t="shared" si="14"/>
        <v>24</v>
      </c>
      <c r="AI47" s="236">
        <f t="shared" si="14"/>
        <v>0</v>
      </c>
      <c r="AJ47" s="236">
        <f t="shared" ref="AJ47:BX47" si="15">SUM(AJ39:AJ45)</f>
        <v>0</v>
      </c>
      <c r="AK47" s="236">
        <f t="shared" si="15"/>
        <v>0</v>
      </c>
      <c r="AL47" s="236">
        <f t="shared" si="15"/>
        <v>0</v>
      </c>
      <c r="AM47" s="236">
        <f t="shared" si="15"/>
        <v>0</v>
      </c>
      <c r="AN47" s="236">
        <f t="shared" si="15"/>
        <v>8</v>
      </c>
      <c r="AO47" s="236">
        <f t="shared" si="15"/>
        <v>0</v>
      </c>
      <c r="AP47" s="236">
        <f t="shared" si="15"/>
        <v>0</v>
      </c>
      <c r="AQ47" s="236">
        <f t="shared" si="15"/>
        <v>0</v>
      </c>
      <c r="AR47" s="236">
        <f t="shared" si="15"/>
        <v>115</v>
      </c>
      <c r="AS47" s="236">
        <f t="shared" si="15"/>
        <v>0</v>
      </c>
      <c r="AT47" s="236">
        <f t="shared" si="15"/>
        <v>5</v>
      </c>
      <c r="AU47" s="236">
        <f t="shared" si="15"/>
        <v>0</v>
      </c>
      <c r="AV47" s="236">
        <f t="shared" si="15"/>
        <v>114</v>
      </c>
      <c r="AW47" s="236">
        <f t="shared" si="15"/>
        <v>0</v>
      </c>
      <c r="AX47" s="236">
        <f t="shared" si="15"/>
        <v>0</v>
      </c>
      <c r="AY47" s="236">
        <f t="shared" si="15"/>
        <v>0</v>
      </c>
      <c r="AZ47" s="236">
        <f t="shared" si="15"/>
        <v>0</v>
      </c>
      <c r="BA47" s="236">
        <f t="shared" si="15"/>
        <v>0</v>
      </c>
      <c r="BB47" s="236">
        <f t="shared" si="15"/>
        <v>0</v>
      </c>
      <c r="BC47" s="236">
        <f t="shared" si="15"/>
        <v>0</v>
      </c>
      <c r="BD47" s="236">
        <f t="shared" si="15"/>
        <v>0</v>
      </c>
      <c r="BE47" s="236">
        <f t="shared" si="15"/>
        <v>0</v>
      </c>
      <c r="BF47" s="236">
        <f t="shared" si="15"/>
        <v>0</v>
      </c>
      <c r="BG47" s="236">
        <f t="shared" si="15"/>
        <v>0</v>
      </c>
      <c r="BH47" s="236">
        <f t="shared" si="15"/>
        <v>0</v>
      </c>
      <c r="BI47" s="236">
        <f t="shared" si="15"/>
        <v>0</v>
      </c>
      <c r="BJ47" s="236">
        <f t="shared" si="15"/>
        <v>0</v>
      </c>
      <c r="BK47" s="236">
        <f t="shared" si="15"/>
        <v>0</v>
      </c>
      <c r="BL47" s="236">
        <f t="shared" si="15"/>
        <v>0</v>
      </c>
      <c r="BM47" s="236">
        <f t="shared" si="15"/>
        <v>0</v>
      </c>
      <c r="BN47" s="236">
        <f t="shared" si="15"/>
        <v>0</v>
      </c>
      <c r="BO47" s="236">
        <f t="shared" si="15"/>
        <v>0</v>
      </c>
      <c r="BP47" s="236">
        <f t="shared" si="15"/>
        <v>0</v>
      </c>
      <c r="BQ47" s="236">
        <f t="shared" si="15"/>
        <v>0</v>
      </c>
      <c r="BR47" s="236">
        <f t="shared" si="15"/>
        <v>0</v>
      </c>
      <c r="BS47" s="236">
        <f t="shared" si="15"/>
        <v>0</v>
      </c>
      <c r="BT47" s="236">
        <f t="shared" si="15"/>
        <v>0</v>
      </c>
      <c r="BU47" s="236">
        <f t="shared" si="15"/>
        <v>0</v>
      </c>
      <c r="BV47" s="236">
        <f t="shared" si="15"/>
        <v>0</v>
      </c>
      <c r="BW47" s="236">
        <f t="shared" si="15"/>
        <v>0</v>
      </c>
      <c r="BX47" s="236">
        <f t="shared" si="15"/>
        <v>60</v>
      </c>
    </row>
    <row r="48" spans="1:79" ht="15.75" hidden="1" customHeight="1" thickBot="1">
      <c r="A48" s="412" t="s">
        <v>74</v>
      </c>
      <c r="B48" s="413"/>
      <c r="C48" s="236">
        <f>C49</f>
        <v>22</v>
      </c>
      <c r="D48" s="236">
        <f t="shared" ref="D48:BO48" si="16">C48</f>
        <v>22</v>
      </c>
      <c r="E48" s="236">
        <f t="shared" si="16"/>
        <v>22</v>
      </c>
      <c r="F48" s="236">
        <f t="shared" si="16"/>
        <v>22</v>
      </c>
      <c r="G48" s="236">
        <f t="shared" si="16"/>
        <v>22</v>
      </c>
      <c r="H48" s="236">
        <f t="shared" si="16"/>
        <v>22</v>
      </c>
      <c r="I48" s="236">
        <f t="shared" si="16"/>
        <v>22</v>
      </c>
      <c r="J48" s="236">
        <f t="shared" si="16"/>
        <v>22</v>
      </c>
      <c r="K48" s="236">
        <f t="shared" si="16"/>
        <v>22</v>
      </c>
      <c r="L48" s="236">
        <f t="shared" si="16"/>
        <v>22</v>
      </c>
      <c r="M48" s="236">
        <f t="shared" si="16"/>
        <v>22</v>
      </c>
      <c r="N48" s="236">
        <f t="shared" si="16"/>
        <v>22</v>
      </c>
      <c r="O48" s="236">
        <f t="shared" si="16"/>
        <v>22</v>
      </c>
      <c r="P48" s="236">
        <f t="shared" si="16"/>
        <v>22</v>
      </c>
      <c r="Q48" s="236">
        <f t="shared" si="16"/>
        <v>22</v>
      </c>
      <c r="R48" s="236">
        <f t="shared" si="16"/>
        <v>22</v>
      </c>
      <c r="S48" s="236">
        <f t="shared" si="16"/>
        <v>22</v>
      </c>
      <c r="T48" s="236">
        <f t="shared" si="16"/>
        <v>22</v>
      </c>
      <c r="U48" s="236">
        <f t="shared" si="16"/>
        <v>22</v>
      </c>
      <c r="V48" s="236">
        <f t="shared" si="16"/>
        <v>22</v>
      </c>
      <c r="W48" s="236">
        <f t="shared" si="16"/>
        <v>22</v>
      </c>
      <c r="X48" s="236">
        <f t="shared" si="16"/>
        <v>22</v>
      </c>
      <c r="Y48" s="236">
        <f t="shared" si="16"/>
        <v>22</v>
      </c>
      <c r="Z48" s="236">
        <f t="shared" si="16"/>
        <v>22</v>
      </c>
      <c r="AA48" s="236">
        <f t="shared" si="16"/>
        <v>22</v>
      </c>
      <c r="AB48" s="236">
        <f t="shared" si="16"/>
        <v>22</v>
      </c>
      <c r="AC48" s="236">
        <f t="shared" si="16"/>
        <v>22</v>
      </c>
      <c r="AD48" s="236">
        <f t="shared" si="16"/>
        <v>22</v>
      </c>
      <c r="AE48" s="236">
        <f t="shared" si="16"/>
        <v>22</v>
      </c>
      <c r="AF48" s="236">
        <f t="shared" si="16"/>
        <v>22</v>
      </c>
      <c r="AG48" s="236">
        <f t="shared" si="16"/>
        <v>22</v>
      </c>
      <c r="AH48" s="236">
        <f t="shared" si="16"/>
        <v>22</v>
      </c>
      <c r="AI48" s="236">
        <f t="shared" si="16"/>
        <v>22</v>
      </c>
      <c r="AJ48" s="236">
        <f t="shared" si="16"/>
        <v>22</v>
      </c>
      <c r="AK48" s="236">
        <f t="shared" si="16"/>
        <v>22</v>
      </c>
      <c r="AL48" s="236">
        <f t="shared" si="16"/>
        <v>22</v>
      </c>
      <c r="AM48" s="236">
        <f t="shared" si="16"/>
        <v>22</v>
      </c>
      <c r="AN48" s="236">
        <f t="shared" si="16"/>
        <v>22</v>
      </c>
      <c r="AO48" s="236">
        <f t="shared" si="16"/>
        <v>22</v>
      </c>
      <c r="AP48" s="236">
        <f t="shared" si="16"/>
        <v>22</v>
      </c>
      <c r="AQ48" s="236">
        <f t="shared" si="16"/>
        <v>22</v>
      </c>
      <c r="AR48" s="236">
        <f t="shared" si="16"/>
        <v>22</v>
      </c>
      <c r="AS48" s="236">
        <f t="shared" si="16"/>
        <v>22</v>
      </c>
      <c r="AT48" s="236">
        <f t="shared" si="16"/>
        <v>22</v>
      </c>
      <c r="AU48" s="236">
        <f t="shared" si="16"/>
        <v>22</v>
      </c>
      <c r="AV48" s="236">
        <f t="shared" si="16"/>
        <v>22</v>
      </c>
      <c r="AW48" s="236">
        <f t="shared" si="16"/>
        <v>22</v>
      </c>
      <c r="AX48" s="236">
        <f t="shared" si="16"/>
        <v>22</v>
      </c>
      <c r="AY48" s="236">
        <f t="shared" si="16"/>
        <v>22</v>
      </c>
      <c r="AZ48" s="236">
        <f t="shared" si="16"/>
        <v>22</v>
      </c>
      <c r="BA48" s="236">
        <f t="shared" si="16"/>
        <v>22</v>
      </c>
      <c r="BB48" s="236">
        <f t="shared" si="16"/>
        <v>22</v>
      </c>
      <c r="BC48" s="236">
        <f t="shared" si="16"/>
        <v>22</v>
      </c>
      <c r="BD48" s="236">
        <f t="shared" si="16"/>
        <v>22</v>
      </c>
      <c r="BE48" s="236">
        <f t="shared" si="16"/>
        <v>22</v>
      </c>
      <c r="BF48" s="236">
        <f t="shared" si="16"/>
        <v>22</v>
      </c>
      <c r="BG48" s="236">
        <f t="shared" si="16"/>
        <v>22</v>
      </c>
      <c r="BH48" s="236">
        <f t="shared" si="16"/>
        <v>22</v>
      </c>
      <c r="BI48" s="236">
        <f t="shared" si="16"/>
        <v>22</v>
      </c>
      <c r="BJ48" s="236">
        <f t="shared" si="16"/>
        <v>22</v>
      </c>
      <c r="BK48" s="236">
        <f t="shared" si="16"/>
        <v>22</v>
      </c>
      <c r="BL48" s="236">
        <f t="shared" si="16"/>
        <v>22</v>
      </c>
      <c r="BM48" s="236">
        <f t="shared" si="16"/>
        <v>22</v>
      </c>
      <c r="BN48" s="236">
        <f t="shared" si="16"/>
        <v>22</v>
      </c>
      <c r="BO48" s="236">
        <f t="shared" si="16"/>
        <v>22</v>
      </c>
      <c r="BP48" s="236">
        <f t="shared" ref="BP48:BX48" si="17">BO48</f>
        <v>22</v>
      </c>
      <c r="BQ48" s="236">
        <f t="shared" si="17"/>
        <v>22</v>
      </c>
      <c r="BR48" s="236">
        <f t="shared" si="17"/>
        <v>22</v>
      </c>
      <c r="BS48" s="236">
        <f t="shared" si="17"/>
        <v>22</v>
      </c>
      <c r="BT48" s="236">
        <f t="shared" si="17"/>
        <v>22</v>
      </c>
      <c r="BU48" s="236">
        <f t="shared" si="17"/>
        <v>22</v>
      </c>
      <c r="BV48" s="236">
        <f t="shared" si="17"/>
        <v>22</v>
      </c>
      <c r="BW48" s="236">
        <f t="shared" si="17"/>
        <v>22</v>
      </c>
      <c r="BX48" s="236">
        <f t="shared" si="17"/>
        <v>22</v>
      </c>
    </row>
    <row r="49" spans="1:76" ht="15.75" customHeight="1" thickBot="1">
      <c r="A49" s="414" t="s">
        <v>74</v>
      </c>
      <c r="B49" s="415"/>
      <c r="C49" s="255">
        <f>VLOOKUP(B4,Фактически_присутствующих,3,FALSE)</f>
        <v>22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</row>
    <row r="50" spans="1:76" ht="15.75" customHeight="1" thickTop="1">
      <c r="A50" s="414" t="s">
        <v>75</v>
      </c>
      <c r="B50" s="415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22</v>
      </c>
      <c r="L50" s="240">
        <f t="shared" ref="L50:BW50" si="18">L47*L48/1000</f>
        <v>0</v>
      </c>
      <c r="M50" s="240">
        <f t="shared" si="18"/>
        <v>0.29480000000000001</v>
      </c>
      <c r="N50" s="240">
        <f t="shared" si="18"/>
        <v>8.7120000000000003E-2</v>
      </c>
      <c r="O50" s="240">
        <f t="shared" si="18"/>
        <v>0</v>
      </c>
      <c r="P50" s="240">
        <f t="shared" si="18"/>
        <v>2.1999999999999999E-2</v>
      </c>
      <c r="Q50" s="240">
        <f t="shared" si="18"/>
        <v>0</v>
      </c>
      <c r="R50" s="240">
        <f t="shared" si="18"/>
        <v>0</v>
      </c>
      <c r="S50" s="240">
        <f t="shared" si="18"/>
        <v>0</v>
      </c>
      <c r="T50" s="240">
        <f t="shared" si="18"/>
        <v>0</v>
      </c>
      <c r="U50" s="240">
        <f t="shared" si="18"/>
        <v>0</v>
      </c>
      <c r="V50" s="240">
        <f t="shared" si="18"/>
        <v>0</v>
      </c>
      <c r="W50" s="240">
        <f t="shared" si="18"/>
        <v>0</v>
      </c>
      <c r="X50" s="240">
        <f t="shared" si="18"/>
        <v>0</v>
      </c>
      <c r="Y50" s="240">
        <f t="shared" si="18"/>
        <v>0</v>
      </c>
      <c r="Z50" s="240">
        <f t="shared" si="18"/>
        <v>0</v>
      </c>
      <c r="AA50" s="240">
        <f t="shared" si="18"/>
        <v>0</v>
      </c>
      <c r="AB50" s="240">
        <f t="shared" si="18"/>
        <v>0</v>
      </c>
      <c r="AC50" s="240">
        <f t="shared" si="18"/>
        <v>0</v>
      </c>
      <c r="AD50" s="240">
        <f t="shared" si="18"/>
        <v>0</v>
      </c>
      <c r="AE50" s="240">
        <f t="shared" si="18"/>
        <v>0</v>
      </c>
      <c r="AF50" s="240">
        <f t="shared" si="18"/>
        <v>0</v>
      </c>
      <c r="AG50" s="240">
        <f t="shared" si="18"/>
        <v>0</v>
      </c>
      <c r="AH50" s="240">
        <f t="shared" si="18"/>
        <v>0.52800000000000002</v>
      </c>
      <c r="AI50" s="240">
        <f t="shared" si="18"/>
        <v>0</v>
      </c>
      <c r="AJ50" s="240">
        <f t="shared" si="18"/>
        <v>0</v>
      </c>
      <c r="AK50" s="240">
        <f t="shared" si="18"/>
        <v>0</v>
      </c>
      <c r="AL50" s="240">
        <f t="shared" si="18"/>
        <v>0</v>
      </c>
      <c r="AM50" s="240">
        <f t="shared" si="18"/>
        <v>0</v>
      </c>
      <c r="AN50" s="240">
        <f t="shared" si="18"/>
        <v>0.17599999999999999</v>
      </c>
      <c r="AO50" s="240">
        <f t="shared" si="18"/>
        <v>0</v>
      </c>
      <c r="AP50" s="240">
        <f t="shared" si="18"/>
        <v>0</v>
      </c>
      <c r="AQ50" s="240">
        <f t="shared" si="18"/>
        <v>0</v>
      </c>
      <c r="AR50" s="240">
        <f t="shared" si="18"/>
        <v>2.5299999999999998</v>
      </c>
      <c r="AS50" s="240">
        <f t="shared" si="18"/>
        <v>0</v>
      </c>
      <c r="AT50" s="240">
        <f t="shared" si="18"/>
        <v>0.11</v>
      </c>
      <c r="AU50" s="240">
        <f t="shared" si="18"/>
        <v>0</v>
      </c>
      <c r="AV50" s="240">
        <f t="shared" si="18"/>
        <v>2.508</v>
      </c>
      <c r="AW50" s="240">
        <f t="shared" si="18"/>
        <v>0</v>
      </c>
      <c r="AX50" s="240">
        <f t="shared" si="18"/>
        <v>0</v>
      </c>
      <c r="AY50" s="240">
        <f t="shared" si="18"/>
        <v>0</v>
      </c>
      <c r="AZ50" s="240">
        <f t="shared" si="18"/>
        <v>0</v>
      </c>
      <c r="BA50" s="240">
        <f t="shared" si="18"/>
        <v>0</v>
      </c>
      <c r="BB50" s="240">
        <f t="shared" si="18"/>
        <v>0</v>
      </c>
      <c r="BC50" s="240">
        <f t="shared" si="18"/>
        <v>0</v>
      </c>
      <c r="BD50" s="240">
        <f t="shared" si="18"/>
        <v>0</v>
      </c>
      <c r="BE50" s="240">
        <f t="shared" si="18"/>
        <v>0</v>
      </c>
      <c r="BF50" s="240">
        <f t="shared" si="18"/>
        <v>0</v>
      </c>
      <c r="BG50" s="240">
        <f t="shared" si="18"/>
        <v>0</v>
      </c>
      <c r="BH50" s="240">
        <f t="shared" si="18"/>
        <v>0</v>
      </c>
      <c r="BI50" s="240">
        <f t="shared" si="18"/>
        <v>0</v>
      </c>
      <c r="BJ50" s="240">
        <f t="shared" si="18"/>
        <v>0</v>
      </c>
      <c r="BK50" s="240">
        <f t="shared" si="18"/>
        <v>0</v>
      </c>
      <c r="BL50" s="240">
        <f t="shared" si="18"/>
        <v>0</v>
      </c>
      <c r="BM50" s="240">
        <f t="shared" si="18"/>
        <v>0</v>
      </c>
      <c r="BN50" s="240">
        <f t="shared" si="18"/>
        <v>0</v>
      </c>
      <c r="BO50" s="240">
        <f t="shared" si="18"/>
        <v>0</v>
      </c>
      <c r="BP50" s="240">
        <f t="shared" si="18"/>
        <v>0</v>
      </c>
      <c r="BQ50" s="240">
        <f t="shared" si="18"/>
        <v>0</v>
      </c>
      <c r="BR50" s="240">
        <f t="shared" si="18"/>
        <v>0</v>
      </c>
      <c r="BS50" s="240">
        <f t="shared" si="18"/>
        <v>0</v>
      </c>
      <c r="BT50" s="240">
        <f t="shared" si="18"/>
        <v>0</v>
      </c>
      <c r="BU50" s="240">
        <f t="shared" si="18"/>
        <v>0</v>
      </c>
      <c r="BV50" s="240">
        <f t="shared" si="18"/>
        <v>0</v>
      </c>
      <c r="BW50" s="240">
        <f t="shared" si="18"/>
        <v>0</v>
      </c>
      <c r="BX50" s="240">
        <f t="shared" ref="BX50" si="19">BX47*BX48/1000</f>
        <v>1.32</v>
      </c>
    </row>
    <row r="51" spans="1:76" ht="15.75" customHeight="1">
      <c r="A51" s="414" t="s">
        <v>64</v>
      </c>
      <c r="B51" s="415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</row>
    <row r="52" spans="1:76" ht="15.75" customHeight="1">
      <c r="A52" s="414" t="s">
        <v>76</v>
      </c>
      <c r="B52" s="415"/>
      <c r="C52" s="242">
        <f>SUM(D52:BZ52)</f>
        <v>1341.9999999999998</v>
      </c>
      <c r="D52" s="243">
        <f t="shared" ref="D52:BX52" si="20">D50*D51</f>
        <v>0</v>
      </c>
      <c r="E52" s="243">
        <f t="shared" si="20"/>
        <v>0</v>
      </c>
      <c r="F52" s="239">
        <f t="shared" si="20"/>
        <v>0</v>
      </c>
      <c r="G52" s="240">
        <f t="shared" si="20"/>
        <v>0</v>
      </c>
      <c r="H52" s="240">
        <f t="shared" si="20"/>
        <v>0</v>
      </c>
      <c r="I52" s="240">
        <f t="shared" si="20"/>
        <v>0</v>
      </c>
      <c r="J52" s="240">
        <f t="shared" si="20"/>
        <v>0</v>
      </c>
      <c r="K52" s="240">
        <f t="shared" si="20"/>
        <v>462</v>
      </c>
      <c r="L52" s="240">
        <f t="shared" si="20"/>
        <v>0</v>
      </c>
      <c r="M52" s="240">
        <f t="shared" si="20"/>
        <v>16.508800000000001</v>
      </c>
      <c r="N52" s="240">
        <f t="shared" si="20"/>
        <v>0.87119999999999997</v>
      </c>
      <c r="O52" s="240">
        <f t="shared" si="20"/>
        <v>0</v>
      </c>
      <c r="P52" s="240">
        <f t="shared" si="20"/>
        <v>15.399999999999999</v>
      </c>
      <c r="Q52" s="240">
        <f t="shared" si="20"/>
        <v>0</v>
      </c>
      <c r="R52" s="240">
        <f t="shared" si="20"/>
        <v>0</v>
      </c>
      <c r="S52" s="240">
        <f t="shared" si="20"/>
        <v>0</v>
      </c>
      <c r="T52" s="240">
        <f t="shared" si="20"/>
        <v>0</v>
      </c>
      <c r="U52" s="240">
        <f t="shared" si="20"/>
        <v>0</v>
      </c>
      <c r="V52" s="240">
        <f t="shared" si="20"/>
        <v>0</v>
      </c>
      <c r="W52" s="240">
        <f t="shared" si="20"/>
        <v>0</v>
      </c>
      <c r="X52" s="240">
        <f t="shared" si="20"/>
        <v>0</v>
      </c>
      <c r="Y52" s="240">
        <f t="shared" si="20"/>
        <v>0</v>
      </c>
      <c r="Z52" s="240">
        <f t="shared" si="20"/>
        <v>0</v>
      </c>
      <c r="AA52" s="240">
        <f t="shared" si="20"/>
        <v>0</v>
      </c>
      <c r="AB52" s="240">
        <f t="shared" si="20"/>
        <v>0</v>
      </c>
      <c r="AC52" s="240">
        <f t="shared" si="20"/>
        <v>0</v>
      </c>
      <c r="AD52" s="240">
        <f t="shared" si="20"/>
        <v>0</v>
      </c>
      <c r="AE52" s="240">
        <f t="shared" si="20"/>
        <v>0</v>
      </c>
      <c r="AF52" s="240">
        <f t="shared" si="20"/>
        <v>0</v>
      </c>
      <c r="AG52" s="240">
        <f t="shared" si="20"/>
        <v>0</v>
      </c>
      <c r="AH52" s="240">
        <f t="shared" si="20"/>
        <v>23.76</v>
      </c>
      <c r="AI52" s="240">
        <f t="shared" si="20"/>
        <v>0</v>
      </c>
      <c r="AJ52" s="240">
        <f t="shared" si="20"/>
        <v>0</v>
      </c>
      <c r="AK52" s="240">
        <f t="shared" si="20"/>
        <v>0</v>
      </c>
      <c r="AL52" s="240">
        <f t="shared" si="20"/>
        <v>0</v>
      </c>
      <c r="AM52" s="240">
        <f t="shared" si="20"/>
        <v>0</v>
      </c>
      <c r="AN52" s="240">
        <f t="shared" si="20"/>
        <v>10.559999999999999</v>
      </c>
      <c r="AO52" s="240">
        <f t="shared" si="20"/>
        <v>0</v>
      </c>
      <c r="AP52" s="240">
        <f t="shared" si="20"/>
        <v>0</v>
      </c>
      <c r="AQ52" s="240">
        <f t="shared" si="20"/>
        <v>0</v>
      </c>
      <c r="AR52" s="240">
        <f t="shared" si="20"/>
        <v>505.99999999999994</v>
      </c>
      <c r="AS52" s="240">
        <f t="shared" si="20"/>
        <v>0</v>
      </c>
      <c r="AT52" s="240">
        <f t="shared" si="20"/>
        <v>66</v>
      </c>
      <c r="AU52" s="240">
        <f t="shared" si="20"/>
        <v>0</v>
      </c>
      <c r="AV52" s="240">
        <f t="shared" si="20"/>
        <v>188.1</v>
      </c>
      <c r="AW52" s="240">
        <f t="shared" si="20"/>
        <v>0</v>
      </c>
      <c r="AX52" s="240">
        <f t="shared" si="20"/>
        <v>0</v>
      </c>
      <c r="AY52" s="240">
        <f t="shared" si="20"/>
        <v>0</v>
      </c>
      <c r="AZ52" s="240">
        <f t="shared" si="20"/>
        <v>0</v>
      </c>
      <c r="BA52" s="240">
        <f t="shared" si="20"/>
        <v>0</v>
      </c>
      <c r="BB52" s="240">
        <f t="shared" si="20"/>
        <v>0</v>
      </c>
      <c r="BC52" s="240">
        <f t="shared" si="20"/>
        <v>0</v>
      </c>
      <c r="BD52" s="240">
        <f t="shared" si="20"/>
        <v>0</v>
      </c>
      <c r="BE52" s="240">
        <f t="shared" si="20"/>
        <v>0</v>
      </c>
      <c r="BF52" s="240">
        <f t="shared" si="20"/>
        <v>0</v>
      </c>
      <c r="BG52" s="240">
        <f t="shared" si="20"/>
        <v>0</v>
      </c>
      <c r="BH52" s="240">
        <f t="shared" si="20"/>
        <v>0</v>
      </c>
      <c r="BI52" s="240">
        <f t="shared" si="20"/>
        <v>0</v>
      </c>
      <c r="BJ52" s="240">
        <f t="shared" si="20"/>
        <v>0</v>
      </c>
      <c r="BK52" s="240">
        <f t="shared" si="20"/>
        <v>0</v>
      </c>
      <c r="BL52" s="240">
        <f t="shared" si="20"/>
        <v>0</v>
      </c>
      <c r="BM52" s="240">
        <f t="shared" si="20"/>
        <v>0</v>
      </c>
      <c r="BN52" s="240">
        <f t="shared" si="20"/>
        <v>0</v>
      </c>
      <c r="BO52" s="240">
        <f t="shared" si="20"/>
        <v>0</v>
      </c>
      <c r="BP52" s="240">
        <f t="shared" si="20"/>
        <v>0</v>
      </c>
      <c r="BQ52" s="240">
        <f t="shared" si="20"/>
        <v>0</v>
      </c>
      <c r="BR52" s="240">
        <f t="shared" si="20"/>
        <v>0</v>
      </c>
      <c r="BS52" s="240">
        <f t="shared" si="20"/>
        <v>0</v>
      </c>
      <c r="BT52" s="240">
        <f t="shared" si="20"/>
        <v>0</v>
      </c>
      <c r="BU52" s="240">
        <f t="shared" si="20"/>
        <v>0</v>
      </c>
      <c r="BV52" s="240">
        <f t="shared" si="20"/>
        <v>0</v>
      </c>
      <c r="BW52" s="240">
        <f t="shared" si="20"/>
        <v>0</v>
      </c>
      <c r="BX52" s="240">
        <f t="shared" si="20"/>
        <v>52.800000000000004</v>
      </c>
    </row>
    <row r="53" spans="1:76" ht="15.75" customHeight="1">
      <c r="A53" s="414" t="s">
        <v>77</v>
      </c>
      <c r="B53" s="415"/>
      <c r="C53" s="244">
        <f>C52/C49</f>
        <v>60.999999999999993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199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6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3.9" hidden="1" customHeight="1">
      <c r="A55" s="408"/>
      <c r="B55" s="407"/>
      <c r="C55" s="236"/>
      <c r="D55" s="236">
        <f t="shared" ref="D55:K55" si="21">SUM(D39:D45)</f>
        <v>0</v>
      </c>
      <c r="E55" s="236">
        <f t="shared" si="21"/>
        <v>0</v>
      </c>
      <c r="F55" s="236">
        <f t="shared" si="21"/>
        <v>0</v>
      </c>
      <c r="G55" s="236">
        <f t="shared" si="21"/>
        <v>0</v>
      </c>
      <c r="H55" s="236">
        <f t="shared" si="21"/>
        <v>0</v>
      </c>
      <c r="I55" s="236">
        <f t="shared" si="21"/>
        <v>0</v>
      </c>
      <c r="J55" s="236">
        <f t="shared" si="21"/>
        <v>0</v>
      </c>
      <c r="K55" s="236">
        <f t="shared" si="21"/>
        <v>1</v>
      </c>
      <c r="L55" s="236">
        <f>SUM(L39:L45)</f>
        <v>0</v>
      </c>
      <c r="M55" s="236">
        <f t="shared" ref="M55:BX55" si="22">SUM(M39:M45)</f>
        <v>13.4</v>
      </c>
      <c r="N55" s="236">
        <f t="shared" si="22"/>
        <v>3.96</v>
      </c>
      <c r="O55" s="236">
        <f t="shared" si="22"/>
        <v>0</v>
      </c>
      <c r="P55" s="236">
        <f t="shared" si="22"/>
        <v>1</v>
      </c>
      <c r="Q55" s="236">
        <f t="shared" si="22"/>
        <v>0</v>
      </c>
      <c r="R55" s="236">
        <f t="shared" si="22"/>
        <v>0</v>
      </c>
      <c r="S55" s="236">
        <f t="shared" si="22"/>
        <v>0</v>
      </c>
      <c r="T55" s="236">
        <f t="shared" si="22"/>
        <v>0</v>
      </c>
      <c r="U55" s="236">
        <f t="shared" si="22"/>
        <v>0</v>
      </c>
      <c r="V55" s="236">
        <f t="shared" si="22"/>
        <v>0</v>
      </c>
      <c r="W55" s="236">
        <f t="shared" si="22"/>
        <v>0</v>
      </c>
      <c r="X55" s="236">
        <f t="shared" si="22"/>
        <v>0</v>
      </c>
      <c r="Y55" s="236">
        <f t="shared" si="22"/>
        <v>0</v>
      </c>
      <c r="Z55" s="236">
        <f t="shared" si="22"/>
        <v>0</v>
      </c>
      <c r="AA55" s="236">
        <f t="shared" si="22"/>
        <v>0</v>
      </c>
      <c r="AB55" s="236">
        <f t="shared" si="22"/>
        <v>0</v>
      </c>
      <c r="AC55" s="236">
        <f t="shared" si="22"/>
        <v>0</v>
      </c>
      <c r="AD55" s="236">
        <f t="shared" si="22"/>
        <v>0</v>
      </c>
      <c r="AE55" s="236">
        <f t="shared" si="22"/>
        <v>0</v>
      </c>
      <c r="AF55" s="236">
        <f t="shared" si="22"/>
        <v>0</v>
      </c>
      <c r="AG55" s="236">
        <f t="shared" si="22"/>
        <v>0</v>
      </c>
      <c r="AH55" s="236">
        <f t="shared" si="22"/>
        <v>24</v>
      </c>
      <c r="AI55" s="236">
        <f t="shared" si="22"/>
        <v>0</v>
      </c>
      <c r="AJ55" s="236">
        <f t="shared" si="22"/>
        <v>0</v>
      </c>
      <c r="AK55" s="236">
        <f t="shared" si="22"/>
        <v>0</v>
      </c>
      <c r="AL55" s="236">
        <f t="shared" si="22"/>
        <v>0</v>
      </c>
      <c r="AM55" s="236">
        <f t="shared" si="22"/>
        <v>0</v>
      </c>
      <c r="AN55" s="236">
        <f t="shared" si="22"/>
        <v>8</v>
      </c>
      <c r="AO55" s="236">
        <f t="shared" si="22"/>
        <v>0</v>
      </c>
      <c r="AP55" s="236">
        <f t="shared" si="22"/>
        <v>0</v>
      </c>
      <c r="AQ55" s="236">
        <f t="shared" si="22"/>
        <v>0</v>
      </c>
      <c r="AR55" s="236">
        <f t="shared" si="22"/>
        <v>115</v>
      </c>
      <c r="AS55" s="236">
        <f t="shared" si="22"/>
        <v>0</v>
      </c>
      <c r="AT55" s="236">
        <f t="shared" si="22"/>
        <v>5</v>
      </c>
      <c r="AU55" s="236">
        <f t="shared" si="22"/>
        <v>0</v>
      </c>
      <c r="AV55" s="236">
        <f t="shared" si="22"/>
        <v>114</v>
      </c>
      <c r="AW55" s="236">
        <f t="shared" si="22"/>
        <v>0</v>
      </c>
      <c r="AX55" s="236">
        <f t="shared" si="22"/>
        <v>0</v>
      </c>
      <c r="AY55" s="236">
        <f t="shared" si="22"/>
        <v>0</v>
      </c>
      <c r="AZ55" s="236">
        <f t="shared" si="22"/>
        <v>0</v>
      </c>
      <c r="BA55" s="236">
        <f t="shared" si="22"/>
        <v>0</v>
      </c>
      <c r="BB55" s="236">
        <f t="shared" si="22"/>
        <v>0</v>
      </c>
      <c r="BC55" s="236">
        <f t="shared" si="22"/>
        <v>0</v>
      </c>
      <c r="BD55" s="236">
        <f t="shared" si="22"/>
        <v>0</v>
      </c>
      <c r="BE55" s="236">
        <f t="shared" si="22"/>
        <v>0</v>
      </c>
      <c r="BF55" s="236">
        <f t="shared" si="22"/>
        <v>0</v>
      </c>
      <c r="BG55" s="236">
        <f t="shared" si="22"/>
        <v>0</v>
      </c>
      <c r="BH55" s="236">
        <f t="shared" si="22"/>
        <v>0</v>
      </c>
      <c r="BI55" s="236">
        <f t="shared" si="22"/>
        <v>0</v>
      </c>
      <c r="BJ55" s="236">
        <f t="shared" si="22"/>
        <v>0</v>
      </c>
      <c r="BK55" s="236">
        <f t="shared" si="22"/>
        <v>0</v>
      </c>
      <c r="BL55" s="236">
        <f t="shared" si="22"/>
        <v>0</v>
      </c>
      <c r="BM55" s="236">
        <f t="shared" si="22"/>
        <v>0</v>
      </c>
      <c r="BN55" s="236">
        <f t="shared" si="22"/>
        <v>0</v>
      </c>
      <c r="BO55" s="236">
        <f t="shared" si="22"/>
        <v>0</v>
      </c>
      <c r="BP55" s="236">
        <f t="shared" si="22"/>
        <v>0</v>
      </c>
      <c r="BQ55" s="236">
        <f t="shared" si="22"/>
        <v>0</v>
      </c>
      <c r="BR55" s="236">
        <f t="shared" si="22"/>
        <v>0</v>
      </c>
      <c r="BS55" s="236">
        <f t="shared" si="22"/>
        <v>0</v>
      </c>
      <c r="BT55" s="236">
        <f t="shared" si="22"/>
        <v>0</v>
      </c>
      <c r="BU55" s="236">
        <f t="shared" si="22"/>
        <v>0</v>
      </c>
      <c r="BV55" s="236">
        <f t="shared" si="22"/>
        <v>0</v>
      </c>
      <c r="BW55" s="236">
        <f t="shared" si="22"/>
        <v>0</v>
      </c>
      <c r="BX55" s="236">
        <f t="shared" si="22"/>
        <v>60</v>
      </c>
    </row>
    <row r="56" spans="1:76" ht="13.9" hidden="1" customHeight="1">
      <c r="A56" s="412" t="s">
        <v>74</v>
      </c>
      <c r="B56" s="413"/>
      <c r="C56" s="236">
        <f>C57</f>
        <v>22</v>
      </c>
      <c r="D56" s="246">
        <f>C56</f>
        <v>22</v>
      </c>
      <c r="E56" s="246">
        <f t="shared" ref="E56:BP56" si="23">D56</f>
        <v>22</v>
      </c>
      <c r="F56" s="246">
        <f t="shared" si="23"/>
        <v>22</v>
      </c>
      <c r="G56" s="246">
        <f t="shared" si="23"/>
        <v>22</v>
      </c>
      <c r="H56" s="246">
        <f t="shared" si="23"/>
        <v>22</v>
      </c>
      <c r="I56" s="246">
        <f t="shared" si="23"/>
        <v>22</v>
      </c>
      <c r="J56" s="246">
        <f t="shared" si="23"/>
        <v>22</v>
      </c>
      <c r="K56" s="246">
        <f t="shared" si="23"/>
        <v>22</v>
      </c>
      <c r="L56" s="246">
        <f t="shared" si="23"/>
        <v>22</v>
      </c>
      <c r="M56" s="246">
        <f t="shared" si="23"/>
        <v>22</v>
      </c>
      <c r="N56" s="246">
        <f t="shared" si="23"/>
        <v>22</v>
      </c>
      <c r="O56" s="246">
        <f t="shared" si="23"/>
        <v>22</v>
      </c>
      <c r="P56" s="246">
        <f t="shared" si="23"/>
        <v>22</v>
      </c>
      <c r="Q56" s="246">
        <f t="shared" si="23"/>
        <v>22</v>
      </c>
      <c r="R56" s="246">
        <f t="shared" si="23"/>
        <v>22</v>
      </c>
      <c r="S56" s="246">
        <f t="shared" si="23"/>
        <v>22</v>
      </c>
      <c r="T56" s="246">
        <f t="shared" si="23"/>
        <v>22</v>
      </c>
      <c r="U56" s="246">
        <f t="shared" si="23"/>
        <v>22</v>
      </c>
      <c r="V56" s="246">
        <f t="shared" si="23"/>
        <v>22</v>
      </c>
      <c r="W56" s="246">
        <f t="shared" si="23"/>
        <v>22</v>
      </c>
      <c r="X56" s="246">
        <f t="shared" si="23"/>
        <v>22</v>
      </c>
      <c r="Y56" s="246">
        <f t="shared" si="23"/>
        <v>22</v>
      </c>
      <c r="Z56" s="246">
        <f t="shared" si="23"/>
        <v>22</v>
      </c>
      <c r="AA56" s="246">
        <f t="shared" si="23"/>
        <v>22</v>
      </c>
      <c r="AB56" s="246">
        <f t="shared" si="23"/>
        <v>22</v>
      </c>
      <c r="AC56" s="246">
        <f t="shared" si="23"/>
        <v>22</v>
      </c>
      <c r="AD56" s="246">
        <f t="shared" si="23"/>
        <v>22</v>
      </c>
      <c r="AE56" s="246">
        <f t="shared" si="23"/>
        <v>22</v>
      </c>
      <c r="AF56" s="246">
        <f t="shared" si="23"/>
        <v>22</v>
      </c>
      <c r="AG56" s="246">
        <f t="shared" si="23"/>
        <v>22</v>
      </c>
      <c r="AH56" s="246">
        <f t="shared" si="23"/>
        <v>22</v>
      </c>
      <c r="AI56" s="246">
        <f t="shared" si="23"/>
        <v>22</v>
      </c>
      <c r="AJ56" s="246">
        <f t="shared" si="23"/>
        <v>22</v>
      </c>
      <c r="AK56" s="246">
        <f t="shared" si="23"/>
        <v>22</v>
      </c>
      <c r="AL56" s="246">
        <f t="shared" si="23"/>
        <v>22</v>
      </c>
      <c r="AM56" s="246">
        <f t="shared" si="23"/>
        <v>22</v>
      </c>
      <c r="AN56" s="246">
        <f t="shared" si="23"/>
        <v>22</v>
      </c>
      <c r="AO56" s="246">
        <f t="shared" si="23"/>
        <v>22</v>
      </c>
      <c r="AP56" s="246">
        <f t="shared" si="23"/>
        <v>22</v>
      </c>
      <c r="AQ56" s="246">
        <f t="shared" si="23"/>
        <v>22</v>
      </c>
      <c r="AR56" s="246">
        <f t="shared" si="23"/>
        <v>22</v>
      </c>
      <c r="AS56" s="246">
        <f t="shared" si="23"/>
        <v>22</v>
      </c>
      <c r="AT56" s="246">
        <f t="shared" si="23"/>
        <v>22</v>
      </c>
      <c r="AU56" s="246">
        <f t="shared" si="23"/>
        <v>22</v>
      </c>
      <c r="AV56" s="246">
        <f t="shared" si="23"/>
        <v>22</v>
      </c>
      <c r="AW56" s="246">
        <f t="shared" si="23"/>
        <v>22</v>
      </c>
      <c r="AX56" s="246">
        <f t="shared" si="23"/>
        <v>22</v>
      </c>
      <c r="AY56" s="246">
        <f t="shared" si="23"/>
        <v>22</v>
      </c>
      <c r="AZ56" s="246">
        <f t="shared" si="23"/>
        <v>22</v>
      </c>
      <c r="BA56" s="246">
        <f t="shared" si="23"/>
        <v>22</v>
      </c>
      <c r="BB56" s="246">
        <f t="shared" si="23"/>
        <v>22</v>
      </c>
      <c r="BC56" s="246">
        <f t="shared" si="23"/>
        <v>22</v>
      </c>
      <c r="BD56" s="246">
        <f t="shared" si="23"/>
        <v>22</v>
      </c>
      <c r="BE56" s="246">
        <f t="shared" si="23"/>
        <v>22</v>
      </c>
      <c r="BF56" s="246">
        <f t="shared" si="23"/>
        <v>22</v>
      </c>
      <c r="BG56" s="246">
        <f t="shared" si="23"/>
        <v>22</v>
      </c>
      <c r="BH56" s="246">
        <f t="shared" si="23"/>
        <v>22</v>
      </c>
      <c r="BI56" s="246">
        <f t="shared" si="23"/>
        <v>22</v>
      </c>
      <c r="BJ56" s="246">
        <f t="shared" si="23"/>
        <v>22</v>
      </c>
      <c r="BK56" s="246">
        <f t="shared" si="23"/>
        <v>22</v>
      </c>
      <c r="BL56" s="246">
        <f t="shared" si="23"/>
        <v>22</v>
      </c>
      <c r="BM56" s="246">
        <f t="shared" si="23"/>
        <v>22</v>
      </c>
      <c r="BN56" s="246">
        <f t="shared" si="23"/>
        <v>22</v>
      </c>
      <c r="BO56" s="246">
        <f t="shared" si="23"/>
        <v>22</v>
      </c>
      <c r="BP56" s="246">
        <f t="shared" si="23"/>
        <v>22</v>
      </c>
      <c r="BQ56" s="246">
        <f t="shared" ref="BQ56:BX56" si="24">BP56</f>
        <v>22</v>
      </c>
      <c r="BR56" s="246">
        <f t="shared" si="24"/>
        <v>22</v>
      </c>
      <c r="BS56" s="246">
        <f t="shared" si="24"/>
        <v>22</v>
      </c>
      <c r="BT56" s="246">
        <f t="shared" si="24"/>
        <v>22</v>
      </c>
      <c r="BU56" s="246">
        <f t="shared" si="24"/>
        <v>22</v>
      </c>
      <c r="BV56" s="246">
        <f t="shared" si="24"/>
        <v>22</v>
      </c>
      <c r="BW56" s="246">
        <f t="shared" si="24"/>
        <v>22</v>
      </c>
      <c r="BX56" s="246">
        <f t="shared" si="24"/>
        <v>22</v>
      </c>
    </row>
    <row r="57" spans="1:76" ht="21" hidden="1" customHeight="1" thickBot="1">
      <c r="A57" s="410" t="s">
        <v>138</v>
      </c>
      <c r="B57" s="411"/>
      <c r="C57" s="99">
        <f>VLOOKUP(B4,Общее_количество_учащихся,3,FALSE)</f>
        <v>22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</row>
    <row r="58" spans="1:76" ht="14.45" hidden="1" customHeight="1">
      <c r="A58" s="414" t="s">
        <v>75</v>
      </c>
      <c r="B58" s="415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5">H55*H56/1000</f>
        <v>0</v>
      </c>
      <c r="I58" s="248">
        <f t="shared" si="25"/>
        <v>0</v>
      </c>
      <c r="J58" s="249">
        <f t="shared" si="25"/>
        <v>0</v>
      </c>
      <c r="K58" s="249">
        <f>K55*K56</f>
        <v>22</v>
      </c>
      <c r="L58" s="249">
        <f>L55*L56/1000</f>
        <v>0</v>
      </c>
      <c r="M58" s="249">
        <f t="shared" si="25"/>
        <v>0.29480000000000001</v>
      </c>
      <c r="N58" s="249">
        <f t="shared" si="25"/>
        <v>8.7120000000000003E-2</v>
      </c>
      <c r="O58" s="249">
        <f t="shared" si="25"/>
        <v>0</v>
      </c>
      <c r="P58" s="249">
        <f t="shared" si="25"/>
        <v>2.1999999999999999E-2</v>
      </c>
      <c r="Q58" s="249">
        <f>Q55*Q56</f>
        <v>0</v>
      </c>
      <c r="R58" s="249">
        <f t="shared" si="25"/>
        <v>0</v>
      </c>
      <c r="S58" s="249">
        <f>S55*S56</f>
        <v>0</v>
      </c>
      <c r="T58" s="249">
        <f t="shared" si="25"/>
        <v>0</v>
      </c>
      <c r="U58" s="249">
        <f t="shared" si="25"/>
        <v>0</v>
      </c>
      <c r="V58" s="249">
        <f t="shared" si="25"/>
        <v>0</v>
      </c>
      <c r="W58" s="249">
        <f t="shared" si="25"/>
        <v>0</v>
      </c>
      <c r="X58" s="249">
        <f t="shared" si="25"/>
        <v>0</v>
      </c>
      <c r="Y58" s="249">
        <f t="shared" si="25"/>
        <v>0</v>
      </c>
      <c r="Z58" s="249">
        <f t="shared" si="25"/>
        <v>0</v>
      </c>
      <c r="AA58" s="249">
        <f t="shared" si="25"/>
        <v>0</v>
      </c>
      <c r="AB58" s="249">
        <f t="shared" si="25"/>
        <v>0</v>
      </c>
      <c r="AC58" s="249">
        <f t="shared" si="25"/>
        <v>0</v>
      </c>
      <c r="AD58" s="249">
        <f t="shared" si="25"/>
        <v>0</v>
      </c>
      <c r="AE58" s="249">
        <f t="shared" si="25"/>
        <v>0</v>
      </c>
      <c r="AF58" s="249">
        <f t="shared" si="25"/>
        <v>0</v>
      </c>
      <c r="AG58" s="249">
        <f t="shared" si="25"/>
        <v>0</v>
      </c>
      <c r="AH58" s="249">
        <f t="shared" si="25"/>
        <v>0.52800000000000002</v>
      </c>
      <c r="AI58" s="249">
        <f t="shared" si="25"/>
        <v>0</v>
      </c>
      <c r="AJ58" s="249">
        <f t="shared" si="25"/>
        <v>0</v>
      </c>
      <c r="AK58" s="249">
        <f t="shared" si="25"/>
        <v>0</v>
      </c>
      <c r="AL58" s="249">
        <f t="shared" si="25"/>
        <v>0</v>
      </c>
      <c r="AM58" s="249">
        <f t="shared" si="25"/>
        <v>0</v>
      </c>
      <c r="AN58" s="249">
        <f t="shared" si="25"/>
        <v>0.17599999999999999</v>
      </c>
      <c r="AO58" s="249">
        <f t="shared" si="25"/>
        <v>0</v>
      </c>
      <c r="AP58" s="249">
        <f t="shared" si="25"/>
        <v>0</v>
      </c>
      <c r="AQ58" s="249">
        <f t="shared" si="25"/>
        <v>0</v>
      </c>
      <c r="AR58" s="249">
        <f t="shared" si="25"/>
        <v>2.5299999999999998</v>
      </c>
      <c r="AS58" s="249">
        <f t="shared" si="25"/>
        <v>0</v>
      </c>
      <c r="AT58" s="249">
        <f t="shared" si="25"/>
        <v>0.11</v>
      </c>
      <c r="AU58" s="249">
        <f t="shared" si="25"/>
        <v>0</v>
      </c>
      <c r="AV58" s="249">
        <f t="shared" si="25"/>
        <v>2.508</v>
      </c>
      <c r="AW58" s="249">
        <f t="shared" si="25"/>
        <v>0</v>
      </c>
      <c r="AX58" s="249">
        <f t="shared" si="25"/>
        <v>0</v>
      </c>
      <c r="AY58" s="249">
        <f t="shared" si="25"/>
        <v>0</v>
      </c>
      <c r="AZ58" s="249">
        <f t="shared" si="25"/>
        <v>0</v>
      </c>
      <c r="BA58" s="249">
        <f t="shared" si="25"/>
        <v>0</v>
      </c>
      <c r="BB58" s="249">
        <f t="shared" si="25"/>
        <v>0</v>
      </c>
      <c r="BC58" s="249">
        <f t="shared" si="25"/>
        <v>0</v>
      </c>
      <c r="BD58" s="249">
        <f t="shared" si="25"/>
        <v>0</v>
      </c>
      <c r="BE58" s="249">
        <f t="shared" si="25"/>
        <v>0</v>
      </c>
      <c r="BF58" s="249">
        <f t="shared" si="25"/>
        <v>0</v>
      </c>
      <c r="BG58" s="249">
        <f t="shared" si="25"/>
        <v>0</v>
      </c>
      <c r="BH58" s="249">
        <f>BH55*BH56</f>
        <v>0</v>
      </c>
      <c r="BI58" s="249">
        <f t="shared" si="25"/>
        <v>0</v>
      </c>
      <c r="BJ58" s="249">
        <f t="shared" si="25"/>
        <v>0</v>
      </c>
      <c r="BK58" s="249">
        <f t="shared" si="25"/>
        <v>0</v>
      </c>
      <c r="BL58" s="249">
        <f t="shared" si="25"/>
        <v>0</v>
      </c>
      <c r="BM58" s="249">
        <f t="shared" si="25"/>
        <v>0</v>
      </c>
      <c r="BN58" s="249">
        <f t="shared" si="25"/>
        <v>0</v>
      </c>
      <c r="BO58" s="249">
        <f t="shared" si="25"/>
        <v>0</v>
      </c>
      <c r="BP58" s="249">
        <f t="shared" si="25"/>
        <v>0</v>
      </c>
      <c r="BQ58" s="249">
        <f t="shared" si="25"/>
        <v>0</v>
      </c>
      <c r="BR58" s="249">
        <f t="shared" si="25"/>
        <v>0</v>
      </c>
      <c r="BS58" s="249">
        <f t="shared" si="25"/>
        <v>0</v>
      </c>
      <c r="BT58" s="249">
        <f t="shared" ref="BT58:BX58" si="26">BT55*BT56/1000</f>
        <v>0</v>
      </c>
      <c r="BU58" s="249">
        <f t="shared" si="26"/>
        <v>0</v>
      </c>
      <c r="BV58" s="249">
        <f t="shared" si="26"/>
        <v>0</v>
      </c>
      <c r="BW58" s="249">
        <f t="shared" si="26"/>
        <v>0</v>
      </c>
      <c r="BX58" s="249">
        <f t="shared" si="26"/>
        <v>1.32</v>
      </c>
    </row>
    <row r="59" spans="1:76" ht="13.9" hidden="1" customHeight="1">
      <c r="A59" s="414" t="s">
        <v>64</v>
      </c>
      <c r="B59" s="415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</row>
    <row r="60" spans="1:76" ht="13.9" hidden="1" customHeight="1">
      <c r="A60" s="414" t="s">
        <v>76</v>
      </c>
      <c r="B60" s="415"/>
      <c r="C60" s="250">
        <f>SUM(D60:BZ60)</f>
        <v>1341.9999999999998</v>
      </c>
      <c r="D60" s="243">
        <f>D58*D59</f>
        <v>0</v>
      </c>
      <c r="E60" s="243">
        <f t="shared" ref="E60:BP60" si="27">E58*E59</f>
        <v>0</v>
      </c>
      <c r="F60" s="239">
        <f>F58*F59</f>
        <v>0</v>
      </c>
      <c r="G60" s="239">
        <f t="shared" si="27"/>
        <v>0</v>
      </c>
      <c r="H60" s="239">
        <f t="shared" si="27"/>
        <v>0</v>
      </c>
      <c r="I60" s="239">
        <f t="shared" si="27"/>
        <v>0</v>
      </c>
      <c r="J60" s="239">
        <f t="shared" si="27"/>
        <v>0</v>
      </c>
      <c r="K60" s="252">
        <f t="shared" si="27"/>
        <v>462</v>
      </c>
      <c r="L60" s="252">
        <f t="shared" si="27"/>
        <v>0</v>
      </c>
      <c r="M60" s="252">
        <f t="shared" si="27"/>
        <v>16.508800000000001</v>
      </c>
      <c r="N60" s="252">
        <f t="shared" si="27"/>
        <v>0.87119999999999997</v>
      </c>
      <c r="O60" s="252">
        <f t="shared" si="27"/>
        <v>0</v>
      </c>
      <c r="P60" s="252">
        <f t="shared" si="27"/>
        <v>15.399999999999999</v>
      </c>
      <c r="Q60" s="252">
        <f t="shared" si="27"/>
        <v>0</v>
      </c>
      <c r="R60" s="252">
        <f t="shared" si="27"/>
        <v>0</v>
      </c>
      <c r="S60" s="252">
        <f t="shared" si="27"/>
        <v>0</v>
      </c>
      <c r="T60" s="252">
        <f t="shared" si="27"/>
        <v>0</v>
      </c>
      <c r="U60" s="252">
        <f t="shared" si="27"/>
        <v>0</v>
      </c>
      <c r="V60" s="252">
        <f t="shared" si="27"/>
        <v>0</v>
      </c>
      <c r="W60" s="252">
        <f t="shared" si="27"/>
        <v>0</v>
      </c>
      <c r="X60" s="252">
        <f t="shared" si="27"/>
        <v>0</v>
      </c>
      <c r="Y60" s="252">
        <f t="shared" si="27"/>
        <v>0</v>
      </c>
      <c r="Z60" s="252">
        <f t="shared" si="27"/>
        <v>0</v>
      </c>
      <c r="AA60" s="252">
        <f t="shared" si="27"/>
        <v>0</v>
      </c>
      <c r="AB60" s="252">
        <f t="shared" si="27"/>
        <v>0</v>
      </c>
      <c r="AC60" s="252">
        <f t="shared" si="27"/>
        <v>0</v>
      </c>
      <c r="AD60" s="252">
        <f t="shared" si="27"/>
        <v>0</v>
      </c>
      <c r="AE60" s="252">
        <f t="shared" si="27"/>
        <v>0</v>
      </c>
      <c r="AF60" s="252">
        <f t="shared" si="27"/>
        <v>0</v>
      </c>
      <c r="AG60" s="252">
        <f t="shared" si="27"/>
        <v>0</v>
      </c>
      <c r="AH60" s="252">
        <f t="shared" si="27"/>
        <v>23.76</v>
      </c>
      <c r="AI60" s="252">
        <f t="shared" si="27"/>
        <v>0</v>
      </c>
      <c r="AJ60" s="252">
        <f t="shared" si="27"/>
        <v>0</v>
      </c>
      <c r="AK60" s="252">
        <f t="shared" si="27"/>
        <v>0</v>
      </c>
      <c r="AL60" s="252">
        <f t="shared" si="27"/>
        <v>0</v>
      </c>
      <c r="AM60" s="252">
        <f t="shared" si="27"/>
        <v>0</v>
      </c>
      <c r="AN60" s="252">
        <f t="shared" si="27"/>
        <v>10.559999999999999</v>
      </c>
      <c r="AO60" s="252">
        <f t="shared" si="27"/>
        <v>0</v>
      </c>
      <c r="AP60" s="252">
        <f t="shared" si="27"/>
        <v>0</v>
      </c>
      <c r="AQ60" s="252">
        <f t="shared" si="27"/>
        <v>0</v>
      </c>
      <c r="AR60" s="252">
        <f t="shared" si="27"/>
        <v>505.99999999999994</v>
      </c>
      <c r="AS60" s="252">
        <f t="shared" si="27"/>
        <v>0</v>
      </c>
      <c r="AT60" s="252">
        <f t="shared" si="27"/>
        <v>66</v>
      </c>
      <c r="AU60" s="252">
        <f t="shared" si="27"/>
        <v>0</v>
      </c>
      <c r="AV60" s="252">
        <f t="shared" si="27"/>
        <v>188.1</v>
      </c>
      <c r="AW60" s="252">
        <f t="shared" si="27"/>
        <v>0</v>
      </c>
      <c r="AX60" s="252">
        <f t="shared" si="27"/>
        <v>0</v>
      </c>
      <c r="AY60" s="252">
        <f t="shared" si="27"/>
        <v>0</v>
      </c>
      <c r="AZ60" s="252">
        <f t="shared" si="27"/>
        <v>0</v>
      </c>
      <c r="BA60" s="252">
        <f t="shared" si="27"/>
        <v>0</v>
      </c>
      <c r="BB60" s="252">
        <f t="shared" si="27"/>
        <v>0</v>
      </c>
      <c r="BC60" s="252">
        <f t="shared" si="27"/>
        <v>0</v>
      </c>
      <c r="BD60" s="252">
        <f t="shared" si="27"/>
        <v>0</v>
      </c>
      <c r="BE60" s="252">
        <f t="shared" si="27"/>
        <v>0</v>
      </c>
      <c r="BF60" s="252">
        <f t="shared" si="27"/>
        <v>0</v>
      </c>
      <c r="BG60" s="252">
        <f t="shared" si="27"/>
        <v>0</v>
      </c>
      <c r="BH60" s="252">
        <f t="shared" si="27"/>
        <v>0</v>
      </c>
      <c r="BI60" s="252">
        <f t="shared" si="27"/>
        <v>0</v>
      </c>
      <c r="BJ60" s="252">
        <f t="shared" si="27"/>
        <v>0</v>
      </c>
      <c r="BK60" s="252">
        <f t="shared" si="27"/>
        <v>0</v>
      </c>
      <c r="BL60" s="252">
        <f t="shared" si="27"/>
        <v>0</v>
      </c>
      <c r="BM60" s="252">
        <f t="shared" si="27"/>
        <v>0</v>
      </c>
      <c r="BN60" s="252">
        <f t="shared" si="27"/>
        <v>0</v>
      </c>
      <c r="BO60" s="252">
        <f t="shared" si="27"/>
        <v>0</v>
      </c>
      <c r="BP60" s="252">
        <f t="shared" si="27"/>
        <v>0</v>
      </c>
      <c r="BQ60" s="252">
        <f t="shared" ref="BQ60:BW60" si="28">BQ58*BQ59</f>
        <v>0</v>
      </c>
      <c r="BR60" s="252">
        <f t="shared" si="28"/>
        <v>0</v>
      </c>
      <c r="BS60" s="252">
        <f t="shared" si="28"/>
        <v>0</v>
      </c>
      <c r="BT60" s="252">
        <f t="shared" si="28"/>
        <v>0</v>
      </c>
      <c r="BU60" s="252">
        <f t="shared" si="28"/>
        <v>0</v>
      </c>
      <c r="BV60" s="252">
        <f>BV58*BV59</f>
        <v>0</v>
      </c>
      <c r="BW60" s="252">
        <f t="shared" si="28"/>
        <v>0</v>
      </c>
      <c r="BX60" s="252">
        <f>BX58*BX59</f>
        <v>52.800000000000004</v>
      </c>
    </row>
    <row r="61" spans="1:76" ht="13.9" hidden="1" customHeight="1">
      <c r="A61" s="414" t="s">
        <v>77</v>
      </c>
      <c r="B61" s="416"/>
      <c r="C61" s="251">
        <f>C60/C57</f>
        <v>60.999999999999993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6" ht="13.9" hidden="1" customHeight="1">
      <c r="A62" s="1"/>
      <c r="B62" s="1">
        <f ca="1">SUMPRODUCT(SIGN(CELL("width",OFFSET(E52,,N(INDEX(COLUMN(E52:CA52)-COLUMN(E52),))))),E52:CA52)</f>
        <v>1341.9999999999998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B64" s="29" t="s">
        <v>78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1"/>
      <c r="B66" s="29" t="s">
        <v>79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52">
    <mergeCell ref="A18:B18"/>
    <mergeCell ref="A19:B19"/>
    <mergeCell ref="A20:B20"/>
    <mergeCell ref="A21:B21"/>
    <mergeCell ref="A22:B22"/>
    <mergeCell ref="A6:B7"/>
    <mergeCell ref="D6:BX6"/>
    <mergeCell ref="A15:B15"/>
    <mergeCell ref="A16:B16"/>
    <mergeCell ref="A17:B17"/>
    <mergeCell ref="A8:B8"/>
    <mergeCell ref="A12:B12"/>
    <mergeCell ref="A13:B13"/>
    <mergeCell ref="A14:B14"/>
    <mergeCell ref="A1:BK1"/>
    <mergeCell ref="A2:BK2"/>
    <mergeCell ref="B3:BK3"/>
    <mergeCell ref="C4:BX4"/>
    <mergeCell ref="K5:P5"/>
    <mergeCell ref="A32:B32"/>
    <mergeCell ref="A33:B33"/>
    <mergeCell ref="A34:B34"/>
    <mergeCell ref="A28:B28"/>
    <mergeCell ref="A29:B29"/>
    <mergeCell ref="A30:B30"/>
    <mergeCell ref="A31:B31"/>
    <mergeCell ref="A37:B38"/>
    <mergeCell ref="D37:BX37"/>
    <mergeCell ref="A39:B39"/>
    <mergeCell ref="A40:B40"/>
    <mergeCell ref="A50:B50"/>
    <mergeCell ref="A41:B41"/>
    <mergeCell ref="A42:B42"/>
    <mergeCell ref="A43:B43"/>
    <mergeCell ref="A44:B44"/>
    <mergeCell ref="A45:B45"/>
    <mergeCell ref="A58:B58"/>
    <mergeCell ref="A59:B59"/>
    <mergeCell ref="A60:B60"/>
    <mergeCell ref="A61:B61"/>
    <mergeCell ref="A9:B9"/>
    <mergeCell ref="A10:B10"/>
    <mergeCell ref="A11:B11"/>
    <mergeCell ref="A52:B52"/>
    <mergeCell ref="A53:B53"/>
    <mergeCell ref="A55:B55"/>
    <mergeCell ref="A56:B56"/>
    <mergeCell ref="A57:B57"/>
    <mergeCell ref="A47:B47"/>
    <mergeCell ref="A48:B48"/>
    <mergeCell ref="A49:B49"/>
    <mergeCell ref="A51:B51"/>
  </mergeCells>
  <pageMargins left="0.70866141732283472" right="0.70866141732283472" top="0.74803149606299213" bottom="0.74803149606299213" header="0" footer="0"/>
  <pageSetup paperSize="9" scale="5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3"/>
  <sheetViews>
    <sheetView workbookViewId="0">
      <selection activeCell="E4" sqref="E4"/>
    </sheetView>
  </sheetViews>
  <sheetFormatPr defaultColWidth="12.625" defaultRowHeight="14.25"/>
  <cols>
    <col min="1" max="1" width="2.75" style="296" customWidth="1"/>
    <col min="2" max="2" width="31.625" style="296" customWidth="1"/>
    <col min="3" max="3" width="8.375" style="296" customWidth="1"/>
    <col min="4" max="4" width="11.625" style="296" customWidth="1"/>
    <col min="5" max="5" width="10.5" style="296" bestFit="1" customWidth="1"/>
    <col min="6" max="26" width="7.625" style="296" customWidth="1"/>
    <col min="27" max="16384" width="12.625" style="296"/>
  </cols>
  <sheetData>
    <row r="1" spans="1:5" ht="15">
      <c r="A1" s="328" t="s">
        <v>316</v>
      </c>
      <c r="B1" s="328"/>
      <c r="C1" s="328"/>
      <c r="D1" s="328"/>
      <c r="E1" s="328"/>
    </row>
    <row r="2" spans="1:5" ht="13.9" customHeight="1">
      <c r="A2" s="326" t="s">
        <v>304</v>
      </c>
      <c r="B2" s="326"/>
      <c r="C2" s="326"/>
      <c r="D2" s="326"/>
      <c r="E2" s="326"/>
    </row>
    <row r="3" spans="1:5" ht="13.9" customHeight="1">
      <c r="A3" s="326" t="str">
        <f>'Автомат. ввод'!N10</f>
        <v>МКОУ " Новокрестьяновская  СОШ"</v>
      </c>
      <c r="B3" s="326"/>
      <c r="C3" s="326"/>
      <c r="D3" s="326"/>
      <c r="E3" s="326"/>
    </row>
    <row r="4" spans="1:5" ht="18.75">
      <c r="A4" s="137"/>
      <c r="B4" s="268" t="s">
        <v>399</v>
      </c>
      <c r="C4" s="137"/>
      <c r="D4" s="218">
        <v>6</v>
      </c>
      <c r="E4" s="219" t="s">
        <v>415</v>
      </c>
    </row>
    <row r="5" spans="1:5" ht="15">
      <c r="A5" s="138" t="s">
        <v>305</v>
      </c>
      <c r="B5" s="138" t="s">
        <v>68</v>
      </c>
      <c r="C5" s="138" t="s">
        <v>132</v>
      </c>
      <c r="D5" s="138" t="s">
        <v>306</v>
      </c>
      <c r="E5" s="138" t="s">
        <v>307</v>
      </c>
    </row>
    <row r="6" spans="1:5" ht="15">
      <c r="A6" s="138">
        <v>1</v>
      </c>
      <c r="B6" s="161" t="s">
        <v>112</v>
      </c>
      <c r="C6" s="153">
        <v>10.42</v>
      </c>
      <c r="D6" s="138">
        <f>VLOOKUP(D4,Фактически_присутствующих,3,FALSE)</f>
        <v>22</v>
      </c>
      <c r="E6" s="142">
        <f t="shared" ref="E6:E11" si="0">C6*D6</f>
        <v>229.24</v>
      </c>
    </row>
    <row r="7" spans="1:5" ht="15">
      <c r="A7" s="138">
        <v>2</v>
      </c>
      <c r="B7" s="161" t="s">
        <v>149</v>
      </c>
      <c r="C7" s="153">
        <v>21.07</v>
      </c>
      <c r="D7" s="138">
        <f>D6</f>
        <v>22</v>
      </c>
      <c r="E7" s="142">
        <f t="shared" si="0"/>
        <v>463.54</v>
      </c>
    </row>
    <row r="8" spans="1:5" ht="15">
      <c r="A8" s="138">
        <v>3</v>
      </c>
      <c r="B8" s="161" t="s">
        <v>113</v>
      </c>
      <c r="C8" s="154">
        <v>8.31</v>
      </c>
      <c r="D8" s="138">
        <f>D6</f>
        <v>22</v>
      </c>
      <c r="E8" s="142">
        <f t="shared" si="0"/>
        <v>182.82000000000002</v>
      </c>
    </row>
    <row r="9" spans="1:5" ht="15">
      <c r="A9" s="138">
        <v>4</v>
      </c>
      <c r="B9" s="161" t="s">
        <v>61</v>
      </c>
      <c r="C9" s="154">
        <v>2.4</v>
      </c>
      <c r="D9" s="138">
        <f>D6</f>
        <v>22</v>
      </c>
      <c r="E9" s="142">
        <f t="shared" si="0"/>
        <v>52.8</v>
      </c>
    </row>
    <row r="10" spans="1:5" ht="15">
      <c r="A10" s="138">
        <v>5</v>
      </c>
      <c r="B10" s="161" t="s">
        <v>114</v>
      </c>
      <c r="C10" s="154">
        <v>8</v>
      </c>
      <c r="D10" s="138">
        <f>D6</f>
        <v>22</v>
      </c>
      <c r="E10" s="142">
        <f t="shared" si="0"/>
        <v>176</v>
      </c>
    </row>
    <row r="11" spans="1:5" ht="15">
      <c r="A11" s="138">
        <v>6</v>
      </c>
      <c r="B11" s="161" t="s">
        <v>115</v>
      </c>
      <c r="C11" s="154">
        <v>10.8</v>
      </c>
      <c r="D11" s="138">
        <f>D6</f>
        <v>22</v>
      </c>
      <c r="E11" s="142">
        <f t="shared" si="0"/>
        <v>237.60000000000002</v>
      </c>
    </row>
    <row r="12" spans="1:5" ht="13.9" hidden="1" customHeight="1">
      <c r="A12" s="138">
        <v>7</v>
      </c>
      <c r="B12" s="156"/>
      <c r="C12" s="168"/>
      <c r="D12" s="138"/>
      <c r="E12" s="142"/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 ht="15">
      <c r="A14" s="138">
        <v>9</v>
      </c>
      <c r="B14" s="149"/>
      <c r="C14" s="148"/>
      <c r="D14" s="150"/>
      <c r="E14" s="148"/>
    </row>
    <row r="15" spans="1:5" ht="15">
      <c r="A15" s="138">
        <v>10</v>
      </c>
      <c r="B15" s="149" t="s">
        <v>308</v>
      </c>
      <c r="C15" s="148">
        <f>SUM(C6:C14)</f>
        <v>61</v>
      </c>
      <c r="D15" s="150"/>
      <c r="E15" s="148">
        <f>SUM(E6:E14)</f>
        <v>1342</v>
      </c>
    </row>
    <row r="16" spans="1:5" ht="18.75">
      <c r="A16" s="327" t="s">
        <v>402</v>
      </c>
      <c r="B16" s="327"/>
      <c r="C16" s="327"/>
      <c r="D16" s="327"/>
      <c r="E16" s="327"/>
    </row>
    <row r="17" spans="1:5" ht="15">
      <c r="A17" s="138" t="s">
        <v>305</v>
      </c>
      <c r="B17" s="138" t="s">
        <v>68</v>
      </c>
      <c r="C17" s="138" t="s">
        <v>132</v>
      </c>
      <c r="D17" s="138" t="s">
        <v>306</v>
      </c>
      <c r="E17" s="138" t="s">
        <v>307</v>
      </c>
    </row>
    <row r="18" spans="1:5" ht="15">
      <c r="A18" s="138">
        <v>11</v>
      </c>
      <c r="B18" s="161" t="s">
        <v>372</v>
      </c>
      <c r="C18" s="154">
        <v>16.861999999999998</v>
      </c>
      <c r="D18" s="138">
        <f>VLOOKUP(D4,завтрак_факт,3,FALSE)</f>
        <v>0</v>
      </c>
      <c r="E18" s="142">
        <f t="shared" ref="E18:E23" si="1">C18*D18</f>
        <v>0</v>
      </c>
    </row>
    <row r="19" spans="1:5" ht="15">
      <c r="A19" s="138">
        <v>12</v>
      </c>
      <c r="B19" s="161" t="s">
        <v>373</v>
      </c>
      <c r="C19" s="154">
        <v>2.738</v>
      </c>
      <c r="D19" s="138">
        <f>D18</f>
        <v>0</v>
      </c>
      <c r="E19" s="142">
        <f t="shared" si="1"/>
        <v>0</v>
      </c>
    </row>
    <row r="20" spans="1:5" ht="15">
      <c r="A20" s="138">
        <v>13</v>
      </c>
      <c r="B20" s="161" t="s">
        <v>374</v>
      </c>
      <c r="C20" s="154">
        <v>20</v>
      </c>
      <c r="D20" s="138">
        <f>D18</f>
        <v>0</v>
      </c>
      <c r="E20" s="142">
        <f t="shared" si="1"/>
        <v>0</v>
      </c>
    </row>
    <row r="21" spans="1:5" ht="15">
      <c r="A21" s="138">
        <v>14</v>
      </c>
      <c r="B21" s="161" t="s">
        <v>61</v>
      </c>
      <c r="C21" s="154">
        <v>2.4</v>
      </c>
      <c r="D21" s="138">
        <f>D18</f>
        <v>0</v>
      </c>
      <c r="E21" s="142">
        <f t="shared" si="1"/>
        <v>0</v>
      </c>
    </row>
    <row r="22" spans="1:5" ht="15">
      <c r="A22" s="138">
        <v>15</v>
      </c>
      <c r="B22" s="161" t="s">
        <v>99</v>
      </c>
      <c r="C22" s="154">
        <v>6</v>
      </c>
      <c r="D22" s="138">
        <f>D18</f>
        <v>0</v>
      </c>
      <c r="E22" s="142">
        <f t="shared" si="1"/>
        <v>0</v>
      </c>
    </row>
    <row r="23" spans="1:5" ht="15">
      <c r="A23" s="138">
        <v>16</v>
      </c>
      <c r="B23" s="161" t="s">
        <v>375</v>
      </c>
      <c r="C23" s="154">
        <v>13</v>
      </c>
      <c r="D23" s="138">
        <f>D18</f>
        <v>0</v>
      </c>
      <c r="E23" s="142">
        <f t="shared" si="1"/>
        <v>0</v>
      </c>
    </row>
    <row r="24" spans="1:5" ht="13.9" hidden="1" customHeight="1">
      <c r="A24" s="138">
        <v>17</v>
      </c>
      <c r="B24" s="156"/>
      <c r="C24" s="168"/>
      <c r="D24" s="138"/>
      <c r="E24" s="142"/>
    </row>
    <row r="25" spans="1:5" ht="13.9" hidden="1" customHeight="1">
      <c r="A25" s="138">
        <v>18</v>
      </c>
      <c r="B25" s="147"/>
      <c r="C25" s="148"/>
      <c r="D25" s="138"/>
      <c r="E25" s="142"/>
    </row>
    <row r="26" spans="1:5" ht="15">
      <c r="A26" s="138">
        <v>19</v>
      </c>
      <c r="B26" s="149"/>
      <c r="C26" s="148"/>
      <c r="D26" s="150"/>
      <c r="E26" s="148"/>
    </row>
    <row r="27" spans="1:5" ht="15">
      <c r="A27" s="138">
        <v>20</v>
      </c>
      <c r="B27" s="149" t="s">
        <v>308</v>
      </c>
      <c r="C27" s="148">
        <f>SUM(C18:C26)</f>
        <v>60.999999999999993</v>
      </c>
      <c r="D27" s="150"/>
      <c r="E27" s="148">
        <f>SUM(E18:E26)</f>
        <v>0</v>
      </c>
    </row>
    <row r="28" spans="1:5" ht="15">
      <c r="A28" s="221"/>
      <c r="B28" s="222"/>
      <c r="C28" s="223"/>
      <c r="D28" s="224"/>
      <c r="E28" s="223"/>
    </row>
    <row r="29" spans="1:5" ht="15">
      <c r="A29" s="137"/>
      <c r="B29" s="295" t="s">
        <v>309</v>
      </c>
      <c r="C29" s="325" t="s">
        <v>310</v>
      </c>
      <c r="D29" s="325"/>
      <c r="E29" s="325"/>
    </row>
    <row r="30" spans="1:5" ht="19.899999999999999" customHeight="1">
      <c r="A30" s="137"/>
      <c r="B30" s="193" t="str">
        <f>'Реестр 1'!B39</f>
        <v>МКОУ " Новокрестьяновская  СОШ"</v>
      </c>
      <c r="C30" s="319" t="s">
        <v>311</v>
      </c>
      <c r="D30" s="319"/>
      <c r="E30" s="319"/>
    </row>
    <row r="31" spans="1:5" ht="14.45" customHeight="1">
      <c r="B31" s="320" t="str">
        <f>'Реестр 1'!B40</f>
        <v xml:space="preserve">Утверждаю.
Директор школы                                                  Мансурова Т. М.
</v>
      </c>
      <c r="C31" s="319"/>
      <c r="D31" s="319"/>
      <c r="E31" s="319"/>
    </row>
    <row r="32" spans="1:5" ht="41.45" customHeight="1">
      <c r="B32" s="320"/>
      <c r="C32" s="319"/>
      <c r="D32" s="319"/>
      <c r="E32" s="319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pageSetUpPr fitToPage="1"/>
  </sheetPr>
  <dimension ref="A1:CA1000"/>
  <sheetViews>
    <sheetView zoomScale="80" zoomScaleNormal="80" workbookViewId="0">
      <selection activeCell="A3" sqref="A1:XFD1048576"/>
    </sheetView>
  </sheetViews>
  <sheetFormatPr defaultColWidth="12.625" defaultRowHeight="15" customHeight="1"/>
  <cols>
    <col min="1" max="1" width="3.25" style="285" customWidth="1"/>
    <col min="2" max="2" width="22.5" style="285" customWidth="1"/>
    <col min="3" max="3" width="7.375" style="285" bestFit="1" customWidth="1"/>
    <col min="4" max="6" width="7.375" style="285" hidden="1" customWidth="1"/>
    <col min="7" max="7" width="6.375" style="285" hidden="1" customWidth="1"/>
    <col min="8" max="9" width="8.375" style="285" hidden="1" customWidth="1"/>
    <col min="10" max="10" width="7.75" style="285" bestFit="1" customWidth="1"/>
    <col min="11" max="11" width="7.375" style="285" hidden="1" customWidth="1"/>
    <col min="12" max="12" width="8.375" style="285" bestFit="1" customWidth="1"/>
    <col min="13" max="14" width="7.375" style="285" customWidth="1"/>
    <col min="15" max="15" width="8.375" style="285" bestFit="1" customWidth="1"/>
    <col min="16" max="16" width="8.375" style="285" customWidth="1"/>
    <col min="17" max="17" width="6.375" style="285" hidden="1" customWidth="1"/>
    <col min="18" max="18" width="8.375" style="285" hidden="1" customWidth="1"/>
    <col min="19" max="19" width="8.625" style="285" bestFit="1" customWidth="1"/>
    <col min="20" max="23" width="8.375" style="285" hidden="1" customWidth="1"/>
    <col min="24" max="24" width="8.375" style="285" bestFit="1" customWidth="1"/>
    <col min="25" max="25" width="7.375" style="285" hidden="1" customWidth="1"/>
    <col min="26" max="26" width="8.375" style="285" hidden="1" customWidth="1"/>
    <col min="27" max="28" width="7.375" style="285" hidden="1" customWidth="1"/>
    <col min="29" max="29" width="8.375" style="285" bestFit="1" customWidth="1"/>
    <col min="30" max="36" width="7.375" style="285" hidden="1" customWidth="1"/>
    <col min="37" max="37" width="7.375" style="285" bestFit="1" customWidth="1"/>
    <col min="38" max="39" width="7.375" style="285" hidden="1" customWidth="1"/>
    <col min="40" max="40" width="7.75" style="285" bestFit="1" customWidth="1"/>
    <col min="41" max="41" width="7.375" style="285" hidden="1" customWidth="1"/>
    <col min="42" max="44" width="8.375" style="285" hidden="1" customWidth="1"/>
    <col min="45" max="45" width="7.375" style="285" hidden="1" customWidth="1"/>
    <col min="46" max="46" width="8.375" style="285" bestFit="1" customWidth="1"/>
    <col min="47" max="48" width="7.375" style="285" hidden="1" customWidth="1"/>
    <col min="49" max="49" width="8.375" style="285" customWidth="1"/>
    <col min="50" max="51" width="8.375" style="285" bestFit="1" customWidth="1"/>
    <col min="52" max="52" width="8.375" style="285" hidden="1" customWidth="1"/>
    <col min="53" max="53" width="8.625" style="285" bestFit="1" customWidth="1"/>
    <col min="54" max="58" width="8.375" style="285" hidden="1" customWidth="1"/>
    <col min="59" max="59" width="8.375" style="285" bestFit="1" customWidth="1"/>
    <col min="60" max="61" width="7.375" style="285" hidden="1" customWidth="1"/>
    <col min="62" max="62" width="7.75" style="285" bestFit="1" customWidth="1"/>
    <col min="63" max="63" width="7.375" style="285" bestFit="1" customWidth="1"/>
    <col min="64" max="64" width="7.75" style="285" bestFit="1" customWidth="1"/>
    <col min="65" max="66" width="8.375" style="285" hidden="1" customWidth="1"/>
    <col min="67" max="67" width="7.375" style="285" hidden="1" customWidth="1"/>
    <col min="68" max="68" width="6.375" style="285" hidden="1" customWidth="1"/>
    <col min="69" max="69" width="8.375" style="285" hidden="1" customWidth="1"/>
    <col min="70" max="70" width="8.625" style="285" bestFit="1" customWidth="1"/>
    <col min="71" max="71" width="8.375" style="285" bestFit="1" customWidth="1"/>
    <col min="72" max="73" width="8.375" style="285" hidden="1" customWidth="1"/>
    <col min="74" max="74" width="7.75" style="285" bestFit="1" customWidth="1"/>
    <col min="75" max="75" width="8.625" style="285" bestFit="1" customWidth="1"/>
    <col min="76" max="76" width="7.75" style="285" bestFit="1" customWidth="1"/>
    <col min="77" max="77" width="8.375" style="285" hidden="1" customWidth="1"/>
    <col min="78" max="78" width="6.375" style="285" hidden="1" customWidth="1"/>
    <col min="79" max="79" width="7.625" style="285" customWidth="1"/>
    <col min="80" max="16384" width="12.625" style="285"/>
  </cols>
  <sheetData>
    <row r="1" spans="1:79" ht="18.75">
      <c r="A1" s="423"/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  <c r="R1" s="418"/>
      <c r="S1" s="418"/>
      <c r="T1" s="418"/>
      <c r="U1" s="418"/>
      <c r="V1" s="418"/>
      <c r="W1" s="418"/>
      <c r="X1" s="418"/>
      <c r="Y1" s="418"/>
      <c r="Z1" s="418"/>
      <c r="AA1" s="418"/>
      <c r="AB1" s="418"/>
      <c r="AC1" s="418"/>
      <c r="AD1" s="418"/>
      <c r="AE1" s="418"/>
      <c r="AF1" s="418"/>
      <c r="AG1" s="418"/>
      <c r="AH1" s="418"/>
      <c r="AI1" s="418"/>
      <c r="AJ1" s="418"/>
      <c r="AK1" s="418"/>
      <c r="AL1" s="418"/>
      <c r="AM1" s="418"/>
      <c r="AN1" s="418"/>
      <c r="AO1" s="418"/>
      <c r="AP1" s="418"/>
      <c r="AQ1" s="418"/>
      <c r="AR1" s="418"/>
      <c r="AS1" s="418"/>
      <c r="AT1" s="418"/>
      <c r="AU1" s="418"/>
      <c r="AV1" s="418"/>
      <c r="AW1" s="418"/>
      <c r="AX1" s="418"/>
      <c r="AY1" s="418"/>
      <c r="AZ1" s="418"/>
      <c r="BA1" s="418"/>
      <c r="BB1" s="418"/>
      <c r="BC1" s="418"/>
      <c r="BD1" s="418"/>
      <c r="BE1" s="418"/>
      <c r="BF1" s="418"/>
      <c r="BG1" s="418"/>
      <c r="BH1" s="418"/>
      <c r="BI1" s="418"/>
      <c r="BJ1" s="418"/>
      <c r="BK1" s="418"/>
    </row>
    <row r="2" spans="1:79" ht="15.75">
      <c r="A2" s="424"/>
      <c r="B2" s="418"/>
      <c r="C2" s="418"/>
      <c r="D2" s="418"/>
      <c r="E2" s="418"/>
      <c r="F2" s="418"/>
      <c r="G2" s="418"/>
      <c r="H2" s="418"/>
      <c r="I2" s="418"/>
      <c r="J2" s="418"/>
      <c r="K2" s="418"/>
      <c r="L2" s="418"/>
      <c r="M2" s="418"/>
      <c r="N2" s="418"/>
      <c r="O2" s="418"/>
      <c r="P2" s="418"/>
      <c r="Q2" s="418"/>
      <c r="R2" s="418"/>
      <c r="S2" s="418"/>
      <c r="T2" s="418"/>
      <c r="U2" s="418"/>
      <c r="V2" s="418"/>
      <c r="W2" s="418"/>
      <c r="X2" s="418"/>
      <c r="Y2" s="418"/>
      <c r="Z2" s="418"/>
      <c r="AA2" s="418"/>
      <c r="AB2" s="418"/>
      <c r="AC2" s="418"/>
      <c r="AD2" s="418"/>
      <c r="AE2" s="418"/>
      <c r="AF2" s="418"/>
      <c r="AG2" s="418"/>
      <c r="AH2" s="418"/>
      <c r="AI2" s="418"/>
      <c r="AJ2" s="418"/>
      <c r="AK2" s="418"/>
      <c r="AL2" s="418"/>
      <c r="AM2" s="418"/>
      <c r="AN2" s="418"/>
      <c r="AO2" s="418"/>
      <c r="AP2" s="418"/>
      <c r="AQ2" s="418"/>
      <c r="AR2" s="418"/>
      <c r="AS2" s="418"/>
      <c r="AT2" s="418"/>
      <c r="AU2" s="418"/>
      <c r="AV2" s="418"/>
      <c r="AW2" s="418"/>
      <c r="AX2" s="418"/>
      <c r="AY2" s="418"/>
      <c r="AZ2" s="418"/>
      <c r="BA2" s="418"/>
      <c r="BB2" s="418"/>
      <c r="BC2" s="418"/>
      <c r="BD2" s="418"/>
      <c r="BE2" s="418"/>
      <c r="BF2" s="418"/>
      <c r="BG2" s="418"/>
      <c r="BH2" s="418"/>
      <c r="BI2" s="418"/>
      <c r="BJ2" s="418"/>
      <c r="BK2" s="418"/>
      <c r="BQ2" s="36"/>
      <c r="BR2" s="36"/>
      <c r="BS2" s="36"/>
      <c r="BT2" s="36"/>
      <c r="BU2" s="36"/>
      <c r="BV2" s="36"/>
      <c r="BW2" s="36"/>
    </row>
    <row r="3" spans="1:79" ht="15.75">
      <c r="B3" s="424"/>
      <c r="C3" s="418"/>
      <c r="D3" s="418"/>
      <c r="E3" s="418"/>
      <c r="F3" s="418"/>
      <c r="G3" s="418"/>
      <c r="H3" s="418"/>
      <c r="I3" s="418"/>
      <c r="J3" s="418"/>
      <c r="K3" s="418"/>
      <c r="L3" s="418"/>
      <c r="M3" s="418"/>
      <c r="N3" s="418"/>
      <c r="O3" s="418"/>
      <c r="P3" s="418"/>
      <c r="Q3" s="418"/>
      <c r="R3" s="418"/>
      <c r="S3" s="418"/>
      <c r="T3" s="418"/>
      <c r="U3" s="418"/>
      <c r="V3" s="418"/>
      <c r="W3" s="418"/>
      <c r="X3" s="418"/>
      <c r="Y3" s="418"/>
      <c r="Z3" s="418"/>
      <c r="AA3" s="418"/>
      <c r="AB3" s="418"/>
      <c r="AC3" s="418"/>
      <c r="AD3" s="418"/>
      <c r="AE3" s="418"/>
      <c r="AF3" s="418"/>
      <c r="AG3" s="418"/>
      <c r="AH3" s="418"/>
      <c r="AI3" s="418"/>
      <c r="AJ3" s="418"/>
      <c r="AK3" s="418"/>
      <c r="AL3" s="418"/>
      <c r="AM3" s="418"/>
      <c r="AN3" s="418"/>
      <c r="AO3" s="418"/>
      <c r="AP3" s="418"/>
      <c r="AQ3" s="418"/>
      <c r="AR3" s="418"/>
      <c r="AS3" s="418"/>
      <c r="AT3" s="418"/>
      <c r="AU3" s="418"/>
      <c r="AV3" s="418"/>
      <c r="AW3" s="418"/>
      <c r="AX3" s="418"/>
      <c r="AY3" s="418"/>
      <c r="AZ3" s="418"/>
      <c r="BA3" s="418"/>
      <c r="BB3" s="418"/>
      <c r="BC3" s="418"/>
      <c r="BD3" s="418"/>
      <c r="BE3" s="418"/>
      <c r="BF3" s="418"/>
      <c r="BG3" s="418"/>
      <c r="BH3" s="418"/>
      <c r="BI3" s="418"/>
      <c r="BJ3" s="418"/>
      <c r="BK3" s="418"/>
      <c r="BQ3" s="36"/>
      <c r="BR3" s="36"/>
      <c r="BS3" s="36"/>
      <c r="BT3" s="36"/>
      <c r="BU3" s="36"/>
      <c r="BV3" s="36"/>
      <c r="BW3" s="36"/>
    </row>
    <row r="4" spans="1:79" ht="25.5" customHeight="1">
      <c r="B4" s="37"/>
      <c r="C4" s="425"/>
      <c r="D4" s="418"/>
      <c r="E4" s="418"/>
      <c r="F4" s="418"/>
      <c r="G4" s="418"/>
      <c r="H4" s="418"/>
      <c r="I4" s="418"/>
      <c r="J4" s="418"/>
      <c r="K4" s="418"/>
      <c r="L4" s="418"/>
      <c r="M4" s="418"/>
      <c r="N4" s="418"/>
      <c r="O4" s="418"/>
      <c r="P4" s="418"/>
      <c r="Q4" s="418"/>
      <c r="R4" s="418"/>
      <c r="S4" s="418"/>
      <c r="T4" s="418"/>
      <c r="U4" s="418"/>
      <c r="V4" s="418"/>
      <c r="W4" s="418"/>
      <c r="X4" s="418"/>
      <c r="Y4" s="418"/>
      <c r="Z4" s="418"/>
      <c r="AA4" s="418"/>
      <c r="AB4" s="418"/>
      <c r="AC4" s="418"/>
      <c r="AD4" s="418"/>
      <c r="AE4" s="418"/>
      <c r="AF4" s="418"/>
      <c r="AG4" s="418"/>
      <c r="AH4" s="418"/>
      <c r="AI4" s="418"/>
      <c r="AJ4" s="418"/>
      <c r="AK4" s="418"/>
      <c r="AL4" s="418"/>
      <c r="AM4" s="418"/>
      <c r="AN4" s="418"/>
      <c r="AO4" s="418"/>
      <c r="AP4" s="418"/>
      <c r="AQ4" s="418"/>
      <c r="AR4" s="418"/>
      <c r="AS4" s="418"/>
      <c r="AT4" s="418"/>
      <c r="AU4" s="418"/>
      <c r="AV4" s="418"/>
      <c r="AW4" s="418"/>
      <c r="AX4" s="418"/>
      <c r="AY4" s="418"/>
      <c r="AZ4" s="418"/>
      <c r="BA4" s="418"/>
      <c r="BB4" s="418"/>
      <c r="BC4" s="418"/>
      <c r="BD4" s="418"/>
      <c r="BE4" s="418"/>
      <c r="BF4" s="418"/>
      <c r="BG4" s="418"/>
      <c r="BH4" s="418"/>
      <c r="BI4" s="418"/>
      <c r="BJ4" s="418"/>
      <c r="BK4" s="418"/>
      <c r="BL4" s="418"/>
      <c r="BM4" s="418"/>
      <c r="BN4" s="418"/>
      <c r="BO4" s="418"/>
      <c r="BP4" s="418"/>
      <c r="BQ4" s="418"/>
      <c r="BR4" s="418"/>
      <c r="BS4" s="418"/>
      <c r="BT4" s="418"/>
      <c r="BU4" s="418"/>
      <c r="BV4" s="418"/>
      <c r="BW4" s="418"/>
      <c r="BX4" s="418"/>
    </row>
    <row r="5" spans="1:79" ht="24" customHeight="1">
      <c r="B5" s="271"/>
      <c r="C5" s="36"/>
      <c r="D5" s="36"/>
      <c r="E5" s="36"/>
      <c r="F5" s="36"/>
      <c r="G5" s="36"/>
      <c r="H5" s="36"/>
      <c r="I5" s="36"/>
      <c r="J5" s="36"/>
      <c r="K5" s="38"/>
      <c r="L5" s="433"/>
      <c r="M5" s="418"/>
      <c r="N5" s="418"/>
      <c r="O5" s="418"/>
      <c r="P5" s="418"/>
      <c r="Q5" s="418"/>
      <c r="R5" s="418"/>
      <c r="S5" s="418"/>
      <c r="T5" s="418"/>
      <c r="U5" s="418"/>
      <c r="V5" s="418"/>
      <c r="W5" s="418"/>
      <c r="X5" s="418"/>
      <c r="Y5" s="418"/>
      <c r="Z5" s="418"/>
      <c r="AA5" s="418"/>
      <c r="AB5" s="418"/>
      <c r="AD5" s="287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48"/>
      <c r="B6" s="449"/>
      <c r="C6" s="40"/>
      <c r="D6" s="445"/>
      <c r="E6" s="446"/>
      <c r="F6" s="446"/>
      <c r="G6" s="446"/>
      <c r="H6" s="446"/>
      <c r="I6" s="446"/>
      <c r="J6" s="446"/>
      <c r="K6" s="446"/>
      <c r="L6" s="446"/>
      <c r="M6" s="446"/>
      <c r="N6" s="446"/>
      <c r="O6" s="446"/>
      <c r="P6" s="446"/>
      <c r="Q6" s="446"/>
      <c r="R6" s="446"/>
      <c r="S6" s="446"/>
      <c r="T6" s="446"/>
      <c r="U6" s="446"/>
      <c r="V6" s="446"/>
      <c r="W6" s="446"/>
      <c r="X6" s="446"/>
      <c r="Y6" s="446"/>
      <c r="Z6" s="446"/>
      <c r="AA6" s="446"/>
      <c r="AB6" s="446"/>
      <c r="AC6" s="446"/>
      <c r="AD6" s="446"/>
      <c r="AE6" s="446"/>
      <c r="AF6" s="446"/>
      <c r="AG6" s="446"/>
      <c r="AH6" s="446"/>
      <c r="AI6" s="446"/>
      <c r="AJ6" s="446"/>
      <c r="AK6" s="446"/>
      <c r="AL6" s="446"/>
      <c r="AM6" s="446"/>
      <c r="AN6" s="446"/>
      <c r="AO6" s="446"/>
      <c r="AP6" s="446"/>
      <c r="AQ6" s="446"/>
      <c r="AR6" s="446"/>
      <c r="AS6" s="446"/>
      <c r="AT6" s="446"/>
      <c r="AU6" s="446"/>
      <c r="AV6" s="446"/>
      <c r="AW6" s="446"/>
      <c r="AX6" s="446"/>
      <c r="AY6" s="446"/>
      <c r="AZ6" s="446"/>
      <c r="BA6" s="446"/>
      <c r="BB6" s="446"/>
      <c r="BC6" s="446"/>
      <c r="BD6" s="446"/>
      <c r="BE6" s="446"/>
      <c r="BF6" s="446"/>
      <c r="BG6" s="446"/>
      <c r="BH6" s="446"/>
      <c r="BI6" s="446"/>
      <c r="BJ6" s="446"/>
      <c r="BK6" s="446"/>
      <c r="BL6" s="446"/>
      <c r="BM6" s="446"/>
      <c r="BN6" s="446"/>
      <c r="BO6" s="446"/>
      <c r="BP6" s="446"/>
      <c r="BQ6" s="446"/>
      <c r="BR6" s="446"/>
      <c r="BS6" s="446"/>
      <c r="BT6" s="446"/>
      <c r="BU6" s="446"/>
      <c r="BV6" s="446"/>
      <c r="BW6" s="446"/>
      <c r="BX6" s="446"/>
    </row>
    <row r="7" spans="1:79" ht="162" customHeight="1">
      <c r="A7" s="450"/>
      <c r="B7" s="451"/>
      <c r="C7" s="40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7"/>
    </row>
    <row r="8" spans="1:79">
      <c r="A8" s="434"/>
      <c r="B8" s="430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17"/>
    </row>
    <row r="9" spans="1:79">
      <c r="A9" s="434"/>
      <c r="B9" s="442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17"/>
    </row>
    <row r="10" spans="1:79">
      <c r="A10" s="434"/>
      <c r="B10" s="442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17"/>
    </row>
    <row r="11" spans="1:79">
      <c r="A11" s="434"/>
      <c r="B11" s="430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17"/>
    </row>
    <row r="12" spans="1:79">
      <c r="A12" s="443"/>
      <c r="B12" s="444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17"/>
    </row>
    <row r="13" spans="1:79" hidden="1">
      <c r="A13" s="434"/>
      <c r="B13" s="430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386"/>
      <c r="B14" s="430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41"/>
      <c r="BZ14" s="41"/>
    </row>
    <row r="15" spans="1:79">
      <c r="A15" s="434"/>
      <c r="B15" s="430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34"/>
      <c r="B16" s="430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</row>
    <row r="17" spans="1:79" hidden="1">
      <c r="A17" s="441"/>
      <c r="B17" s="430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</row>
    <row r="18" spans="1:79" ht="20.25" thickBot="1">
      <c r="A18" s="447"/>
      <c r="B18" s="430"/>
      <c r="C18" s="19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47"/>
      <c r="B19" s="430"/>
      <c r="C19" s="43"/>
      <c r="D19" s="44"/>
      <c r="E19" s="44"/>
      <c r="F19" s="44"/>
      <c r="G19" s="45"/>
      <c r="H19" s="45"/>
      <c r="I19" s="45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4"/>
      <c r="BZ19" s="44"/>
    </row>
    <row r="20" spans="1:79">
      <c r="A20" s="447"/>
      <c r="B20" s="430"/>
      <c r="C20" s="43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</row>
    <row r="21" spans="1:79" ht="15.75" customHeight="1">
      <c r="A21" s="447"/>
      <c r="B21" s="430"/>
      <c r="C21" s="48"/>
      <c r="D21" s="49"/>
      <c r="E21" s="49"/>
      <c r="F21" s="49"/>
      <c r="G21" s="50"/>
      <c r="H21" s="50"/>
      <c r="I21" s="50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9"/>
      <c r="BZ21" s="49"/>
    </row>
    <row r="22" spans="1:79" ht="15.75" customHeight="1">
      <c r="A22" s="447"/>
      <c r="B22" s="430"/>
      <c r="C22" s="51"/>
    </row>
    <row r="23" spans="1:79" ht="15.75" customHeight="1"/>
    <row r="24" spans="1:79" ht="165" hidden="1" customHeight="1">
      <c r="B24" s="29"/>
    </row>
    <row r="25" spans="1:79" ht="165" hidden="1" customHeight="1"/>
    <row r="26" spans="1:79" ht="16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86"/>
      <c r="B28" s="430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6"/>
      <c r="BZ28" s="16"/>
      <c r="CA28" s="1"/>
    </row>
    <row r="29" spans="1:79" hidden="1">
      <c r="A29" s="388"/>
      <c r="B29" s="430"/>
      <c r="C29" s="15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18"/>
      <c r="BZ29" s="18"/>
      <c r="CA29" s="1"/>
    </row>
    <row r="30" spans="1:79" ht="21" hidden="1" thickBot="1">
      <c r="A30" s="410"/>
      <c r="B30" s="432"/>
      <c r="C30" s="99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84"/>
      <c r="B31" s="430"/>
      <c r="C31" s="20"/>
      <c r="D31" s="98"/>
      <c r="E31" s="98"/>
      <c r="F31" s="98"/>
      <c r="G31" s="98"/>
      <c r="H31" s="98"/>
      <c r="I31" s="98"/>
      <c r="J31" s="98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"/>
    </row>
    <row r="32" spans="1:79" hidden="1">
      <c r="A32" s="384"/>
      <c r="B32" s="430"/>
      <c r="C32" s="20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1"/>
    </row>
    <row r="33" spans="1:79" hidden="1">
      <c r="A33" s="384"/>
      <c r="B33" s="430"/>
      <c r="C33" s="95"/>
      <c r="D33" s="26"/>
      <c r="E33" s="26"/>
      <c r="F33" s="26"/>
      <c r="G33" s="26"/>
      <c r="H33" s="26"/>
      <c r="I33" s="26"/>
      <c r="J33" s="34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"/>
    </row>
    <row r="34" spans="1:79" hidden="1">
      <c r="A34" s="384"/>
      <c r="B34" s="431"/>
      <c r="C34" s="9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30"/>
      <c r="B36" s="260"/>
      <c r="C36" s="231"/>
      <c r="D36" s="231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 ht="15.75" customHeight="1">
      <c r="A37" s="401"/>
      <c r="B37" s="402"/>
      <c r="C37" s="234"/>
      <c r="D37" s="405"/>
      <c r="E37" s="406"/>
      <c r="F37" s="406"/>
      <c r="G37" s="406"/>
      <c r="H37" s="406"/>
      <c r="I37" s="406"/>
      <c r="J37" s="406"/>
      <c r="K37" s="406"/>
      <c r="L37" s="406"/>
      <c r="M37" s="406"/>
      <c r="N37" s="406"/>
      <c r="O37" s="406"/>
      <c r="P37" s="406"/>
      <c r="Q37" s="406"/>
      <c r="R37" s="406"/>
      <c r="S37" s="406"/>
      <c r="T37" s="406"/>
      <c r="U37" s="406"/>
      <c r="V37" s="406"/>
      <c r="W37" s="406"/>
      <c r="X37" s="406"/>
      <c r="Y37" s="406"/>
      <c r="Z37" s="406"/>
      <c r="AA37" s="406"/>
      <c r="AB37" s="406"/>
      <c r="AC37" s="406"/>
      <c r="AD37" s="406"/>
      <c r="AE37" s="406"/>
      <c r="AF37" s="406"/>
      <c r="AG37" s="406"/>
      <c r="AH37" s="406"/>
      <c r="AI37" s="406"/>
      <c r="AJ37" s="406"/>
      <c r="AK37" s="406"/>
      <c r="AL37" s="406"/>
      <c r="AM37" s="406"/>
      <c r="AN37" s="406"/>
      <c r="AO37" s="406"/>
      <c r="AP37" s="406"/>
      <c r="AQ37" s="406"/>
      <c r="AR37" s="406"/>
      <c r="AS37" s="406"/>
      <c r="AT37" s="406"/>
      <c r="AU37" s="406"/>
      <c r="AV37" s="406"/>
      <c r="AW37" s="406"/>
      <c r="AX37" s="406"/>
      <c r="AY37" s="406"/>
      <c r="AZ37" s="406"/>
      <c r="BA37" s="406"/>
      <c r="BB37" s="406"/>
      <c r="BC37" s="406"/>
      <c r="BD37" s="406"/>
      <c r="BE37" s="406"/>
      <c r="BF37" s="406"/>
      <c r="BG37" s="406"/>
      <c r="BH37" s="406"/>
      <c r="BI37" s="406"/>
      <c r="BJ37" s="406"/>
      <c r="BK37" s="406"/>
      <c r="BL37" s="406"/>
      <c r="BM37" s="406"/>
      <c r="BN37" s="406"/>
      <c r="BO37" s="406"/>
      <c r="BP37" s="406"/>
      <c r="BQ37" s="406"/>
      <c r="BR37" s="406"/>
      <c r="BS37" s="406"/>
      <c r="BT37" s="406"/>
      <c r="BU37" s="406"/>
      <c r="BV37" s="406"/>
      <c r="BW37" s="406"/>
      <c r="BX37" s="406"/>
      <c r="BY37" s="230"/>
      <c r="BZ37" s="230"/>
    </row>
    <row r="38" spans="1:79">
      <c r="A38" s="403"/>
      <c r="B38" s="404"/>
      <c r="C38" s="234"/>
      <c r="D38" s="235"/>
      <c r="E38" s="235"/>
      <c r="F38" s="235"/>
      <c r="G38" s="235"/>
      <c r="H38" s="235"/>
      <c r="I38" s="235"/>
      <c r="J38" s="235"/>
      <c r="K38" s="235"/>
      <c r="L38" s="235"/>
      <c r="M38" s="235"/>
      <c r="N38" s="235"/>
      <c r="O38" s="235"/>
      <c r="P38" s="235"/>
      <c r="Q38" s="235"/>
      <c r="R38" s="235"/>
      <c r="S38" s="235"/>
      <c r="T38" s="235"/>
      <c r="U38" s="235"/>
      <c r="V38" s="235"/>
      <c r="W38" s="235"/>
      <c r="X38" s="235"/>
      <c r="Y38" s="235"/>
      <c r="Z38" s="235"/>
      <c r="AA38" s="235"/>
      <c r="AB38" s="235"/>
      <c r="AC38" s="235"/>
      <c r="AD38" s="235"/>
      <c r="AE38" s="235"/>
      <c r="AF38" s="235"/>
      <c r="AG38" s="235"/>
      <c r="AH38" s="235"/>
      <c r="AI38" s="235"/>
      <c r="AJ38" s="235"/>
      <c r="AK38" s="235"/>
      <c r="AL38" s="235"/>
      <c r="AM38" s="235"/>
      <c r="AN38" s="235"/>
      <c r="AO38" s="235"/>
      <c r="AP38" s="235"/>
      <c r="AQ38" s="235"/>
      <c r="AR38" s="235"/>
      <c r="AS38" s="235"/>
      <c r="AT38" s="235"/>
      <c r="AU38" s="235"/>
      <c r="AV38" s="235"/>
      <c r="AW38" s="235"/>
      <c r="AX38" s="235"/>
      <c r="AY38" s="235"/>
      <c r="AZ38" s="235"/>
      <c r="BA38" s="235"/>
      <c r="BB38" s="235"/>
      <c r="BC38" s="235"/>
      <c r="BD38" s="235"/>
      <c r="BE38" s="235"/>
      <c r="BF38" s="235"/>
      <c r="BG38" s="235"/>
      <c r="BH38" s="235"/>
      <c r="BI38" s="235"/>
      <c r="BJ38" s="235"/>
      <c r="BK38" s="235"/>
      <c r="BL38" s="235"/>
      <c r="BM38" s="235"/>
      <c r="BN38" s="235"/>
      <c r="BO38" s="235"/>
      <c r="BP38" s="235"/>
      <c r="BQ38" s="235"/>
      <c r="BR38" s="235"/>
      <c r="BS38" s="235"/>
      <c r="BT38" s="235"/>
      <c r="BU38" s="235"/>
      <c r="BV38" s="235"/>
      <c r="BW38" s="235"/>
      <c r="BX38" s="235"/>
      <c r="BY38" s="235"/>
      <c r="BZ38" s="235"/>
    </row>
    <row r="39" spans="1:79" s="256" customFormat="1">
      <c r="A39" s="408"/>
      <c r="B39" s="407"/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/>
      <c r="BB39" s="236"/>
      <c r="BC39" s="236"/>
      <c r="BD39" s="236"/>
      <c r="BE39" s="236"/>
      <c r="BF39" s="236"/>
      <c r="BG39" s="236"/>
      <c r="BH39" s="236"/>
      <c r="BI39" s="236"/>
      <c r="BJ39" s="236"/>
      <c r="BK39" s="236"/>
      <c r="BL39" s="236"/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63"/>
    </row>
    <row r="40" spans="1:79" s="256" customFormat="1">
      <c r="A40" s="408"/>
      <c r="B40" s="407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/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63"/>
    </row>
    <row r="41" spans="1:79" s="256" customFormat="1">
      <c r="A41" s="408"/>
      <c r="B41" s="407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64"/>
      <c r="BW41" s="236"/>
      <c r="BX41" s="236"/>
      <c r="BY41" s="257"/>
      <c r="BZ41" s="257"/>
      <c r="CA41" s="263"/>
    </row>
    <row r="42" spans="1:79" s="256" customFormat="1">
      <c r="A42" s="408"/>
      <c r="B42" s="407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/>
      <c r="BX42" s="236"/>
      <c r="BY42" s="257"/>
      <c r="BZ42" s="257"/>
      <c r="CA42" s="263"/>
    </row>
    <row r="43" spans="1:79" s="256" customFormat="1">
      <c r="A43" s="408"/>
      <c r="B43" s="407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  <c r="CA43" s="263"/>
    </row>
    <row r="44" spans="1:79" s="256" customFormat="1">
      <c r="A44" s="408"/>
      <c r="B44" s="407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  <c r="CA44" s="263"/>
    </row>
    <row r="45" spans="1:79" s="256" customFormat="1">
      <c r="A45" s="408"/>
      <c r="B45" s="407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57"/>
      <c r="BZ45" s="257"/>
      <c r="CA45" s="263"/>
    </row>
    <row r="46" spans="1:79" ht="15.75" customHeight="1">
      <c r="A46" s="290"/>
      <c r="B46" s="291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</row>
    <row r="47" spans="1:79" ht="165" hidden="1" customHeight="1">
      <c r="A47" s="408"/>
      <c r="B47" s="407"/>
      <c r="C47" s="236"/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236"/>
      <c r="R47" s="236"/>
      <c r="S47" s="236"/>
      <c r="T47" s="236"/>
      <c r="U47" s="236"/>
      <c r="V47" s="236"/>
      <c r="W47" s="236"/>
      <c r="X47" s="236"/>
      <c r="Y47" s="236"/>
      <c r="Z47" s="236"/>
      <c r="AA47" s="236"/>
      <c r="AB47" s="236"/>
      <c r="AC47" s="236"/>
      <c r="AD47" s="236"/>
      <c r="AE47" s="236"/>
      <c r="AF47" s="236"/>
      <c r="AG47" s="236"/>
      <c r="AH47" s="236"/>
      <c r="AI47" s="236"/>
      <c r="AJ47" s="236"/>
      <c r="AK47" s="236"/>
      <c r="AL47" s="236"/>
      <c r="AM47" s="236"/>
      <c r="AN47" s="236"/>
      <c r="AO47" s="236"/>
      <c r="AP47" s="236"/>
      <c r="AQ47" s="236"/>
      <c r="AR47" s="236"/>
      <c r="AS47" s="236"/>
      <c r="AT47" s="236"/>
      <c r="AU47" s="236"/>
      <c r="AV47" s="236"/>
      <c r="AW47" s="236"/>
      <c r="AX47" s="236"/>
      <c r="AY47" s="236"/>
      <c r="AZ47" s="236"/>
      <c r="BA47" s="236"/>
      <c r="BB47" s="236"/>
      <c r="BC47" s="236"/>
      <c r="BD47" s="236"/>
      <c r="BE47" s="236"/>
      <c r="BF47" s="236"/>
      <c r="BG47" s="236"/>
      <c r="BH47" s="236"/>
      <c r="BI47" s="236"/>
      <c r="BJ47" s="236"/>
      <c r="BK47" s="236"/>
      <c r="BL47" s="236"/>
      <c r="BM47" s="236"/>
      <c r="BN47" s="236"/>
      <c r="BO47" s="236"/>
      <c r="BP47" s="236"/>
      <c r="BQ47" s="236"/>
      <c r="BR47" s="236"/>
      <c r="BS47" s="236"/>
      <c r="BT47" s="236"/>
      <c r="BU47" s="236"/>
      <c r="BV47" s="236"/>
      <c r="BW47" s="236"/>
      <c r="BX47" s="236"/>
      <c r="BY47" s="257"/>
      <c r="BZ47" s="257"/>
    </row>
    <row r="48" spans="1:79" ht="165" hidden="1" customHeight="1">
      <c r="A48" s="412"/>
      <c r="B48" s="413"/>
      <c r="C48" s="236"/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236"/>
      <c r="R48" s="236"/>
      <c r="S48" s="236"/>
      <c r="T48" s="236"/>
      <c r="U48" s="236"/>
      <c r="V48" s="236"/>
      <c r="W48" s="236"/>
      <c r="X48" s="236"/>
      <c r="Y48" s="236"/>
      <c r="Z48" s="236"/>
      <c r="AA48" s="236"/>
      <c r="AB48" s="236"/>
      <c r="AC48" s="236"/>
      <c r="AD48" s="236"/>
      <c r="AE48" s="236"/>
      <c r="AF48" s="236"/>
      <c r="AG48" s="236"/>
      <c r="AH48" s="236"/>
      <c r="AI48" s="236"/>
      <c r="AJ48" s="236"/>
      <c r="AK48" s="236"/>
      <c r="AL48" s="236"/>
      <c r="AM48" s="236"/>
      <c r="AN48" s="236"/>
      <c r="AO48" s="236"/>
      <c r="AP48" s="236"/>
      <c r="AQ48" s="236"/>
      <c r="AR48" s="236"/>
      <c r="AS48" s="236"/>
      <c r="AT48" s="236"/>
      <c r="AU48" s="236"/>
      <c r="AV48" s="236"/>
      <c r="AW48" s="236"/>
      <c r="AX48" s="236"/>
      <c r="AY48" s="236"/>
      <c r="AZ48" s="236"/>
      <c r="BA48" s="236"/>
      <c r="BB48" s="236"/>
      <c r="BC48" s="236"/>
      <c r="BD48" s="236"/>
      <c r="BE48" s="236"/>
      <c r="BF48" s="236"/>
      <c r="BG48" s="236"/>
      <c r="BH48" s="236"/>
      <c r="BI48" s="236"/>
      <c r="BJ48" s="236"/>
      <c r="BK48" s="236"/>
      <c r="BL48" s="236"/>
      <c r="BM48" s="236"/>
      <c r="BN48" s="236"/>
      <c r="BO48" s="236"/>
      <c r="BP48" s="236"/>
      <c r="BQ48" s="236"/>
      <c r="BR48" s="236"/>
      <c r="BS48" s="236"/>
      <c r="BT48" s="236"/>
      <c r="BU48" s="236"/>
      <c r="BV48" s="236"/>
      <c r="BW48" s="236"/>
      <c r="BX48" s="236"/>
      <c r="BY48" s="258"/>
      <c r="BZ48" s="258"/>
    </row>
    <row r="49" spans="1:78" ht="15.75" customHeight="1" thickBot="1">
      <c r="A49" s="414"/>
      <c r="B49" s="415"/>
      <c r="C49" s="255"/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</row>
    <row r="50" spans="1:78" ht="15.75" customHeight="1" thickTop="1">
      <c r="A50" s="414"/>
      <c r="B50" s="415"/>
      <c r="C50" s="237"/>
      <c r="D50" s="238"/>
      <c r="E50" s="238"/>
      <c r="F50" s="239"/>
      <c r="G50" s="240"/>
      <c r="H50" s="240"/>
      <c r="I50" s="240"/>
      <c r="J50" s="240"/>
      <c r="K50" s="240"/>
      <c r="L50" s="240"/>
      <c r="M50" s="240"/>
      <c r="N50" s="240"/>
      <c r="O50" s="240"/>
      <c r="P50" s="240"/>
      <c r="Q50" s="240"/>
      <c r="R50" s="240"/>
      <c r="S50" s="240"/>
      <c r="T50" s="240"/>
      <c r="U50" s="240"/>
      <c r="V50" s="240"/>
      <c r="W50" s="240"/>
      <c r="X50" s="240"/>
      <c r="Y50" s="240"/>
      <c r="Z50" s="240"/>
      <c r="AA50" s="240"/>
      <c r="AB50" s="240"/>
      <c r="AC50" s="240"/>
      <c r="AD50" s="240"/>
      <c r="AE50" s="240"/>
      <c r="AF50" s="240"/>
      <c r="AG50" s="240"/>
      <c r="AH50" s="240"/>
      <c r="AI50" s="240"/>
      <c r="AJ50" s="240"/>
      <c r="AK50" s="240"/>
      <c r="AL50" s="240"/>
      <c r="AM50" s="240"/>
      <c r="AN50" s="240"/>
      <c r="AO50" s="240"/>
      <c r="AP50" s="240"/>
      <c r="AQ50" s="240"/>
      <c r="AR50" s="240"/>
      <c r="AS50" s="240"/>
      <c r="AT50" s="240"/>
      <c r="AU50" s="240"/>
      <c r="AV50" s="240"/>
      <c r="AW50" s="240"/>
      <c r="AX50" s="240"/>
      <c r="AY50" s="240"/>
      <c r="AZ50" s="240"/>
      <c r="BA50" s="240"/>
      <c r="BB50" s="240"/>
      <c r="BC50" s="240"/>
      <c r="BD50" s="240"/>
      <c r="BE50" s="240"/>
      <c r="BF50" s="240"/>
      <c r="BG50" s="240"/>
      <c r="BH50" s="240"/>
      <c r="BI50" s="240"/>
      <c r="BJ50" s="240"/>
      <c r="BK50" s="240"/>
      <c r="BL50" s="240"/>
      <c r="BM50" s="240"/>
      <c r="BN50" s="240"/>
      <c r="BO50" s="240"/>
      <c r="BP50" s="240"/>
      <c r="BQ50" s="240"/>
      <c r="BR50" s="240"/>
      <c r="BS50" s="240"/>
      <c r="BT50" s="240"/>
      <c r="BU50" s="240"/>
      <c r="BV50" s="240"/>
      <c r="BW50" s="240"/>
      <c r="BX50" s="240"/>
      <c r="BY50" s="238"/>
      <c r="BZ50" s="238"/>
    </row>
    <row r="51" spans="1:78" ht="15.75" customHeight="1">
      <c r="A51" s="414"/>
      <c r="B51" s="415"/>
      <c r="C51" s="237"/>
      <c r="D51" s="241"/>
      <c r="E51" s="241"/>
      <c r="F51" s="241"/>
      <c r="G51" s="241"/>
      <c r="H51" s="241"/>
      <c r="I51" s="241"/>
      <c r="J51" s="241"/>
      <c r="K51" s="241"/>
      <c r="L51" s="241"/>
      <c r="M51" s="241"/>
      <c r="N51" s="241"/>
      <c r="O51" s="241"/>
      <c r="P51" s="241"/>
      <c r="Q51" s="241"/>
      <c r="R51" s="241"/>
      <c r="S51" s="241"/>
      <c r="T51" s="241"/>
      <c r="U51" s="241"/>
      <c r="V51" s="241"/>
      <c r="W51" s="241"/>
      <c r="X51" s="241"/>
      <c r="Y51" s="241"/>
      <c r="Z51" s="241"/>
      <c r="AA51" s="241"/>
      <c r="AB51" s="241"/>
      <c r="AC51" s="241"/>
      <c r="AD51" s="241"/>
      <c r="AE51" s="241"/>
      <c r="AF51" s="241"/>
      <c r="AG51" s="241"/>
      <c r="AH51" s="241"/>
      <c r="AI51" s="241"/>
      <c r="AJ51" s="241"/>
      <c r="AK51" s="241"/>
      <c r="AL51" s="241"/>
      <c r="AM51" s="241"/>
      <c r="AN51" s="241"/>
      <c r="AO51" s="241"/>
      <c r="AP51" s="241"/>
      <c r="AQ51" s="241"/>
      <c r="AR51" s="241"/>
      <c r="AS51" s="241"/>
      <c r="AT51" s="241"/>
      <c r="AU51" s="241"/>
      <c r="AV51" s="241"/>
      <c r="AW51" s="241"/>
      <c r="AX51" s="241"/>
      <c r="AY51" s="241"/>
      <c r="AZ51" s="241"/>
      <c r="BA51" s="241"/>
      <c r="BB51" s="241"/>
      <c r="BC51" s="241"/>
      <c r="BD51" s="241"/>
      <c r="BE51" s="241"/>
      <c r="BF51" s="241"/>
      <c r="BG51" s="241"/>
      <c r="BH51" s="241"/>
      <c r="BI51" s="241"/>
      <c r="BJ51" s="241"/>
      <c r="BK51" s="241"/>
      <c r="BL51" s="241"/>
      <c r="BM51" s="241"/>
      <c r="BN51" s="241"/>
      <c r="BO51" s="241"/>
      <c r="BP51" s="241"/>
      <c r="BQ51" s="241"/>
      <c r="BR51" s="241"/>
      <c r="BS51" s="241"/>
      <c r="BT51" s="241"/>
      <c r="BU51" s="241"/>
      <c r="BV51" s="241"/>
      <c r="BW51" s="241"/>
      <c r="BX51" s="241"/>
      <c r="BY51" s="241"/>
      <c r="BZ51" s="241"/>
    </row>
    <row r="52" spans="1:78" ht="15.75" customHeight="1">
      <c r="A52" s="414"/>
      <c r="B52" s="415"/>
      <c r="C52" s="242"/>
      <c r="D52" s="243"/>
      <c r="E52" s="243"/>
      <c r="F52" s="239"/>
      <c r="G52" s="240"/>
      <c r="H52" s="240"/>
      <c r="I52" s="240"/>
      <c r="J52" s="240"/>
      <c r="K52" s="240"/>
      <c r="L52" s="240"/>
      <c r="M52" s="240"/>
      <c r="N52" s="240"/>
      <c r="O52" s="240"/>
      <c r="P52" s="240"/>
      <c r="Q52" s="240"/>
      <c r="R52" s="240"/>
      <c r="S52" s="240"/>
      <c r="T52" s="240"/>
      <c r="U52" s="240"/>
      <c r="V52" s="240"/>
      <c r="W52" s="240"/>
      <c r="X52" s="240"/>
      <c r="Y52" s="240"/>
      <c r="Z52" s="240"/>
      <c r="AA52" s="240"/>
      <c r="AB52" s="240"/>
      <c r="AC52" s="240"/>
      <c r="AD52" s="240"/>
      <c r="AE52" s="240"/>
      <c r="AF52" s="240"/>
      <c r="AG52" s="240"/>
      <c r="AH52" s="240"/>
      <c r="AI52" s="240"/>
      <c r="AJ52" s="240"/>
      <c r="AK52" s="240"/>
      <c r="AL52" s="240"/>
      <c r="AM52" s="240"/>
      <c r="AN52" s="240"/>
      <c r="AO52" s="240"/>
      <c r="AP52" s="240"/>
      <c r="AQ52" s="240"/>
      <c r="AR52" s="240"/>
      <c r="AS52" s="240"/>
      <c r="AT52" s="240"/>
      <c r="AU52" s="240"/>
      <c r="AV52" s="240"/>
      <c r="AW52" s="240"/>
      <c r="AX52" s="240"/>
      <c r="AY52" s="240"/>
      <c r="AZ52" s="240"/>
      <c r="BA52" s="240"/>
      <c r="BB52" s="240"/>
      <c r="BC52" s="240"/>
      <c r="BD52" s="240"/>
      <c r="BE52" s="240"/>
      <c r="BF52" s="240"/>
      <c r="BG52" s="240"/>
      <c r="BH52" s="240"/>
      <c r="BI52" s="240"/>
      <c r="BJ52" s="240"/>
      <c r="BK52" s="240"/>
      <c r="BL52" s="240"/>
      <c r="BM52" s="240"/>
      <c r="BN52" s="240"/>
      <c r="BO52" s="240"/>
      <c r="BP52" s="240"/>
      <c r="BQ52" s="240"/>
      <c r="BR52" s="240"/>
      <c r="BS52" s="240"/>
      <c r="BT52" s="240"/>
      <c r="BU52" s="240"/>
      <c r="BV52" s="240"/>
      <c r="BW52" s="240"/>
      <c r="BX52" s="240"/>
      <c r="BY52" s="243"/>
      <c r="BZ52" s="243"/>
    </row>
    <row r="53" spans="1:78" ht="15.75" customHeight="1">
      <c r="A53" s="414"/>
      <c r="B53" s="415"/>
      <c r="C53" s="244"/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</row>
    <row r="54" spans="1:78" ht="165" hidden="1" customHeight="1">
      <c r="A54" s="1"/>
      <c r="B54" s="23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</row>
    <row r="55" spans="1:78" ht="165" hidden="1" customHeight="1">
      <c r="A55" s="408"/>
      <c r="B55" s="407"/>
      <c r="C55" s="236"/>
      <c r="D55" s="236"/>
      <c r="E55" s="236"/>
      <c r="F55" s="236"/>
      <c r="G55" s="236"/>
      <c r="H55" s="236"/>
      <c r="I55" s="236"/>
      <c r="J55" s="236"/>
      <c r="K55" s="236"/>
      <c r="L55" s="236"/>
      <c r="M55" s="236"/>
      <c r="N55" s="236"/>
      <c r="O55" s="236"/>
      <c r="P55" s="236"/>
      <c r="Q55" s="236"/>
      <c r="R55" s="236"/>
      <c r="S55" s="236"/>
      <c r="T55" s="236"/>
      <c r="U55" s="236"/>
      <c r="V55" s="236"/>
      <c r="W55" s="236"/>
      <c r="X55" s="236"/>
      <c r="Y55" s="236"/>
      <c r="Z55" s="236"/>
      <c r="AA55" s="236"/>
      <c r="AB55" s="236"/>
      <c r="AC55" s="236"/>
      <c r="AD55" s="236"/>
      <c r="AE55" s="236"/>
      <c r="AF55" s="236"/>
      <c r="AG55" s="236"/>
      <c r="AH55" s="236"/>
      <c r="AI55" s="236"/>
      <c r="AJ55" s="236"/>
      <c r="AK55" s="236"/>
      <c r="AL55" s="236"/>
      <c r="AM55" s="236"/>
      <c r="AN55" s="236"/>
      <c r="AO55" s="236"/>
      <c r="AP55" s="236"/>
      <c r="AQ55" s="236"/>
      <c r="AR55" s="236"/>
      <c r="AS55" s="236"/>
      <c r="AT55" s="236"/>
      <c r="AU55" s="236"/>
      <c r="AV55" s="236"/>
      <c r="AW55" s="236"/>
      <c r="AX55" s="236"/>
      <c r="AY55" s="236"/>
      <c r="AZ55" s="236"/>
      <c r="BA55" s="236"/>
      <c r="BB55" s="236"/>
      <c r="BC55" s="236"/>
      <c r="BD55" s="236"/>
      <c r="BE55" s="236"/>
      <c r="BF55" s="236"/>
      <c r="BG55" s="236"/>
      <c r="BH55" s="236"/>
      <c r="BI55" s="236"/>
      <c r="BJ55" s="236"/>
      <c r="BK55" s="236"/>
      <c r="BL55" s="236"/>
      <c r="BM55" s="236"/>
      <c r="BN55" s="236"/>
      <c r="BO55" s="236"/>
      <c r="BP55" s="236"/>
      <c r="BQ55" s="236"/>
      <c r="BR55" s="236"/>
      <c r="BS55" s="236"/>
      <c r="BT55" s="236"/>
      <c r="BU55" s="236"/>
      <c r="BV55" s="236"/>
      <c r="BW55" s="236"/>
      <c r="BX55" s="236"/>
      <c r="BY55" s="257"/>
      <c r="BZ55" s="257"/>
    </row>
    <row r="56" spans="1:78" ht="165" hidden="1" customHeight="1">
      <c r="A56" s="412"/>
      <c r="B56" s="413"/>
      <c r="C56" s="236"/>
      <c r="D56" s="246"/>
      <c r="E56" s="246"/>
      <c r="F56" s="246"/>
      <c r="G56" s="246"/>
      <c r="H56" s="246"/>
      <c r="I56" s="246"/>
      <c r="J56" s="246"/>
      <c r="K56" s="246"/>
      <c r="L56" s="246"/>
      <c r="M56" s="246"/>
      <c r="N56" s="246"/>
      <c r="O56" s="246"/>
      <c r="P56" s="246"/>
      <c r="Q56" s="246"/>
      <c r="R56" s="246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246"/>
      <c r="AI56" s="246"/>
      <c r="AJ56" s="246"/>
      <c r="AK56" s="246"/>
      <c r="AL56" s="246"/>
      <c r="AM56" s="246"/>
      <c r="AN56" s="246"/>
      <c r="AO56" s="246"/>
      <c r="AP56" s="246"/>
      <c r="AQ56" s="246"/>
      <c r="AR56" s="246"/>
      <c r="AS56" s="246"/>
      <c r="AT56" s="246"/>
      <c r="AU56" s="246"/>
      <c r="AV56" s="246"/>
      <c r="AW56" s="246"/>
      <c r="AX56" s="246"/>
      <c r="AY56" s="246"/>
      <c r="AZ56" s="246"/>
      <c r="BA56" s="246"/>
      <c r="BB56" s="246"/>
      <c r="BC56" s="246"/>
      <c r="BD56" s="246"/>
      <c r="BE56" s="246"/>
      <c r="BF56" s="246"/>
      <c r="BG56" s="246"/>
      <c r="BH56" s="246"/>
      <c r="BI56" s="246"/>
      <c r="BJ56" s="246"/>
      <c r="BK56" s="246"/>
      <c r="BL56" s="246"/>
      <c r="BM56" s="246"/>
      <c r="BN56" s="246"/>
      <c r="BO56" s="246"/>
      <c r="BP56" s="246"/>
      <c r="BQ56" s="246"/>
      <c r="BR56" s="246"/>
      <c r="BS56" s="246"/>
      <c r="BT56" s="246"/>
      <c r="BU56" s="246"/>
      <c r="BV56" s="246"/>
      <c r="BW56" s="246"/>
      <c r="BX56" s="246"/>
      <c r="BY56" s="258"/>
      <c r="BZ56" s="258"/>
    </row>
    <row r="57" spans="1:78" ht="165" hidden="1" customHeight="1" thickBot="1">
      <c r="A57" s="410"/>
      <c r="B57" s="411"/>
      <c r="C57" s="99"/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</row>
    <row r="58" spans="1:78" ht="165" hidden="1" customHeight="1" thickTop="1">
      <c r="A58" s="414"/>
      <c r="B58" s="415"/>
      <c r="C58" s="237"/>
      <c r="D58" s="248"/>
      <c r="E58" s="248"/>
      <c r="F58" s="248"/>
      <c r="G58" s="248"/>
      <c r="H58" s="248"/>
      <c r="I58" s="248"/>
      <c r="J58" s="249"/>
      <c r="K58" s="249"/>
      <c r="L58" s="249"/>
      <c r="M58" s="249"/>
      <c r="N58" s="249"/>
      <c r="O58" s="249"/>
      <c r="P58" s="249"/>
      <c r="Q58" s="249"/>
      <c r="R58" s="249"/>
      <c r="S58" s="249"/>
      <c r="T58" s="249"/>
      <c r="U58" s="249"/>
      <c r="V58" s="249"/>
      <c r="W58" s="249"/>
      <c r="X58" s="249"/>
      <c r="Y58" s="249"/>
      <c r="Z58" s="249"/>
      <c r="AA58" s="249"/>
      <c r="AB58" s="249"/>
      <c r="AC58" s="249"/>
      <c r="AD58" s="249"/>
      <c r="AE58" s="249"/>
      <c r="AF58" s="249"/>
      <c r="AG58" s="249"/>
      <c r="AH58" s="249"/>
      <c r="AI58" s="249"/>
      <c r="AJ58" s="249"/>
      <c r="AK58" s="249"/>
      <c r="AL58" s="249"/>
      <c r="AM58" s="249"/>
      <c r="AN58" s="249"/>
      <c r="AO58" s="249"/>
      <c r="AP58" s="249"/>
      <c r="AQ58" s="249"/>
      <c r="AR58" s="249"/>
      <c r="AS58" s="249"/>
      <c r="AT58" s="249"/>
      <c r="AU58" s="249"/>
      <c r="AV58" s="249"/>
      <c r="AW58" s="249"/>
      <c r="AX58" s="249"/>
      <c r="AY58" s="249"/>
      <c r="AZ58" s="249"/>
      <c r="BA58" s="249"/>
      <c r="BB58" s="249"/>
      <c r="BC58" s="249"/>
      <c r="BD58" s="249"/>
      <c r="BE58" s="249"/>
      <c r="BF58" s="249"/>
      <c r="BG58" s="249"/>
      <c r="BH58" s="249"/>
      <c r="BI58" s="249"/>
      <c r="BJ58" s="249"/>
      <c r="BK58" s="249"/>
      <c r="BL58" s="249"/>
      <c r="BM58" s="249"/>
      <c r="BN58" s="249"/>
      <c r="BO58" s="249"/>
      <c r="BP58" s="249"/>
      <c r="BQ58" s="249"/>
      <c r="BR58" s="249"/>
      <c r="BS58" s="249"/>
      <c r="BT58" s="249"/>
      <c r="BU58" s="249"/>
      <c r="BV58" s="249"/>
      <c r="BW58" s="249"/>
      <c r="BX58" s="249"/>
      <c r="BY58" s="249"/>
      <c r="BZ58" s="249"/>
    </row>
    <row r="59" spans="1:78" ht="165" hidden="1" customHeight="1">
      <c r="A59" s="414"/>
      <c r="B59" s="415"/>
      <c r="C59" s="237"/>
      <c r="D59" s="241"/>
      <c r="E59" s="241"/>
      <c r="F59" s="241"/>
      <c r="G59" s="241"/>
      <c r="H59" s="241"/>
      <c r="I59" s="241"/>
      <c r="J59" s="241"/>
      <c r="K59" s="241"/>
      <c r="L59" s="241"/>
      <c r="M59" s="241"/>
      <c r="N59" s="241"/>
      <c r="O59" s="241"/>
      <c r="P59" s="241"/>
      <c r="Q59" s="241"/>
      <c r="R59" s="241"/>
      <c r="S59" s="241"/>
      <c r="T59" s="241"/>
      <c r="U59" s="241"/>
      <c r="V59" s="241"/>
      <c r="W59" s="241"/>
      <c r="X59" s="241"/>
      <c r="Y59" s="241"/>
      <c r="Z59" s="241"/>
      <c r="AA59" s="241"/>
      <c r="AB59" s="241"/>
      <c r="AC59" s="241"/>
      <c r="AD59" s="241"/>
      <c r="AE59" s="241"/>
      <c r="AF59" s="241"/>
      <c r="AG59" s="241"/>
      <c r="AH59" s="241"/>
      <c r="AI59" s="241"/>
      <c r="AJ59" s="241"/>
      <c r="AK59" s="241"/>
      <c r="AL59" s="241"/>
      <c r="AM59" s="241"/>
      <c r="AN59" s="241"/>
      <c r="AO59" s="241"/>
      <c r="AP59" s="241"/>
      <c r="AQ59" s="241"/>
      <c r="AR59" s="241"/>
      <c r="AS59" s="241"/>
      <c r="AT59" s="241"/>
      <c r="AU59" s="241"/>
      <c r="AV59" s="241"/>
      <c r="AW59" s="241"/>
      <c r="AX59" s="241"/>
      <c r="AY59" s="241"/>
      <c r="AZ59" s="241"/>
      <c r="BA59" s="241"/>
      <c r="BB59" s="241"/>
      <c r="BC59" s="241"/>
      <c r="BD59" s="241"/>
      <c r="BE59" s="241"/>
      <c r="BF59" s="241"/>
      <c r="BG59" s="241"/>
      <c r="BH59" s="241"/>
      <c r="BI59" s="241"/>
      <c r="BJ59" s="241"/>
      <c r="BK59" s="241"/>
      <c r="BL59" s="241"/>
      <c r="BM59" s="241"/>
      <c r="BN59" s="241"/>
      <c r="BO59" s="241"/>
      <c r="BP59" s="241"/>
      <c r="BQ59" s="241"/>
      <c r="BR59" s="241"/>
      <c r="BS59" s="241"/>
      <c r="BT59" s="241"/>
      <c r="BU59" s="241"/>
      <c r="BV59" s="241"/>
      <c r="BW59" s="241"/>
      <c r="BX59" s="241"/>
      <c r="BY59" s="241"/>
      <c r="BZ59" s="241"/>
    </row>
    <row r="60" spans="1:78" ht="165" hidden="1" customHeight="1">
      <c r="A60" s="414"/>
      <c r="B60" s="415"/>
      <c r="C60" s="250"/>
      <c r="D60" s="243"/>
      <c r="E60" s="243"/>
      <c r="F60" s="239"/>
      <c r="G60" s="239"/>
      <c r="H60" s="239"/>
      <c r="I60" s="239"/>
      <c r="J60" s="239"/>
      <c r="K60" s="252"/>
      <c r="L60" s="252"/>
      <c r="M60" s="252"/>
      <c r="N60" s="252"/>
      <c r="O60" s="252"/>
      <c r="P60" s="252"/>
      <c r="Q60" s="252"/>
      <c r="R60" s="252"/>
      <c r="S60" s="252"/>
      <c r="T60" s="252"/>
      <c r="U60" s="252"/>
      <c r="V60" s="252"/>
      <c r="W60" s="252"/>
      <c r="X60" s="252"/>
      <c r="Y60" s="252"/>
      <c r="Z60" s="252"/>
      <c r="AA60" s="252"/>
      <c r="AB60" s="252"/>
      <c r="AC60" s="252"/>
      <c r="AD60" s="252"/>
      <c r="AE60" s="252"/>
      <c r="AF60" s="252"/>
      <c r="AG60" s="252"/>
      <c r="AH60" s="252"/>
      <c r="AI60" s="252"/>
      <c r="AJ60" s="252"/>
      <c r="AK60" s="252"/>
      <c r="AL60" s="252"/>
      <c r="AM60" s="252"/>
      <c r="AN60" s="252"/>
      <c r="AO60" s="252"/>
      <c r="AP60" s="252"/>
      <c r="AQ60" s="252"/>
      <c r="AR60" s="252"/>
      <c r="AS60" s="252"/>
      <c r="AT60" s="252"/>
      <c r="AU60" s="252"/>
      <c r="AV60" s="252"/>
      <c r="AW60" s="252"/>
      <c r="AX60" s="252"/>
      <c r="AY60" s="252"/>
      <c r="AZ60" s="252"/>
      <c r="BA60" s="252"/>
      <c r="BB60" s="252"/>
      <c r="BC60" s="252"/>
      <c r="BD60" s="252"/>
      <c r="BE60" s="252"/>
      <c r="BF60" s="252"/>
      <c r="BG60" s="252"/>
      <c r="BH60" s="252"/>
      <c r="BI60" s="252"/>
      <c r="BJ60" s="252"/>
      <c r="BK60" s="252"/>
      <c r="BL60" s="252"/>
      <c r="BM60" s="252"/>
      <c r="BN60" s="252"/>
      <c r="BO60" s="252"/>
      <c r="BP60" s="252"/>
      <c r="BQ60" s="252"/>
      <c r="BR60" s="252"/>
      <c r="BS60" s="252"/>
      <c r="BT60" s="252"/>
      <c r="BU60" s="252"/>
      <c r="BV60" s="252"/>
      <c r="BW60" s="252"/>
      <c r="BX60" s="252"/>
      <c r="BY60" s="252"/>
      <c r="BZ60" s="252"/>
    </row>
    <row r="61" spans="1:78" ht="165" hidden="1" customHeight="1">
      <c r="A61" s="414"/>
      <c r="B61" s="416"/>
      <c r="C61" s="251"/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</row>
    <row r="62" spans="1:78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</row>
    <row r="63" spans="1:78" ht="15.75" customHeight="1">
      <c r="A63" s="1"/>
      <c r="B63" s="29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</row>
    <row r="64" spans="1:78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</row>
    <row r="65" spans="1:78" ht="15.75" customHeight="1">
      <c r="A65" s="1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</row>
    <row r="66" spans="1:78" ht="15.75" customHeight="1"/>
    <row r="67" spans="1:78" ht="15.75" customHeight="1"/>
    <row r="68" spans="1:78" ht="15.75" customHeight="1"/>
    <row r="69" spans="1:78" ht="15.75" customHeight="1"/>
    <row r="70" spans="1:78" ht="15.75" customHeight="1"/>
    <row r="71" spans="1:78" ht="15.75" customHeight="1"/>
    <row r="72" spans="1:78" ht="15.75" customHeight="1"/>
    <row r="73" spans="1:78" ht="15.75" customHeight="1"/>
    <row r="74" spans="1:78" ht="15.75" customHeight="1"/>
    <row r="75" spans="1:78" ht="15.75" customHeight="1"/>
    <row r="76" spans="1:78" ht="15.75" customHeight="1"/>
    <row r="77" spans="1:78" ht="15.75" customHeight="1"/>
    <row r="78" spans="1:78" ht="15.75" customHeight="1"/>
    <row r="79" spans="1:78" ht="15.75" customHeight="1"/>
    <row r="80" spans="1:78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14:B14"/>
    <mergeCell ref="A12:B12"/>
    <mergeCell ref="A21:B21"/>
    <mergeCell ref="A22:B22"/>
    <mergeCell ref="A11:B11"/>
    <mergeCell ref="A18:B18"/>
    <mergeCell ref="A19:B19"/>
    <mergeCell ref="A20:B20"/>
    <mergeCell ref="A8:B8"/>
    <mergeCell ref="A9:B9"/>
    <mergeCell ref="A10:B10"/>
    <mergeCell ref="A13:B13"/>
    <mergeCell ref="A1:BK1"/>
    <mergeCell ref="A2:BK2"/>
    <mergeCell ref="B3:BK3"/>
    <mergeCell ref="C4:BX4"/>
    <mergeCell ref="L5:AB5"/>
    <mergeCell ref="A37:B38"/>
    <mergeCell ref="D37:BX37"/>
    <mergeCell ref="A39:B39"/>
    <mergeCell ref="A40:B40"/>
    <mergeCell ref="D6:BX6"/>
    <mergeCell ref="A33:B33"/>
    <mergeCell ref="A34:B34"/>
    <mergeCell ref="A28:B28"/>
    <mergeCell ref="A29:B29"/>
    <mergeCell ref="A30:B30"/>
    <mergeCell ref="A31:B31"/>
    <mergeCell ref="A32:B32"/>
    <mergeCell ref="A6:B7"/>
    <mergeCell ref="A15:B15"/>
    <mergeCell ref="A16:B16"/>
    <mergeCell ref="A17:B17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scale="72" orientation="landscape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>
    <pageSetUpPr fitToPage="1"/>
  </sheetPr>
  <dimension ref="A1:CA1007"/>
  <sheetViews>
    <sheetView topLeftCell="A8" zoomScale="80" zoomScaleNormal="80" workbookViewId="0">
      <selection activeCell="E39" sqref="E39:BX44"/>
    </sheetView>
  </sheetViews>
  <sheetFormatPr defaultColWidth="9" defaultRowHeight="15" customHeight="1"/>
  <cols>
    <col min="1" max="1" width="21.25" style="308" bestFit="1" customWidth="1"/>
    <col min="2" max="2" width="10.625" style="308" customWidth="1"/>
    <col min="3" max="3" width="7.375" style="308" bestFit="1" customWidth="1"/>
    <col min="4" max="4" width="7.375" style="308" hidden="1" customWidth="1"/>
    <col min="5" max="5" width="7.375" style="308" bestFit="1" customWidth="1"/>
    <col min="6" max="6" width="7.375" style="308" hidden="1" customWidth="1"/>
    <col min="7" max="7" width="6.375" style="308" hidden="1" customWidth="1"/>
    <col min="8" max="9" width="8.375" style="308" hidden="1" customWidth="1"/>
    <col min="10" max="11" width="7.375" style="308" hidden="1" customWidth="1"/>
    <col min="12" max="12" width="8.375" style="308" bestFit="1" customWidth="1"/>
    <col min="13" max="14" width="7.375" style="308" bestFit="1" customWidth="1"/>
    <col min="15" max="16" width="8.375" style="308" hidden="1" customWidth="1"/>
    <col min="17" max="17" width="6.375" style="308" hidden="1" customWidth="1"/>
    <col min="18" max="18" width="8.375" style="308" hidden="1" customWidth="1"/>
    <col min="19" max="19" width="7.375" style="308" hidden="1" customWidth="1"/>
    <col min="20" max="20" width="8.375" style="308" bestFit="1" customWidth="1"/>
    <col min="21" max="24" width="8.375" style="308" hidden="1" customWidth="1"/>
    <col min="25" max="25" width="7.375" style="308" bestFit="1" customWidth="1"/>
    <col min="26" max="26" width="8.375" style="308" hidden="1" customWidth="1"/>
    <col min="27" max="27" width="7.375" style="308" hidden="1" customWidth="1"/>
    <col min="28" max="28" width="8.625" style="308" bestFit="1" customWidth="1"/>
    <col min="29" max="29" width="8.375" style="308" bestFit="1" customWidth="1"/>
    <col min="30" max="32" width="7.375" style="308" hidden="1" customWidth="1"/>
    <col min="33" max="33" width="7.75" style="308" bestFit="1" customWidth="1"/>
    <col min="34" max="39" width="7.375" style="308" hidden="1" customWidth="1"/>
    <col min="40" max="40" width="7.375" style="308" bestFit="1" customWidth="1"/>
    <col min="41" max="41" width="7.375" style="308" hidden="1" customWidth="1"/>
    <col min="42" max="43" width="8.375" style="308" hidden="1" customWidth="1"/>
    <col min="44" max="44" width="8.625" style="308" bestFit="1" customWidth="1"/>
    <col min="45" max="45" width="7.75" style="308" bestFit="1" customWidth="1"/>
    <col min="46" max="46" width="8.375" style="308" bestFit="1" customWidth="1"/>
    <col min="47" max="47" width="7.375" style="308" hidden="1" customWidth="1"/>
    <col min="48" max="48" width="7.75" style="308" bestFit="1" customWidth="1"/>
    <col min="49" max="49" width="8.375" style="308" hidden="1" customWidth="1"/>
    <col min="50" max="51" width="8.375" style="308" bestFit="1" customWidth="1"/>
    <col min="52" max="52" width="8.375" style="308" hidden="1" customWidth="1"/>
    <col min="53" max="53" width="8.375" style="308" bestFit="1" customWidth="1"/>
    <col min="54" max="59" width="8.375" style="308" hidden="1" customWidth="1"/>
    <col min="60" max="60" width="7.375" style="308" hidden="1" customWidth="1"/>
    <col min="61" max="61" width="7.375" style="308" bestFit="1" customWidth="1"/>
    <col min="62" max="62" width="7.75" style="308" bestFit="1" customWidth="1"/>
    <col min="63" max="64" width="7.375" style="308" bestFit="1" customWidth="1"/>
    <col min="65" max="66" width="8.375" style="308" hidden="1" customWidth="1"/>
    <col min="67" max="67" width="7.75" style="308" bestFit="1" customWidth="1"/>
    <col min="68" max="68" width="6.375" style="308" hidden="1" customWidth="1"/>
    <col min="69" max="73" width="8.375" style="308" hidden="1" customWidth="1"/>
    <col min="74" max="75" width="7.375" style="308" hidden="1" customWidth="1"/>
    <col min="76" max="76" width="7.75" style="308" bestFit="1" customWidth="1"/>
    <col min="77" max="77" width="8.375" style="308" hidden="1" customWidth="1"/>
    <col min="78" max="78" width="6.375" style="308" hidden="1" customWidth="1"/>
    <col min="79" max="79" width="8" style="308" customWidth="1"/>
    <col min="80" max="16384" width="9" style="308"/>
  </cols>
  <sheetData>
    <row r="1" spans="1:79" ht="18.75">
      <c r="A1" s="392" t="str">
        <f>'Автомат. ввод'!N10</f>
        <v>МКОУ " Новокрестьяновская  СОШ"</v>
      </c>
      <c r="B1" s="392"/>
      <c r="C1" s="392"/>
      <c r="D1" s="392"/>
      <c r="E1" s="392"/>
      <c r="F1" s="392"/>
      <c r="G1" s="392"/>
      <c r="H1" s="392"/>
      <c r="I1" s="392"/>
      <c r="J1" s="392"/>
      <c r="K1" s="392"/>
      <c r="L1" s="392"/>
      <c r="M1" s="392"/>
      <c r="N1" s="392"/>
      <c r="O1" s="392"/>
      <c r="P1" s="392"/>
      <c r="Q1" s="392"/>
      <c r="R1" s="392"/>
      <c r="S1" s="392"/>
      <c r="T1" s="392"/>
      <c r="U1" s="392"/>
      <c r="V1" s="392"/>
      <c r="W1" s="392"/>
      <c r="X1" s="392"/>
      <c r="Y1" s="392"/>
      <c r="Z1" s="392"/>
      <c r="AA1" s="392"/>
      <c r="AB1" s="392"/>
      <c r="AC1" s="392"/>
      <c r="AD1" s="392"/>
      <c r="AE1" s="392"/>
      <c r="AF1" s="392"/>
      <c r="AG1" s="392"/>
      <c r="AH1" s="392"/>
      <c r="AI1" s="392"/>
      <c r="AJ1" s="392"/>
      <c r="AK1" s="392"/>
      <c r="AL1" s="392"/>
      <c r="AM1" s="392"/>
      <c r="AN1" s="392"/>
      <c r="AO1" s="392"/>
      <c r="AP1" s="392"/>
      <c r="AQ1" s="392"/>
      <c r="AR1" s="392"/>
      <c r="AS1" s="392"/>
      <c r="AT1" s="392"/>
      <c r="AU1" s="392"/>
      <c r="AV1" s="392"/>
      <c r="AW1" s="392"/>
      <c r="AX1" s="392"/>
      <c r="AY1" s="392"/>
      <c r="AZ1" s="392"/>
      <c r="BA1" s="392"/>
      <c r="BB1" s="392"/>
      <c r="BC1" s="392"/>
      <c r="BD1" s="392"/>
      <c r="BE1" s="392"/>
      <c r="BF1" s="392"/>
      <c r="BG1" s="392"/>
      <c r="BH1" s="392"/>
      <c r="BI1" s="392"/>
      <c r="BJ1" s="392"/>
      <c r="BK1" s="392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393" t="s">
        <v>65</v>
      </c>
      <c r="B2" s="393"/>
      <c r="C2" s="393"/>
      <c r="D2" s="393"/>
      <c r="E2" s="393"/>
      <c r="F2" s="393"/>
      <c r="G2" s="393"/>
      <c r="H2" s="393"/>
      <c r="I2" s="393"/>
      <c r="J2" s="393"/>
      <c r="K2" s="393"/>
      <c r="L2" s="393"/>
      <c r="M2" s="393"/>
      <c r="N2" s="393"/>
      <c r="O2" s="393"/>
      <c r="P2" s="393"/>
      <c r="Q2" s="393"/>
      <c r="R2" s="393"/>
      <c r="S2" s="393"/>
      <c r="T2" s="393"/>
      <c r="U2" s="393"/>
      <c r="V2" s="393"/>
      <c r="W2" s="393"/>
      <c r="X2" s="393"/>
      <c r="Y2" s="393"/>
      <c r="Z2" s="393"/>
      <c r="AA2" s="393"/>
      <c r="AB2" s="393"/>
      <c r="AC2" s="393"/>
      <c r="AD2" s="393"/>
      <c r="AE2" s="393"/>
      <c r="AF2" s="393"/>
      <c r="AG2" s="393"/>
      <c r="AH2" s="393"/>
      <c r="AI2" s="393"/>
      <c r="AJ2" s="393"/>
      <c r="AK2" s="393"/>
      <c r="AL2" s="393"/>
      <c r="AM2" s="393"/>
      <c r="AN2" s="393"/>
      <c r="AO2" s="393"/>
      <c r="AP2" s="393"/>
      <c r="AQ2" s="393"/>
      <c r="AR2" s="393"/>
      <c r="AS2" s="393"/>
      <c r="AT2" s="393"/>
      <c r="AU2" s="393"/>
      <c r="AV2" s="393"/>
      <c r="AW2" s="393"/>
      <c r="AX2" s="393"/>
      <c r="AY2" s="393"/>
      <c r="AZ2" s="393"/>
      <c r="BA2" s="393"/>
      <c r="BB2" s="393"/>
      <c r="BC2" s="393"/>
      <c r="BD2" s="393"/>
      <c r="BE2" s="393"/>
      <c r="BF2" s="393"/>
      <c r="BG2" s="393"/>
      <c r="BH2" s="393"/>
      <c r="BI2" s="393"/>
      <c r="BJ2" s="393"/>
      <c r="BK2" s="393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30"/>
      <c r="B3" s="394" t="s">
        <v>66</v>
      </c>
      <c r="C3" s="394"/>
      <c r="D3" s="394"/>
      <c r="E3" s="394"/>
      <c r="F3" s="394"/>
      <c r="G3" s="394"/>
      <c r="H3" s="394"/>
      <c r="I3" s="394"/>
      <c r="J3" s="394"/>
      <c r="K3" s="394"/>
      <c r="L3" s="394"/>
      <c r="M3" s="394"/>
      <c r="N3" s="394"/>
      <c r="O3" s="394"/>
      <c r="P3" s="394"/>
      <c r="Q3" s="394"/>
      <c r="R3" s="394"/>
      <c r="S3" s="394"/>
      <c r="T3" s="394"/>
      <c r="U3" s="394"/>
      <c r="V3" s="394"/>
      <c r="W3" s="394"/>
      <c r="X3" s="394"/>
      <c r="Y3" s="394"/>
      <c r="Z3" s="394"/>
      <c r="AA3" s="394"/>
      <c r="AB3" s="394"/>
      <c r="AC3" s="394"/>
      <c r="AD3" s="394"/>
      <c r="AE3" s="394"/>
      <c r="AF3" s="394"/>
      <c r="AG3" s="394"/>
      <c r="AH3" s="394"/>
      <c r="AI3" s="394"/>
      <c r="AJ3" s="394"/>
      <c r="AK3" s="394"/>
      <c r="AL3" s="394"/>
      <c r="AM3" s="394"/>
      <c r="AN3" s="394"/>
      <c r="AO3" s="394"/>
      <c r="AP3" s="394"/>
      <c r="AQ3" s="394"/>
      <c r="AR3" s="394"/>
      <c r="AS3" s="394"/>
      <c r="AT3" s="394"/>
      <c r="AU3" s="394"/>
      <c r="AV3" s="394"/>
      <c r="AW3" s="394"/>
      <c r="AX3" s="394"/>
      <c r="AY3" s="394"/>
      <c r="AZ3" s="394"/>
      <c r="BA3" s="394"/>
      <c r="BB3" s="394"/>
      <c r="BC3" s="394"/>
      <c r="BD3" s="394"/>
      <c r="BE3" s="394"/>
      <c r="BF3" s="394"/>
      <c r="BG3" s="394"/>
      <c r="BH3" s="394"/>
      <c r="BI3" s="394"/>
      <c r="BJ3" s="394"/>
      <c r="BK3" s="394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>
        <v>29</v>
      </c>
      <c r="C4" s="395" t="str">
        <f>ССЫЛКИ!A5</f>
        <v>Март 2021 г.</v>
      </c>
      <c r="D4" s="395"/>
      <c r="E4" s="395"/>
      <c r="F4" s="395"/>
      <c r="G4" s="395"/>
      <c r="H4" s="395"/>
      <c r="I4" s="395"/>
      <c r="J4" s="395"/>
      <c r="K4" s="395"/>
      <c r="L4" s="395"/>
      <c r="M4" s="395"/>
      <c r="N4" s="395"/>
      <c r="O4" s="395"/>
      <c r="P4" s="395"/>
      <c r="Q4" s="395"/>
      <c r="R4" s="395"/>
      <c r="S4" s="395"/>
      <c r="T4" s="395"/>
      <c r="U4" s="395"/>
      <c r="V4" s="395"/>
      <c r="W4" s="395"/>
      <c r="X4" s="395"/>
      <c r="Y4" s="395"/>
      <c r="Z4" s="395"/>
      <c r="AA4" s="395"/>
      <c r="AB4" s="395"/>
      <c r="AC4" s="395"/>
      <c r="AD4" s="395"/>
      <c r="AE4" s="395"/>
      <c r="AF4" s="395"/>
      <c r="AG4" s="395"/>
      <c r="AH4" s="395"/>
      <c r="AI4" s="395"/>
      <c r="AJ4" s="395"/>
      <c r="AK4" s="395"/>
      <c r="AL4" s="395"/>
      <c r="AM4" s="395"/>
      <c r="AN4" s="395"/>
      <c r="AO4" s="395"/>
      <c r="AP4" s="395"/>
      <c r="AQ4" s="395"/>
      <c r="AR4" s="395"/>
      <c r="AS4" s="395"/>
      <c r="AT4" s="395"/>
      <c r="AU4" s="395"/>
      <c r="AV4" s="395"/>
      <c r="AW4" s="395"/>
      <c r="AX4" s="395"/>
      <c r="AY4" s="395"/>
      <c r="AZ4" s="395"/>
      <c r="BA4" s="395"/>
      <c r="BB4" s="395"/>
      <c r="BC4" s="395"/>
      <c r="BD4" s="395"/>
      <c r="BE4" s="395"/>
      <c r="BF4" s="395"/>
      <c r="BG4" s="395"/>
      <c r="BH4" s="395"/>
      <c r="BI4" s="395"/>
      <c r="BJ4" s="395"/>
      <c r="BK4" s="395"/>
      <c r="BL4" s="395"/>
      <c r="BM4" s="395"/>
      <c r="BN4" s="395"/>
      <c r="BO4" s="395"/>
      <c r="BP4" s="395"/>
      <c r="BQ4" s="395"/>
      <c r="BR4" s="395"/>
      <c r="BS4" s="395"/>
      <c r="BT4" s="395"/>
      <c r="BU4" s="395"/>
      <c r="BV4" s="395"/>
      <c r="BW4" s="395"/>
      <c r="BX4" s="395"/>
      <c r="BY4" s="1"/>
      <c r="BZ4" s="1"/>
      <c r="CA4" s="1"/>
    </row>
    <row r="5" spans="1:79" ht="24" customHeight="1">
      <c r="A5" s="1"/>
      <c r="B5" s="260" t="s">
        <v>397</v>
      </c>
      <c r="C5" s="10"/>
      <c r="D5" s="10"/>
      <c r="E5" s="10"/>
      <c r="F5" s="10"/>
      <c r="G5" s="10"/>
      <c r="H5" s="10"/>
      <c r="I5" s="10"/>
      <c r="J5" s="10"/>
      <c r="K5" s="11"/>
      <c r="L5" s="400" t="str">
        <f>VLOOKUP(B4,Общее_количество_учащихся,2,FALSE)</f>
        <v>Понедельник</v>
      </c>
      <c r="M5" s="400"/>
      <c r="N5" s="400"/>
      <c r="O5" s="400"/>
      <c r="P5" s="400"/>
      <c r="Q5" s="400"/>
      <c r="R5" s="400"/>
      <c r="S5" s="400"/>
      <c r="T5" s="400"/>
      <c r="U5" s="400"/>
      <c r="V5" s="400"/>
      <c r="W5" s="400"/>
      <c r="X5" s="400"/>
      <c r="Y5" s="400"/>
      <c r="Z5" s="400"/>
      <c r="AA5" s="400"/>
      <c r="AB5" s="400"/>
      <c r="AC5" s="1"/>
      <c r="AD5" s="307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 ht="13.9" customHeight="1">
      <c r="A6" s="396" t="s">
        <v>68</v>
      </c>
      <c r="B6" s="397"/>
      <c r="C6" s="13"/>
      <c r="D6" s="390" t="s">
        <v>69</v>
      </c>
      <c r="E6" s="391"/>
      <c r="F6" s="391"/>
      <c r="G6" s="391"/>
      <c r="H6" s="391"/>
      <c r="I6" s="391"/>
      <c r="J6" s="391"/>
      <c r="K6" s="391"/>
      <c r="L6" s="391"/>
      <c r="M6" s="391"/>
      <c r="N6" s="391"/>
      <c r="O6" s="391"/>
      <c r="P6" s="391"/>
      <c r="Q6" s="391"/>
      <c r="R6" s="391"/>
      <c r="S6" s="391"/>
      <c r="T6" s="391"/>
      <c r="U6" s="391"/>
      <c r="V6" s="391"/>
      <c r="W6" s="391"/>
      <c r="X6" s="391"/>
      <c r="Y6" s="391"/>
      <c r="Z6" s="391"/>
      <c r="AA6" s="391"/>
      <c r="AB6" s="391"/>
      <c r="AC6" s="391"/>
      <c r="AD6" s="391"/>
      <c r="AE6" s="391"/>
      <c r="AF6" s="391"/>
      <c r="AG6" s="391"/>
      <c r="AH6" s="391"/>
      <c r="AI6" s="391"/>
      <c r="AJ6" s="391"/>
      <c r="AK6" s="391"/>
      <c r="AL6" s="391"/>
      <c r="AM6" s="391"/>
      <c r="AN6" s="391"/>
      <c r="AO6" s="391"/>
      <c r="AP6" s="391"/>
      <c r="AQ6" s="391"/>
      <c r="AR6" s="391"/>
      <c r="AS6" s="391"/>
      <c r="AT6" s="391"/>
      <c r="AU6" s="391"/>
      <c r="AV6" s="391"/>
      <c r="AW6" s="391"/>
      <c r="AX6" s="391"/>
      <c r="AY6" s="391"/>
      <c r="AZ6" s="391"/>
      <c r="BA6" s="391"/>
      <c r="BB6" s="391"/>
      <c r="BC6" s="391"/>
      <c r="BD6" s="391"/>
      <c r="BE6" s="391"/>
      <c r="BF6" s="391"/>
      <c r="BG6" s="391"/>
      <c r="BH6" s="391"/>
      <c r="BI6" s="391"/>
      <c r="BJ6" s="391"/>
      <c r="BK6" s="391"/>
      <c r="BL6" s="391"/>
      <c r="BM6" s="391"/>
      <c r="BN6" s="391"/>
      <c r="BO6" s="391"/>
      <c r="BP6" s="391"/>
      <c r="BQ6" s="391"/>
      <c r="BR6" s="391"/>
      <c r="BS6" s="391"/>
      <c r="BT6" s="391"/>
      <c r="BU6" s="391"/>
      <c r="BV6" s="391"/>
      <c r="BW6" s="391"/>
      <c r="BX6" s="391"/>
      <c r="BY6" s="1"/>
      <c r="BZ6" s="1"/>
      <c r="CA6" s="1"/>
    </row>
    <row r="7" spans="1:79" ht="159" customHeight="1">
      <c r="A7" s="398"/>
      <c r="B7" s="399"/>
      <c r="C7" s="13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"/>
    </row>
    <row r="8" spans="1:79">
      <c r="A8" s="31" t="s">
        <v>85</v>
      </c>
      <c r="B8" s="32"/>
      <c r="C8" s="15"/>
      <c r="D8" s="15"/>
      <c r="E8" s="15"/>
      <c r="F8" s="15"/>
      <c r="G8" s="15"/>
      <c r="H8" s="15"/>
      <c r="I8" s="15"/>
      <c r="J8" s="15"/>
      <c r="K8" s="15"/>
      <c r="L8" s="15"/>
      <c r="M8" s="15">
        <v>3.2</v>
      </c>
      <c r="N8" s="15">
        <v>3.08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>
        <v>9</v>
      </c>
      <c r="AO8" s="15"/>
      <c r="AP8" s="15"/>
      <c r="AQ8" s="15"/>
      <c r="AR8" s="15"/>
      <c r="AS8" s="15"/>
      <c r="AT8" s="15">
        <v>2</v>
      </c>
      <c r="AU8" s="15"/>
      <c r="AV8" s="15">
        <v>118</v>
      </c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31" t="s">
        <v>363</v>
      </c>
      <c r="B9" s="32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>
        <v>16</v>
      </c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31" t="s">
        <v>364</v>
      </c>
      <c r="B10" s="32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>
        <v>4</v>
      </c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16"/>
      <c r="BZ10" s="16"/>
      <c r="CA10" s="1"/>
    </row>
    <row r="11" spans="1:79">
      <c r="A11" s="31" t="s">
        <v>15</v>
      </c>
      <c r="B11" s="32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>
        <v>48</v>
      </c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206" t="s">
        <v>35</v>
      </c>
      <c r="B12" s="32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>
        <v>100</v>
      </c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31" t="s">
        <v>34</v>
      </c>
      <c r="B13" s="32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>
        <v>115</v>
      </c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386"/>
      <c r="B14" s="387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 hidden="1">
      <c r="A15" s="386"/>
      <c r="B15" s="387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386"/>
      <c r="B16" s="387"/>
      <c r="C16" s="15"/>
      <c r="D16" s="15">
        <f t="shared" ref="D16:BZ16" si="0">SUM(D8:D15)</f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5">
        <f t="shared" si="0"/>
        <v>0</v>
      </c>
      <c r="L16" s="15">
        <f t="shared" si="0"/>
        <v>0</v>
      </c>
      <c r="M16" s="15">
        <f t="shared" si="0"/>
        <v>3.2</v>
      </c>
      <c r="N16" s="15">
        <f t="shared" si="0"/>
        <v>3.08</v>
      </c>
      <c r="O16" s="15">
        <f t="shared" si="0"/>
        <v>0</v>
      </c>
      <c r="P16" s="15">
        <f t="shared" si="0"/>
        <v>0</v>
      </c>
      <c r="Q16" s="15">
        <f t="shared" si="0"/>
        <v>0</v>
      </c>
      <c r="R16" s="15">
        <f t="shared" si="0"/>
        <v>0</v>
      </c>
      <c r="S16" s="15">
        <f t="shared" si="0"/>
        <v>0</v>
      </c>
      <c r="T16" s="15">
        <f t="shared" si="0"/>
        <v>48</v>
      </c>
      <c r="U16" s="15">
        <f t="shared" si="0"/>
        <v>0</v>
      </c>
      <c r="V16" s="15">
        <f t="shared" si="0"/>
        <v>0</v>
      </c>
      <c r="W16" s="15">
        <f t="shared" si="0"/>
        <v>0</v>
      </c>
      <c r="X16" s="15">
        <f t="shared" si="0"/>
        <v>0</v>
      </c>
      <c r="Y16" s="15">
        <f t="shared" si="0"/>
        <v>0</v>
      </c>
      <c r="Z16" s="15">
        <f t="shared" si="0"/>
        <v>0</v>
      </c>
      <c r="AA16" s="15">
        <f t="shared" si="0"/>
        <v>0</v>
      </c>
      <c r="AB16" s="15">
        <f t="shared" si="0"/>
        <v>0</v>
      </c>
      <c r="AC16" s="15">
        <f t="shared" si="0"/>
        <v>0</v>
      </c>
      <c r="AD16" s="15">
        <f t="shared" si="0"/>
        <v>0</v>
      </c>
      <c r="AE16" s="15">
        <f t="shared" si="0"/>
        <v>0</v>
      </c>
      <c r="AF16" s="15">
        <f t="shared" si="0"/>
        <v>0</v>
      </c>
      <c r="AG16" s="15">
        <f t="shared" si="0"/>
        <v>0</v>
      </c>
      <c r="AH16" s="15">
        <f t="shared" si="0"/>
        <v>0</v>
      </c>
      <c r="AI16" s="15">
        <f t="shared" si="0"/>
        <v>0</v>
      </c>
      <c r="AJ16" s="15">
        <f t="shared" si="0"/>
        <v>0</v>
      </c>
      <c r="AK16" s="15">
        <f t="shared" si="0"/>
        <v>0</v>
      </c>
      <c r="AL16" s="15">
        <f t="shared" si="0"/>
        <v>0</v>
      </c>
      <c r="AM16" s="15">
        <f t="shared" si="0"/>
        <v>0</v>
      </c>
      <c r="AN16" s="15">
        <f t="shared" si="0"/>
        <v>9</v>
      </c>
      <c r="AO16" s="15">
        <f t="shared" si="0"/>
        <v>0</v>
      </c>
      <c r="AP16" s="15">
        <f t="shared" si="0"/>
        <v>0</v>
      </c>
      <c r="AQ16" s="15">
        <f t="shared" si="0"/>
        <v>0</v>
      </c>
      <c r="AR16" s="15">
        <f t="shared" si="0"/>
        <v>115</v>
      </c>
      <c r="AS16" s="15">
        <f t="shared" si="0"/>
        <v>100</v>
      </c>
      <c r="AT16" s="15">
        <f t="shared" si="0"/>
        <v>6</v>
      </c>
      <c r="AU16" s="15">
        <f t="shared" si="0"/>
        <v>0</v>
      </c>
      <c r="AV16" s="15">
        <f t="shared" si="0"/>
        <v>118</v>
      </c>
      <c r="AW16" s="15">
        <f t="shared" si="0"/>
        <v>0</v>
      </c>
      <c r="AX16" s="15">
        <f t="shared" si="0"/>
        <v>0</v>
      </c>
      <c r="AY16" s="15">
        <f t="shared" si="0"/>
        <v>16</v>
      </c>
      <c r="AZ16" s="15">
        <f t="shared" si="0"/>
        <v>0</v>
      </c>
      <c r="BA16" s="15">
        <f t="shared" si="0"/>
        <v>0</v>
      </c>
      <c r="BB16" s="15">
        <f t="shared" si="0"/>
        <v>0</v>
      </c>
      <c r="BC16" s="15">
        <f t="shared" si="0"/>
        <v>0</v>
      </c>
      <c r="BD16" s="15">
        <f t="shared" si="0"/>
        <v>0</v>
      </c>
      <c r="BE16" s="15">
        <f t="shared" si="0"/>
        <v>0</v>
      </c>
      <c r="BF16" s="15">
        <f t="shared" si="0"/>
        <v>0</v>
      </c>
      <c r="BG16" s="15">
        <f t="shared" si="0"/>
        <v>0</v>
      </c>
      <c r="BH16" s="15">
        <f t="shared" si="0"/>
        <v>0</v>
      </c>
      <c r="BI16" s="15">
        <f t="shared" si="0"/>
        <v>0</v>
      </c>
      <c r="BJ16" s="15">
        <f t="shared" si="0"/>
        <v>0</v>
      </c>
      <c r="BK16" s="15">
        <f t="shared" si="0"/>
        <v>0</v>
      </c>
      <c r="BL16" s="15">
        <f t="shared" si="0"/>
        <v>0</v>
      </c>
      <c r="BM16" s="15">
        <f t="shared" si="0"/>
        <v>0</v>
      </c>
      <c r="BN16" s="15">
        <f t="shared" si="0"/>
        <v>0</v>
      </c>
      <c r="BO16" s="15">
        <f t="shared" si="0"/>
        <v>0</v>
      </c>
      <c r="BP16" s="15">
        <f t="shared" si="0"/>
        <v>0</v>
      </c>
      <c r="BQ16" s="15">
        <f t="shared" si="0"/>
        <v>0</v>
      </c>
      <c r="BR16" s="15">
        <f t="shared" si="0"/>
        <v>0</v>
      </c>
      <c r="BS16" s="15">
        <f t="shared" si="0"/>
        <v>0</v>
      </c>
      <c r="BT16" s="15">
        <f t="shared" si="0"/>
        <v>0</v>
      </c>
      <c r="BU16" s="15">
        <f t="shared" si="0"/>
        <v>0</v>
      </c>
      <c r="BV16" s="15">
        <f t="shared" si="0"/>
        <v>0</v>
      </c>
      <c r="BW16" s="15">
        <f t="shared" si="0"/>
        <v>0</v>
      </c>
      <c r="BX16" s="15">
        <f t="shared" si="0"/>
        <v>60</v>
      </c>
      <c r="BY16" s="16">
        <f t="shared" si="0"/>
        <v>0</v>
      </c>
      <c r="BZ16" s="16">
        <f t="shared" si="0"/>
        <v>0</v>
      </c>
      <c r="CA16" s="1"/>
    </row>
    <row r="17" spans="1:79" ht="15" hidden="1" customHeight="1">
      <c r="A17" s="388" t="s">
        <v>74</v>
      </c>
      <c r="B17" s="389"/>
      <c r="C17" s="15">
        <f>C18</f>
        <v>0</v>
      </c>
      <c r="D17" s="15">
        <f t="shared" ref="D17:BO17" si="1">C17</f>
        <v>0</v>
      </c>
      <c r="E17" s="15">
        <f t="shared" si="1"/>
        <v>0</v>
      </c>
      <c r="F17" s="15">
        <f t="shared" si="1"/>
        <v>0</v>
      </c>
      <c r="G17" s="15">
        <f t="shared" si="1"/>
        <v>0</v>
      </c>
      <c r="H17" s="15">
        <f t="shared" si="1"/>
        <v>0</v>
      </c>
      <c r="I17" s="15">
        <f t="shared" si="1"/>
        <v>0</v>
      </c>
      <c r="J17" s="15">
        <f t="shared" si="1"/>
        <v>0</v>
      </c>
      <c r="K17" s="15">
        <f t="shared" si="1"/>
        <v>0</v>
      </c>
      <c r="L17" s="15">
        <f t="shared" si="1"/>
        <v>0</v>
      </c>
      <c r="M17" s="15">
        <f t="shared" si="1"/>
        <v>0</v>
      </c>
      <c r="N17" s="15">
        <f t="shared" si="1"/>
        <v>0</v>
      </c>
      <c r="O17" s="15">
        <f t="shared" si="1"/>
        <v>0</v>
      </c>
      <c r="P17" s="15">
        <f t="shared" si="1"/>
        <v>0</v>
      </c>
      <c r="Q17" s="15">
        <f t="shared" si="1"/>
        <v>0</v>
      </c>
      <c r="R17" s="15">
        <f t="shared" si="1"/>
        <v>0</v>
      </c>
      <c r="S17" s="15">
        <f t="shared" si="1"/>
        <v>0</v>
      </c>
      <c r="T17" s="15">
        <f t="shared" si="1"/>
        <v>0</v>
      </c>
      <c r="U17" s="15">
        <f t="shared" si="1"/>
        <v>0</v>
      </c>
      <c r="V17" s="15">
        <f t="shared" si="1"/>
        <v>0</v>
      </c>
      <c r="W17" s="15">
        <f t="shared" si="1"/>
        <v>0</v>
      </c>
      <c r="X17" s="15">
        <f t="shared" si="1"/>
        <v>0</v>
      </c>
      <c r="Y17" s="15">
        <f t="shared" si="1"/>
        <v>0</v>
      </c>
      <c r="Z17" s="15">
        <f t="shared" si="1"/>
        <v>0</v>
      </c>
      <c r="AA17" s="15">
        <f t="shared" si="1"/>
        <v>0</v>
      </c>
      <c r="AB17" s="15">
        <f t="shared" si="1"/>
        <v>0</v>
      </c>
      <c r="AC17" s="15">
        <f t="shared" si="1"/>
        <v>0</v>
      </c>
      <c r="AD17" s="15">
        <f t="shared" si="1"/>
        <v>0</v>
      </c>
      <c r="AE17" s="15">
        <f t="shared" si="1"/>
        <v>0</v>
      </c>
      <c r="AF17" s="15">
        <f t="shared" si="1"/>
        <v>0</v>
      </c>
      <c r="AG17" s="15">
        <f t="shared" si="1"/>
        <v>0</v>
      </c>
      <c r="AH17" s="15">
        <f t="shared" si="1"/>
        <v>0</v>
      </c>
      <c r="AI17" s="15">
        <f t="shared" si="1"/>
        <v>0</v>
      </c>
      <c r="AJ17" s="15">
        <f t="shared" si="1"/>
        <v>0</v>
      </c>
      <c r="AK17" s="15">
        <f t="shared" si="1"/>
        <v>0</v>
      </c>
      <c r="AL17" s="15">
        <f t="shared" si="1"/>
        <v>0</v>
      </c>
      <c r="AM17" s="15">
        <f t="shared" si="1"/>
        <v>0</v>
      </c>
      <c r="AN17" s="15">
        <f t="shared" si="1"/>
        <v>0</v>
      </c>
      <c r="AO17" s="15">
        <f t="shared" si="1"/>
        <v>0</v>
      </c>
      <c r="AP17" s="15">
        <f t="shared" si="1"/>
        <v>0</v>
      </c>
      <c r="AQ17" s="15">
        <f t="shared" si="1"/>
        <v>0</v>
      </c>
      <c r="AR17" s="15">
        <f t="shared" si="1"/>
        <v>0</v>
      </c>
      <c r="AS17" s="15">
        <f t="shared" si="1"/>
        <v>0</v>
      </c>
      <c r="AT17" s="15">
        <f t="shared" si="1"/>
        <v>0</v>
      </c>
      <c r="AU17" s="15">
        <f t="shared" si="1"/>
        <v>0</v>
      </c>
      <c r="AV17" s="15">
        <f t="shared" si="1"/>
        <v>0</v>
      </c>
      <c r="AW17" s="15">
        <f t="shared" si="1"/>
        <v>0</v>
      </c>
      <c r="AX17" s="15">
        <f t="shared" si="1"/>
        <v>0</v>
      </c>
      <c r="AY17" s="15">
        <f t="shared" si="1"/>
        <v>0</v>
      </c>
      <c r="AZ17" s="15">
        <f t="shared" si="1"/>
        <v>0</v>
      </c>
      <c r="BA17" s="15">
        <f t="shared" si="1"/>
        <v>0</v>
      </c>
      <c r="BB17" s="15">
        <f t="shared" si="1"/>
        <v>0</v>
      </c>
      <c r="BC17" s="15">
        <f t="shared" si="1"/>
        <v>0</v>
      </c>
      <c r="BD17" s="15">
        <f t="shared" si="1"/>
        <v>0</v>
      </c>
      <c r="BE17" s="15">
        <f t="shared" si="1"/>
        <v>0</v>
      </c>
      <c r="BF17" s="15">
        <f t="shared" si="1"/>
        <v>0</v>
      </c>
      <c r="BG17" s="15">
        <f t="shared" si="1"/>
        <v>0</v>
      </c>
      <c r="BH17" s="15">
        <f t="shared" si="1"/>
        <v>0</v>
      </c>
      <c r="BI17" s="15">
        <f t="shared" si="1"/>
        <v>0</v>
      </c>
      <c r="BJ17" s="15">
        <f t="shared" si="1"/>
        <v>0</v>
      </c>
      <c r="BK17" s="15">
        <f t="shared" si="1"/>
        <v>0</v>
      </c>
      <c r="BL17" s="15">
        <f t="shared" si="1"/>
        <v>0</v>
      </c>
      <c r="BM17" s="15">
        <f t="shared" si="1"/>
        <v>0</v>
      </c>
      <c r="BN17" s="15">
        <f t="shared" si="1"/>
        <v>0</v>
      </c>
      <c r="BO17" s="15">
        <f t="shared" si="1"/>
        <v>0</v>
      </c>
      <c r="BP17" s="15">
        <f t="shared" ref="BP17:BZ17" si="2">BO17</f>
        <v>0</v>
      </c>
      <c r="BQ17" s="15">
        <f t="shared" si="2"/>
        <v>0</v>
      </c>
      <c r="BR17" s="15">
        <f t="shared" si="2"/>
        <v>0</v>
      </c>
      <c r="BS17" s="15">
        <f t="shared" si="2"/>
        <v>0</v>
      </c>
      <c r="BT17" s="15">
        <f t="shared" si="2"/>
        <v>0</v>
      </c>
      <c r="BU17" s="15">
        <f t="shared" si="2"/>
        <v>0</v>
      </c>
      <c r="BV17" s="15">
        <f t="shared" si="2"/>
        <v>0</v>
      </c>
      <c r="BW17" s="15">
        <f t="shared" si="2"/>
        <v>0</v>
      </c>
      <c r="BX17" s="15">
        <f t="shared" si="2"/>
        <v>0</v>
      </c>
      <c r="BY17" s="18">
        <f t="shared" si="2"/>
        <v>0</v>
      </c>
      <c r="BZ17" s="18">
        <f t="shared" si="2"/>
        <v>0</v>
      </c>
      <c r="CA17" s="1"/>
    </row>
    <row r="18" spans="1:79" ht="20.25" thickBot="1">
      <c r="A18" s="384" t="s">
        <v>74</v>
      </c>
      <c r="B18" s="385"/>
      <c r="C18" s="19">
        <f>VLOOKUP(B4, завтрак_факт,3,FALSE)</f>
        <v>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384" t="s">
        <v>75</v>
      </c>
      <c r="B19" s="385"/>
      <c r="C19" s="20"/>
      <c r="D19" s="21">
        <f t="shared" ref="D19:E19" si="3">D16*D17/1000</f>
        <v>0</v>
      </c>
      <c r="E19" s="21">
        <f t="shared" si="3"/>
        <v>0</v>
      </c>
      <c r="F19" s="21">
        <f t="shared" ref="F19:G19" si="4">F16*F17</f>
        <v>0</v>
      </c>
      <c r="G19" s="22">
        <f t="shared" si="4"/>
        <v>0</v>
      </c>
      <c r="H19" s="22">
        <f t="shared" ref="H19:P19" si="5">H16*H17/1000</f>
        <v>0</v>
      </c>
      <c r="I19" s="22">
        <f t="shared" si="5"/>
        <v>0</v>
      </c>
      <c r="J19" s="23">
        <f t="shared" si="5"/>
        <v>0</v>
      </c>
      <c r="K19" s="23">
        <f t="shared" si="5"/>
        <v>0</v>
      </c>
      <c r="L19" s="23">
        <f t="shared" si="5"/>
        <v>0</v>
      </c>
      <c r="M19" s="23">
        <f t="shared" si="5"/>
        <v>0</v>
      </c>
      <c r="N19" s="23">
        <f t="shared" si="5"/>
        <v>0</v>
      </c>
      <c r="O19" s="23">
        <f t="shared" si="5"/>
        <v>0</v>
      </c>
      <c r="P19" s="23">
        <f t="shared" si="5"/>
        <v>0</v>
      </c>
      <c r="Q19" s="23">
        <f>Q16*Q17</f>
        <v>0</v>
      </c>
      <c r="R19" s="23">
        <f t="shared" ref="R19:BG19" si="6">R16*R17/1000</f>
        <v>0</v>
      </c>
      <c r="S19" s="23">
        <f t="shared" si="6"/>
        <v>0</v>
      </c>
      <c r="T19" s="23">
        <f t="shared" si="6"/>
        <v>0</v>
      </c>
      <c r="U19" s="23">
        <f t="shared" si="6"/>
        <v>0</v>
      </c>
      <c r="V19" s="23">
        <f t="shared" si="6"/>
        <v>0</v>
      </c>
      <c r="W19" s="23">
        <f t="shared" si="6"/>
        <v>0</v>
      </c>
      <c r="X19" s="23">
        <f t="shared" si="6"/>
        <v>0</v>
      </c>
      <c r="Y19" s="23">
        <f t="shared" si="6"/>
        <v>0</v>
      </c>
      <c r="Z19" s="23">
        <f t="shared" si="6"/>
        <v>0</v>
      </c>
      <c r="AA19" s="23">
        <f t="shared" si="6"/>
        <v>0</v>
      </c>
      <c r="AB19" s="23">
        <f t="shared" si="6"/>
        <v>0</v>
      </c>
      <c r="AC19" s="23">
        <f t="shared" si="6"/>
        <v>0</v>
      </c>
      <c r="AD19" s="23">
        <f t="shared" si="6"/>
        <v>0</v>
      </c>
      <c r="AE19" s="23">
        <f t="shared" si="6"/>
        <v>0</v>
      </c>
      <c r="AF19" s="23">
        <f t="shared" si="6"/>
        <v>0</v>
      </c>
      <c r="AG19" s="23">
        <f t="shared" si="6"/>
        <v>0</v>
      </c>
      <c r="AH19" s="23">
        <f t="shared" si="6"/>
        <v>0</v>
      </c>
      <c r="AI19" s="23">
        <f t="shared" si="6"/>
        <v>0</v>
      </c>
      <c r="AJ19" s="23">
        <f t="shared" si="6"/>
        <v>0</v>
      </c>
      <c r="AK19" s="23">
        <f t="shared" si="6"/>
        <v>0</v>
      </c>
      <c r="AL19" s="23">
        <f t="shared" si="6"/>
        <v>0</v>
      </c>
      <c r="AM19" s="23">
        <f t="shared" si="6"/>
        <v>0</v>
      </c>
      <c r="AN19" s="23">
        <f t="shared" si="6"/>
        <v>0</v>
      </c>
      <c r="AO19" s="23">
        <f t="shared" si="6"/>
        <v>0</v>
      </c>
      <c r="AP19" s="23">
        <f t="shared" si="6"/>
        <v>0</v>
      </c>
      <c r="AQ19" s="23">
        <f t="shared" si="6"/>
        <v>0</v>
      </c>
      <c r="AR19" s="23">
        <f t="shared" si="6"/>
        <v>0</v>
      </c>
      <c r="AS19" s="23">
        <f t="shared" si="6"/>
        <v>0</v>
      </c>
      <c r="AT19" s="23">
        <f t="shared" si="6"/>
        <v>0</v>
      </c>
      <c r="AU19" s="23">
        <f t="shared" si="6"/>
        <v>0</v>
      </c>
      <c r="AV19" s="23">
        <f t="shared" si="6"/>
        <v>0</v>
      </c>
      <c r="AW19" s="23">
        <f t="shared" si="6"/>
        <v>0</v>
      </c>
      <c r="AX19" s="23">
        <f t="shared" si="6"/>
        <v>0</v>
      </c>
      <c r="AY19" s="23">
        <f t="shared" si="6"/>
        <v>0</v>
      </c>
      <c r="AZ19" s="23">
        <f t="shared" si="6"/>
        <v>0</v>
      </c>
      <c r="BA19" s="23">
        <f t="shared" si="6"/>
        <v>0</v>
      </c>
      <c r="BB19" s="23">
        <f t="shared" si="6"/>
        <v>0</v>
      </c>
      <c r="BC19" s="23">
        <f t="shared" si="6"/>
        <v>0</v>
      </c>
      <c r="BD19" s="23">
        <f t="shared" si="6"/>
        <v>0</v>
      </c>
      <c r="BE19" s="23">
        <f t="shared" si="6"/>
        <v>0</v>
      </c>
      <c r="BF19" s="23">
        <f t="shared" si="6"/>
        <v>0</v>
      </c>
      <c r="BG19" s="23">
        <f t="shared" si="6"/>
        <v>0</v>
      </c>
      <c r="BH19" s="23">
        <f>BH16*BH17</f>
        <v>0</v>
      </c>
      <c r="BI19" s="23">
        <f t="shared" ref="BI19:BY19" si="7">BI16*BI17/1000</f>
        <v>0</v>
      </c>
      <c r="BJ19" s="23">
        <f t="shared" si="7"/>
        <v>0</v>
      </c>
      <c r="BK19" s="23">
        <f t="shared" si="7"/>
        <v>0</v>
      </c>
      <c r="BL19" s="23">
        <f t="shared" si="7"/>
        <v>0</v>
      </c>
      <c r="BM19" s="23">
        <f t="shared" si="7"/>
        <v>0</v>
      </c>
      <c r="BN19" s="23">
        <f t="shared" si="7"/>
        <v>0</v>
      </c>
      <c r="BO19" s="23">
        <f t="shared" si="7"/>
        <v>0</v>
      </c>
      <c r="BP19" s="23">
        <f t="shared" si="7"/>
        <v>0</v>
      </c>
      <c r="BQ19" s="23">
        <f t="shared" si="7"/>
        <v>0</v>
      </c>
      <c r="BR19" s="23">
        <f t="shared" si="7"/>
        <v>0</v>
      </c>
      <c r="BS19" s="23">
        <f t="shared" si="7"/>
        <v>0</v>
      </c>
      <c r="BT19" s="23">
        <f t="shared" si="7"/>
        <v>0</v>
      </c>
      <c r="BU19" s="23">
        <f t="shared" si="7"/>
        <v>0</v>
      </c>
      <c r="BV19" s="23">
        <f t="shared" si="7"/>
        <v>0</v>
      </c>
      <c r="BW19" s="23">
        <f t="shared" si="7"/>
        <v>0</v>
      </c>
      <c r="BX19" s="23">
        <f t="shared" si="7"/>
        <v>0</v>
      </c>
      <c r="BY19" s="21">
        <f t="shared" si="7"/>
        <v>0</v>
      </c>
      <c r="BZ19" s="21">
        <f>BZ16*BZ17</f>
        <v>0</v>
      </c>
      <c r="CA19" s="1"/>
    </row>
    <row r="20" spans="1:79">
      <c r="A20" s="384" t="s">
        <v>64</v>
      </c>
      <c r="B20" s="385"/>
      <c r="C20" s="20"/>
      <c r="D20" s="24">
        <f>ССЫЛКИ!B3</f>
        <v>85</v>
      </c>
      <c r="E20" s="24">
        <f>ССЫЛКИ!C3</f>
        <v>21</v>
      </c>
      <c r="F20" s="24">
        <f>ССЫЛКИ!D3</f>
        <v>21</v>
      </c>
      <c r="G20" s="24">
        <f>ССЫЛКИ!E3</f>
        <v>6</v>
      </c>
      <c r="H20" s="24">
        <f>ССЫЛКИ!F3</f>
        <v>400</v>
      </c>
      <c r="I20" s="24">
        <f>ССЫЛКИ!G3</f>
        <v>140</v>
      </c>
      <c r="J20" s="24">
        <f>ССЫЛКИ!H3</f>
        <v>85</v>
      </c>
      <c r="K20" s="24">
        <f>ССЫЛКИ!I3</f>
        <v>21</v>
      </c>
      <c r="L20" s="24">
        <f>ССЫЛКИ!J3</f>
        <v>140</v>
      </c>
      <c r="M20" s="24">
        <f>ССЫЛКИ!K3</f>
        <v>56</v>
      </c>
      <c r="N20" s="24">
        <f>ССЫЛКИ!L3</f>
        <v>10</v>
      </c>
      <c r="O20" s="24">
        <f>ССЫЛКИ!M3</f>
        <v>240</v>
      </c>
      <c r="P20" s="24">
        <f>ССЫЛКИ!N3</f>
        <v>700</v>
      </c>
      <c r="Q20" s="24">
        <f>ССЫЛКИ!O3</f>
        <v>8</v>
      </c>
      <c r="R20" s="24">
        <f>ССЫЛКИ!P3</f>
        <v>160</v>
      </c>
      <c r="S20" s="24">
        <f>ССЫЛКИ!Q3</f>
        <v>10</v>
      </c>
      <c r="T20" s="24">
        <f>ССЫЛКИ!R3</f>
        <v>150</v>
      </c>
      <c r="U20" s="24">
        <f>ССЫЛКИ!S3</f>
        <v>110</v>
      </c>
      <c r="V20" s="24">
        <f>ССЫЛКИ!T3</f>
        <v>130</v>
      </c>
      <c r="W20" s="24">
        <f>ССЫЛКИ!U3</f>
        <v>150</v>
      </c>
      <c r="X20" s="24">
        <f>ССЫЛКИ!V3</f>
        <v>150</v>
      </c>
      <c r="Y20" s="24">
        <f>ССЫЛКИ!W3</f>
        <v>40</v>
      </c>
      <c r="Z20" s="24">
        <f>ССЫЛКИ!X3</f>
        <v>150</v>
      </c>
      <c r="AA20" s="24">
        <f>ССЫЛКИ!Y3</f>
        <v>60</v>
      </c>
      <c r="AB20" s="24">
        <f>ССЫЛКИ!Z3</f>
        <v>70</v>
      </c>
      <c r="AC20" s="24">
        <f>ССЫЛКИ!AA3</f>
        <v>165</v>
      </c>
      <c r="AD20" s="24">
        <f>ССЫЛКИ!AB3</f>
        <v>21</v>
      </c>
      <c r="AE20" s="24">
        <f>ССЫЛКИ!AC3</f>
        <v>10.5</v>
      </c>
      <c r="AF20" s="24">
        <f>ССЫЛКИ!AD3</f>
        <v>55</v>
      </c>
      <c r="AG20" s="24">
        <f>ССЫЛКИ!AE3</f>
        <v>90</v>
      </c>
      <c r="AH20" s="24">
        <f>ССЫЛКИ!AF3</f>
        <v>45</v>
      </c>
      <c r="AI20" s="24">
        <f>ССЫЛКИ!AG3</f>
        <v>45</v>
      </c>
      <c r="AJ20" s="24">
        <f>ССЫЛКИ!AH3</f>
        <v>52</v>
      </c>
      <c r="AK20" s="24">
        <f>ССЫЛКИ!AI3</f>
        <v>50</v>
      </c>
      <c r="AL20" s="24">
        <f>ССЫЛКИ!AJ3</f>
        <v>55</v>
      </c>
      <c r="AM20" s="24">
        <f>ССЫЛКИ!AK3</f>
        <v>60</v>
      </c>
      <c r="AN20" s="24">
        <f>ССЫЛКИ!AL3</f>
        <v>60</v>
      </c>
      <c r="AO20" s="24">
        <f>ССЫЛКИ!AM3</f>
        <v>50</v>
      </c>
      <c r="AP20" s="24">
        <f>ССЫЛКИ!AN3</f>
        <v>110</v>
      </c>
      <c r="AQ20" s="24">
        <f>ССЫЛКИ!AO3</f>
        <v>270</v>
      </c>
      <c r="AR20" s="24">
        <f>ССЫЛКИ!AP3</f>
        <v>200</v>
      </c>
      <c r="AS20" s="24">
        <f>ССЫЛКИ!AQ3</f>
        <v>80</v>
      </c>
      <c r="AT20" s="24">
        <f>ССЫЛКИ!AR3</f>
        <v>600</v>
      </c>
      <c r="AU20" s="24">
        <f>ССЫЛКИ!AS3</f>
        <v>60</v>
      </c>
      <c r="AV20" s="24">
        <f>ССЫЛКИ!AT3</f>
        <v>75</v>
      </c>
      <c r="AW20" s="24">
        <f>ССЫЛКИ!AU3</f>
        <v>250</v>
      </c>
      <c r="AX20" s="24">
        <f>ССЫЛКИ!AV3</f>
        <v>274</v>
      </c>
      <c r="AY20" s="24">
        <f>ССЫЛКИ!AW3</f>
        <v>450</v>
      </c>
      <c r="AZ20" s="24">
        <f>ССЫЛКИ!AX3</f>
        <v>325</v>
      </c>
      <c r="BA20" s="24">
        <f>ССЫЛКИ!AY3</f>
        <v>180</v>
      </c>
      <c r="BB20" s="24">
        <f>ССЫЛКИ!AZ3</f>
        <v>320</v>
      </c>
      <c r="BC20" s="24">
        <f>ССЫЛКИ!BA3</f>
        <v>350</v>
      </c>
      <c r="BD20" s="24">
        <f>ССЫЛКИ!BB3</f>
        <v>300</v>
      </c>
      <c r="BE20" s="24">
        <f>ССЫЛКИ!BC3</f>
        <v>120</v>
      </c>
      <c r="BF20" s="24">
        <f>ССЫЛКИ!BD3</f>
        <v>220</v>
      </c>
      <c r="BG20" s="24">
        <f>ССЫЛКИ!BE3</f>
        <v>300</v>
      </c>
      <c r="BH20" s="24">
        <f>ССЫЛКИ!BF3</f>
        <v>21</v>
      </c>
      <c r="BI20" s="24">
        <f>ССЫЛКИ!BG3</f>
        <v>21</v>
      </c>
      <c r="BJ20" s="24">
        <f>ССЫЛКИ!BH3</f>
        <v>35</v>
      </c>
      <c r="BK20" s="24">
        <f>ССЫЛКИ!BI3</f>
        <v>22</v>
      </c>
      <c r="BL20" s="24">
        <f>ССЫЛКИ!BJ3</f>
        <v>32</v>
      </c>
      <c r="BM20" s="24">
        <f>ССЫЛКИ!BK3</f>
        <v>140</v>
      </c>
      <c r="BN20" s="24">
        <f>ССЫЛКИ!BL3</f>
        <v>140</v>
      </c>
      <c r="BO20" s="24">
        <f>ССЫЛКИ!BM3</f>
        <v>30</v>
      </c>
      <c r="BP20" s="24">
        <f>ССЫЛКИ!BN3</f>
        <v>4.2</v>
      </c>
      <c r="BQ20" s="24">
        <f>ССЫЛКИ!BO3</f>
        <v>160</v>
      </c>
      <c r="BR20" s="24">
        <f>ССЫЛКИ!BP3</f>
        <v>100</v>
      </c>
      <c r="BS20" s="24">
        <f>ССЫЛКИ!BQ3</f>
        <v>150</v>
      </c>
      <c r="BT20" s="24">
        <f>ССЫЛКИ!BR3</f>
        <v>160</v>
      </c>
      <c r="BU20" s="24">
        <f>ССЫЛКИ!BS3</f>
        <v>100</v>
      </c>
      <c r="BV20" s="24">
        <f>ССЫЛКИ!BT3</f>
        <v>90</v>
      </c>
      <c r="BW20" s="24">
        <f>ССЫЛКИ!BU3</f>
        <v>21</v>
      </c>
      <c r="BX20" s="24">
        <f>ССЫЛКИ!BV3</f>
        <v>40</v>
      </c>
      <c r="BY20" s="24">
        <f>ССЫЛКИ!BW3</f>
        <v>210</v>
      </c>
      <c r="BZ20" s="24">
        <f>ССЫЛКИ!BX3</f>
        <v>8</v>
      </c>
      <c r="CA20" s="1"/>
    </row>
    <row r="21" spans="1:79" ht="15.75" customHeight="1">
      <c r="A21" s="384" t="s">
        <v>76</v>
      </c>
      <c r="B21" s="385"/>
      <c r="C21" s="25">
        <f>SUM(D21:BZ21)</f>
        <v>0</v>
      </c>
      <c r="D21" s="26">
        <f t="shared" ref="D21:BZ21" si="8">D19*D20</f>
        <v>0</v>
      </c>
      <c r="E21" s="26">
        <f t="shared" si="8"/>
        <v>0</v>
      </c>
      <c r="F21" s="26">
        <f t="shared" si="8"/>
        <v>0</v>
      </c>
      <c r="G21" s="27">
        <f t="shared" si="8"/>
        <v>0</v>
      </c>
      <c r="H21" s="27">
        <f t="shared" si="8"/>
        <v>0</v>
      </c>
      <c r="I21" s="27">
        <f t="shared" si="8"/>
        <v>0</v>
      </c>
      <c r="J21" s="23">
        <f t="shared" si="8"/>
        <v>0</v>
      </c>
      <c r="K21" s="23">
        <f t="shared" si="8"/>
        <v>0</v>
      </c>
      <c r="L21" s="23">
        <f t="shared" si="8"/>
        <v>0</v>
      </c>
      <c r="M21" s="23">
        <f t="shared" si="8"/>
        <v>0</v>
      </c>
      <c r="N21" s="23">
        <f t="shared" si="8"/>
        <v>0</v>
      </c>
      <c r="O21" s="23">
        <f t="shared" si="8"/>
        <v>0</v>
      </c>
      <c r="P21" s="23">
        <f t="shared" si="8"/>
        <v>0</v>
      </c>
      <c r="Q21" s="23">
        <f t="shared" si="8"/>
        <v>0</v>
      </c>
      <c r="R21" s="23">
        <f t="shared" si="8"/>
        <v>0</v>
      </c>
      <c r="S21" s="23">
        <f t="shared" si="8"/>
        <v>0</v>
      </c>
      <c r="T21" s="23">
        <f t="shared" si="8"/>
        <v>0</v>
      </c>
      <c r="U21" s="23">
        <f t="shared" si="8"/>
        <v>0</v>
      </c>
      <c r="V21" s="23">
        <f t="shared" si="8"/>
        <v>0</v>
      </c>
      <c r="W21" s="23">
        <f t="shared" si="8"/>
        <v>0</v>
      </c>
      <c r="X21" s="23">
        <f t="shared" si="8"/>
        <v>0</v>
      </c>
      <c r="Y21" s="23">
        <f t="shared" si="8"/>
        <v>0</v>
      </c>
      <c r="Z21" s="23">
        <f t="shared" si="8"/>
        <v>0</v>
      </c>
      <c r="AA21" s="23">
        <f t="shared" si="8"/>
        <v>0</v>
      </c>
      <c r="AB21" s="23">
        <f t="shared" si="8"/>
        <v>0</v>
      </c>
      <c r="AC21" s="23">
        <f t="shared" si="8"/>
        <v>0</v>
      </c>
      <c r="AD21" s="23">
        <f t="shared" si="8"/>
        <v>0</v>
      </c>
      <c r="AE21" s="23">
        <f t="shared" si="8"/>
        <v>0</v>
      </c>
      <c r="AF21" s="23">
        <f t="shared" si="8"/>
        <v>0</v>
      </c>
      <c r="AG21" s="23">
        <f t="shared" si="8"/>
        <v>0</v>
      </c>
      <c r="AH21" s="23">
        <f t="shared" si="8"/>
        <v>0</v>
      </c>
      <c r="AI21" s="23">
        <f t="shared" si="8"/>
        <v>0</v>
      </c>
      <c r="AJ21" s="23">
        <f t="shared" si="8"/>
        <v>0</v>
      </c>
      <c r="AK21" s="23">
        <f t="shared" si="8"/>
        <v>0</v>
      </c>
      <c r="AL21" s="23">
        <f t="shared" si="8"/>
        <v>0</v>
      </c>
      <c r="AM21" s="23">
        <f t="shared" si="8"/>
        <v>0</v>
      </c>
      <c r="AN21" s="23">
        <f t="shared" si="8"/>
        <v>0</v>
      </c>
      <c r="AO21" s="23">
        <f t="shared" si="8"/>
        <v>0</v>
      </c>
      <c r="AP21" s="23">
        <f t="shared" si="8"/>
        <v>0</v>
      </c>
      <c r="AQ21" s="23">
        <f t="shared" si="8"/>
        <v>0</v>
      </c>
      <c r="AR21" s="23">
        <f t="shared" si="8"/>
        <v>0</v>
      </c>
      <c r="AS21" s="23">
        <f t="shared" si="8"/>
        <v>0</v>
      </c>
      <c r="AT21" s="23">
        <f t="shared" si="8"/>
        <v>0</v>
      </c>
      <c r="AU21" s="23">
        <f t="shared" si="8"/>
        <v>0</v>
      </c>
      <c r="AV21" s="23">
        <f t="shared" si="8"/>
        <v>0</v>
      </c>
      <c r="AW21" s="23">
        <f t="shared" si="8"/>
        <v>0</v>
      </c>
      <c r="AX21" s="23">
        <f t="shared" si="8"/>
        <v>0</v>
      </c>
      <c r="AY21" s="23">
        <f t="shared" si="8"/>
        <v>0</v>
      </c>
      <c r="AZ21" s="23">
        <f t="shared" si="8"/>
        <v>0</v>
      </c>
      <c r="BA21" s="23">
        <f t="shared" si="8"/>
        <v>0</v>
      </c>
      <c r="BB21" s="23">
        <f t="shared" si="8"/>
        <v>0</v>
      </c>
      <c r="BC21" s="23">
        <f t="shared" si="8"/>
        <v>0</v>
      </c>
      <c r="BD21" s="23">
        <f t="shared" si="8"/>
        <v>0</v>
      </c>
      <c r="BE21" s="23">
        <f t="shared" si="8"/>
        <v>0</v>
      </c>
      <c r="BF21" s="23">
        <f t="shared" si="8"/>
        <v>0</v>
      </c>
      <c r="BG21" s="23">
        <f t="shared" si="8"/>
        <v>0</v>
      </c>
      <c r="BH21" s="23">
        <f t="shared" si="8"/>
        <v>0</v>
      </c>
      <c r="BI21" s="23">
        <f t="shared" si="8"/>
        <v>0</v>
      </c>
      <c r="BJ21" s="23">
        <f t="shared" si="8"/>
        <v>0</v>
      </c>
      <c r="BK21" s="23">
        <f t="shared" si="8"/>
        <v>0</v>
      </c>
      <c r="BL21" s="23">
        <f t="shared" si="8"/>
        <v>0</v>
      </c>
      <c r="BM21" s="23">
        <f t="shared" si="8"/>
        <v>0</v>
      </c>
      <c r="BN21" s="23">
        <f t="shared" si="8"/>
        <v>0</v>
      </c>
      <c r="BO21" s="23">
        <f t="shared" si="8"/>
        <v>0</v>
      </c>
      <c r="BP21" s="23">
        <f t="shared" si="8"/>
        <v>0</v>
      </c>
      <c r="BQ21" s="23">
        <f t="shared" si="8"/>
        <v>0</v>
      </c>
      <c r="BR21" s="23">
        <f t="shared" si="8"/>
        <v>0</v>
      </c>
      <c r="BS21" s="23">
        <f t="shared" si="8"/>
        <v>0</v>
      </c>
      <c r="BT21" s="23">
        <f t="shared" si="8"/>
        <v>0</v>
      </c>
      <c r="BU21" s="23">
        <f t="shared" si="8"/>
        <v>0</v>
      </c>
      <c r="BV21" s="23">
        <f t="shared" si="8"/>
        <v>0</v>
      </c>
      <c r="BW21" s="23">
        <f t="shared" si="8"/>
        <v>0</v>
      </c>
      <c r="BX21" s="23">
        <f t="shared" si="8"/>
        <v>0</v>
      </c>
      <c r="BY21" s="26">
        <f t="shared" si="8"/>
        <v>0</v>
      </c>
      <c r="BZ21" s="26">
        <f t="shared" si="8"/>
        <v>0</v>
      </c>
      <c r="CA21" s="1"/>
    </row>
    <row r="22" spans="1:79" ht="15.75" customHeight="1">
      <c r="A22" s="384" t="s">
        <v>77</v>
      </c>
      <c r="B22" s="385"/>
      <c r="C22" s="25" t="e">
        <f>C21/C18</f>
        <v>#DIV/0!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6" hidden="1" customHeight="1">
      <c r="A23" s="1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6" hidden="1" customHeight="1">
      <c r="A24" s="1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6" hidden="1" customHeight="1">
      <c r="A25" s="1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6" hidden="1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idden="1">
      <c r="A27" s="1"/>
      <c r="B27" s="1" t="s">
        <v>397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idden="1">
      <c r="A28" s="386"/>
      <c r="B28" s="387"/>
      <c r="C28" s="15"/>
      <c r="D28" s="15">
        <f t="shared" ref="D28:BO28" si="9">SUM(D8:D15)</f>
        <v>0</v>
      </c>
      <c r="E28" s="15">
        <f t="shared" si="9"/>
        <v>0</v>
      </c>
      <c r="F28" s="15">
        <f t="shared" si="9"/>
        <v>0</v>
      </c>
      <c r="G28" s="15">
        <f t="shared" si="9"/>
        <v>0</v>
      </c>
      <c r="H28" s="15">
        <f t="shared" si="9"/>
        <v>0</v>
      </c>
      <c r="I28" s="15">
        <f t="shared" si="9"/>
        <v>0</v>
      </c>
      <c r="J28" s="15">
        <f t="shared" si="9"/>
        <v>0</v>
      </c>
      <c r="K28" s="15">
        <f t="shared" si="9"/>
        <v>0</v>
      </c>
      <c r="L28" s="15">
        <f t="shared" si="9"/>
        <v>0</v>
      </c>
      <c r="M28" s="15">
        <f t="shared" si="9"/>
        <v>3.2</v>
      </c>
      <c r="N28" s="15">
        <f t="shared" si="9"/>
        <v>3.08</v>
      </c>
      <c r="O28" s="15">
        <f t="shared" si="9"/>
        <v>0</v>
      </c>
      <c r="P28" s="15">
        <f t="shared" si="9"/>
        <v>0</v>
      </c>
      <c r="Q28" s="15">
        <f t="shared" si="9"/>
        <v>0</v>
      </c>
      <c r="R28" s="15">
        <f t="shared" si="9"/>
        <v>0</v>
      </c>
      <c r="S28" s="15">
        <f t="shared" si="9"/>
        <v>0</v>
      </c>
      <c r="T28" s="15">
        <f t="shared" si="9"/>
        <v>48</v>
      </c>
      <c r="U28" s="15">
        <f t="shared" si="9"/>
        <v>0</v>
      </c>
      <c r="V28" s="15">
        <f t="shared" si="9"/>
        <v>0</v>
      </c>
      <c r="W28" s="15">
        <f t="shared" si="9"/>
        <v>0</v>
      </c>
      <c r="X28" s="15">
        <f t="shared" si="9"/>
        <v>0</v>
      </c>
      <c r="Y28" s="15">
        <f t="shared" si="9"/>
        <v>0</v>
      </c>
      <c r="Z28" s="15">
        <f t="shared" si="9"/>
        <v>0</v>
      </c>
      <c r="AA28" s="15">
        <f t="shared" si="9"/>
        <v>0</v>
      </c>
      <c r="AB28" s="15">
        <f t="shared" si="9"/>
        <v>0</v>
      </c>
      <c r="AC28" s="15">
        <f t="shared" si="9"/>
        <v>0</v>
      </c>
      <c r="AD28" s="15">
        <f t="shared" si="9"/>
        <v>0</v>
      </c>
      <c r="AE28" s="15">
        <f t="shared" si="9"/>
        <v>0</v>
      </c>
      <c r="AF28" s="15">
        <f t="shared" si="9"/>
        <v>0</v>
      </c>
      <c r="AG28" s="15">
        <f t="shared" si="9"/>
        <v>0</v>
      </c>
      <c r="AH28" s="15">
        <f t="shared" si="9"/>
        <v>0</v>
      </c>
      <c r="AI28" s="15">
        <f t="shared" si="9"/>
        <v>0</v>
      </c>
      <c r="AJ28" s="15">
        <f t="shared" si="9"/>
        <v>0</v>
      </c>
      <c r="AK28" s="15">
        <f t="shared" si="9"/>
        <v>0</v>
      </c>
      <c r="AL28" s="15">
        <f t="shared" si="9"/>
        <v>0</v>
      </c>
      <c r="AM28" s="15">
        <f t="shared" si="9"/>
        <v>0</v>
      </c>
      <c r="AN28" s="15">
        <f t="shared" si="9"/>
        <v>9</v>
      </c>
      <c r="AO28" s="15">
        <f t="shared" si="9"/>
        <v>0</v>
      </c>
      <c r="AP28" s="15">
        <f t="shared" si="9"/>
        <v>0</v>
      </c>
      <c r="AQ28" s="15">
        <f t="shared" si="9"/>
        <v>0</v>
      </c>
      <c r="AR28" s="15">
        <f t="shared" si="9"/>
        <v>115</v>
      </c>
      <c r="AS28" s="15">
        <f t="shared" si="9"/>
        <v>100</v>
      </c>
      <c r="AT28" s="15">
        <f t="shared" si="9"/>
        <v>6</v>
      </c>
      <c r="AU28" s="15">
        <f t="shared" si="9"/>
        <v>0</v>
      </c>
      <c r="AV28" s="15">
        <f t="shared" si="9"/>
        <v>118</v>
      </c>
      <c r="AW28" s="15">
        <f t="shared" si="9"/>
        <v>0</v>
      </c>
      <c r="AX28" s="15">
        <f t="shared" si="9"/>
        <v>0</v>
      </c>
      <c r="AY28" s="15">
        <f t="shared" si="9"/>
        <v>16</v>
      </c>
      <c r="AZ28" s="15">
        <f t="shared" si="9"/>
        <v>0</v>
      </c>
      <c r="BA28" s="15">
        <f t="shared" si="9"/>
        <v>0</v>
      </c>
      <c r="BB28" s="15">
        <f t="shared" si="9"/>
        <v>0</v>
      </c>
      <c r="BC28" s="15">
        <f t="shared" si="9"/>
        <v>0</v>
      </c>
      <c r="BD28" s="15">
        <f t="shared" si="9"/>
        <v>0</v>
      </c>
      <c r="BE28" s="15">
        <f t="shared" si="9"/>
        <v>0</v>
      </c>
      <c r="BF28" s="15">
        <f t="shared" si="9"/>
        <v>0</v>
      </c>
      <c r="BG28" s="15">
        <f t="shared" si="9"/>
        <v>0</v>
      </c>
      <c r="BH28" s="15">
        <f t="shared" si="9"/>
        <v>0</v>
      </c>
      <c r="BI28" s="15">
        <f t="shared" si="9"/>
        <v>0</v>
      </c>
      <c r="BJ28" s="15">
        <f t="shared" si="9"/>
        <v>0</v>
      </c>
      <c r="BK28" s="15">
        <f t="shared" si="9"/>
        <v>0</v>
      </c>
      <c r="BL28" s="15">
        <f t="shared" si="9"/>
        <v>0</v>
      </c>
      <c r="BM28" s="15">
        <f t="shared" si="9"/>
        <v>0</v>
      </c>
      <c r="BN28" s="15">
        <f t="shared" si="9"/>
        <v>0</v>
      </c>
      <c r="BO28" s="15">
        <f t="shared" si="9"/>
        <v>0</v>
      </c>
      <c r="BP28" s="15">
        <f t="shared" ref="BP28:BZ28" si="10">SUM(BP8:BP15)</f>
        <v>0</v>
      </c>
      <c r="BQ28" s="15">
        <f t="shared" si="10"/>
        <v>0</v>
      </c>
      <c r="BR28" s="15">
        <f t="shared" si="10"/>
        <v>0</v>
      </c>
      <c r="BS28" s="15">
        <f t="shared" si="10"/>
        <v>0</v>
      </c>
      <c r="BT28" s="15">
        <f t="shared" si="10"/>
        <v>0</v>
      </c>
      <c r="BU28" s="15">
        <f t="shared" si="10"/>
        <v>0</v>
      </c>
      <c r="BV28" s="15">
        <f t="shared" si="10"/>
        <v>0</v>
      </c>
      <c r="BW28" s="15">
        <f t="shared" si="10"/>
        <v>0</v>
      </c>
      <c r="BX28" s="15">
        <f t="shared" si="10"/>
        <v>60</v>
      </c>
      <c r="BY28" s="16">
        <f t="shared" si="10"/>
        <v>0</v>
      </c>
      <c r="BZ28" s="16">
        <f t="shared" si="10"/>
        <v>0</v>
      </c>
      <c r="CA28" s="1"/>
    </row>
    <row r="29" spans="1:79" hidden="1">
      <c r="A29" s="388" t="s">
        <v>74</v>
      </c>
      <c r="B29" s="389"/>
      <c r="C29" s="15">
        <f>C30</f>
        <v>0</v>
      </c>
      <c r="D29" s="97">
        <f>C29</f>
        <v>0</v>
      </c>
      <c r="E29" s="97">
        <f t="shared" ref="E29:BP29" si="11">D29</f>
        <v>0</v>
      </c>
      <c r="F29" s="97">
        <f t="shared" si="11"/>
        <v>0</v>
      </c>
      <c r="G29" s="97">
        <f t="shared" si="11"/>
        <v>0</v>
      </c>
      <c r="H29" s="97">
        <f t="shared" si="11"/>
        <v>0</v>
      </c>
      <c r="I29" s="97">
        <f t="shared" si="11"/>
        <v>0</v>
      </c>
      <c r="J29" s="97">
        <f t="shared" si="11"/>
        <v>0</v>
      </c>
      <c r="K29" s="97">
        <f t="shared" si="11"/>
        <v>0</v>
      </c>
      <c r="L29" s="97">
        <f t="shared" si="11"/>
        <v>0</v>
      </c>
      <c r="M29" s="97">
        <f t="shared" si="11"/>
        <v>0</v>
      </c>
      <c r="N29" s="97">
        <f t="shared" si="11"/>
        <v>0</v>
      </c>
      <c r="O29" s="97">
        <f t="shared" si="11"/>
        <v>0</v>
      </c>
      <c r="P29" s="97">
        <f t="shared" si="11"/>
        <v>0</v>
      </c>
      <c r="Q29" s="97">
        <f t="shared" si="11"/>
        <v>0</v>
      </c>
      <c r="R29" s="97">
        <f t="shared" si="11"/>
        <v>0</v>
      </c>
      <c r="S29" s="97">
        <f t="shared" si="11"/>
        <v>0</v>
      </c>
      <c r="T29" s="97">
        <f t="shared" si="11"/>
        <v>0</v>
      </c>
      <c r="U29" s="97">
        <f t="shared" si="11"/>
        <v>0</v>
      </c>
      <c r="V29" s="97">
        <f t="shared" si="11"/>
        <v>0</v>
      </c>
      <c r="W29" s="97">
        <f t="shared" si="11"/>
        <v>0</v>
      </c>
      <c r="X29" s="97">
        <f t="shared" si="11"/>
        <v>0</v>
      </c>
      <c r="Y29" s="97">
        <f t="shared" si="11"/>
        <v>0</v>
      </c>
      <c r="Z29" s="97">
        <f t="shared" si="11"/>
        <v>0</v>
      </c>
      <c r="AA29" s="97">
        <f t="shared" si="11"/>
        <v>0</v>
      </c>
      <c r="AB29" s="97">
        <f t="shared" si="11"/>
        <v>0</v>
      </c>
      <c r="AC29" s="97">
        <f t="shared" si="11"/>
        <v>0</v>
      </c>
      <c r="AD29" s="97">
        <f t="shared" si="11"/>
        <v>0</v>
      </c>
      <c r="AE29" s="97">
        <f t="shared" si="11"/>
        <v>0</v>
      </c>
      <c r="AF29" s="97">
        <f t="shared" si="11"/>
        <v>0</v>
      </c>
      <c r="AG29" s="97">
        <f t="shared" si="11"/>
        <v>0</v>
      </c>
      <c r="AH29" s="97">
        <f t="shared" si="11"/>
        <v>0</v>
      </c>
      <c r="AI29" s="97">
        <f t="shared" si="11"/>
        <v>0</v>
      </c>
      <c r="AJ29" s="97">
        <f t="shared" si="11"/>
        <v>0</v>
      </c>
      <c r="AK29" s="97">
        <f t="shared" si="11"/>
        <v>0</v>
      </c>
      <c r="AL29" s="97">
        <f t="shared" si="11"/>
        <v>0</v>
      </c>
      <c r="AM29" s="97">
        <f t="shared" si="11"/>
        <v>0</v>
      </c>
      <c r="AN29" s="97">
        <f t="shared" si="11"/>
        <v>0</v>
      </c>
      <c r="AO29" s="97">
        <f t="shared" si="11"/>
        <v>0</v>
      </c>
      <c r="AP29" s="97">
        <f t="shared" si="11"/>
        <v>0</v>
      </c>
      <c r="AQ29" s="97">
        <f t="shared" si="11"/>
        <v>0</v>
      </c>
      <c r="AR29" s="97">
        <f t="shared" si="11"/>
        <v>0</v>
      </c>
      <c r="AS29" s="97">
        <f t="shared" si="11"/>
        <v>0</v>
      </c>
      <c r="AT29" s="97">
        <f t="shared" si="11"/>
        <v>0</v>
      </c>
      <c r="AU29" s="97">
        <f t="shared" si="11"/>
        <v>0</v>
      </c>
      <c r="AV29" s="97">
        <f t="shared" si="11"/>
        <v>0</v>
      </c>
      <c r="AW29" s="97">
        <f t="shared" si="11"/>
        <v>0</v>
      </c>
      <c r="AX29" s="97">
        <f t="shared" si="11"/>
        <v>0</v>
      </c>
      <c r="AY29" s="97">
        <f t="shared" si="11"/>
        <v>0</v>
      </c>
      <c r="AZ29" s="97">
        <f t="shared" si="11"/>
        <v>0</v>
      </c>
      <c r="BA29" s="97">
        <f t="shared" si="11"/>
        <v>0</v>
      </c>
      <c r="BB29" s="97">
        <f t="shared" si="11"/>
        <v>0</v>
      </c>
      <c r="BC29" s="97">
        <f t="shared" si="11"/>
        <v>0</v>
      </c>
      <c r="BD29" s="97">
        <f t="shared" si="11"/>
        <v>0</v>
      </c>
      <c r="BE29" s="97">
        <f t="shared" si="11"/>
        <v>0</v>
      </c>
      <c r="BF29" s="97">
        <f t="shared" si="11"/>
        <v>0</v>
      </c>
      <c r="BG29" s="97">
        <f t="shared" si="11"/>
        <v>0</v>
      </c>
      <c r="BH29" s="97">
        <f t="shared" si="11"/>
        <v>0</v>
      </c>
      <c r="BI29" s="97">
        <f t="shared" si="11"/>
        <v>0</v>
      </c>
      <c r="BJ29" s="97">
        <f t="shared" si="11"/>
        <v>0</v>
      </c>
      <c r="BK29" s="97">
        <f t="shared" si="11"/>
        <v>0</v>
      </c>
      <c r="BL29" s="97">
        <f t="shared" si="11"/>
        <v>0</v>
      </c>
      <c r="BM29" s="97">
        <f t="shared" si="11"/>
        <v>0</v>
      </c>
      <c r="BN29" s="97">
        <f t="shared" si="11"/>
        <v>0</v>
      </c>
      <c r="BO29" s="97">
        <f t="shared" si="11"/>
        <v>0</v>
      </c>
      <c r="BP29" s="97">
        <f t="shared" si="11"/>
        <v>0</v>
      </c>
      <c r="BQ29" s="97">
        <f t="shared" ref="BQ29:BZ29" si="12">BP29</f>
        <v>0</v>
      </c>
      <c r="BR29" s="97">
        <f t="shared" si="12"/>
        <v>0</v>
      </c>
      <c r="BS29" s="97">
        <f t="shared" si="12"/>
        <v>0</v>
      </c>
      <c r="BT29" s="97">
        <f t="shared" si="12"/>
        <v>0</v>
      </c>
      <c r="BU29" s="97">
        <f t="shared" si="12"/>
        <v>0</v>
      </c>
      <c r="BV29" s="97">
        <f t="shared" si="12"/>
        <v>0</v>
      </c>
      <c r="BW29" s="97">
        <f t="shared" si="12"/>
        <v>0</v>
      </c>
      <c r="BX29" s="97">
        <f t="shared" si="12"/>
        <v>0</v>
      </c>
      <c r="BY29" s="18">
        <f t="shared" si="12"/>
        <v>0</v>
      </c>
      <c r="BZ29" s="18">
        <f t="shared" si="12"/>
        <v>0</v>
      </c>
      <c r="CA29" s="1"/>
    </row>
    <row r="30" spans="1:79" ht="21" hidden="1" thickBot="1">
      <c r="A30" s="410" t="s">
        <v>138</v>
      </c>
      <c r="B30" s="411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84" t="s">
        <v>75</v>
      </c>
      <c r="B31" s="385"/>
      <c r="C31" s="20"/>
      <c r="D31" s="98">
        <f>D28*D29/1000</f>
        <v>0</v>
      </c>
      <c r="E31" s="98">
        <f t="shared" ref="E31:BP31" si="13">E28*E29/1000</f>
        <v>0</v>
      </c>
      <c r="F31" s="98">
        <f t="shared" si="13"/>
        <v>0</v>
      </c>
      <c r="G31" s="98">
        <f t="shared" si="13"/>
        <v>0</v>
      </c>
      <c r="H31" s="98">
        <f t="shared" si="13"/>
        <v>0</v>
      </c>
      <c r="I31" s="98">
        <f t="shared" si="13"/>
        <v>0</v>
      </c>
      <c r="J31" s="98">
        <f t="shared" si="13"/>
        <v>0</v>
      </c>
      <c r="K31" s="111">
        <f>K28*K29</f>
        <v>0</v>
      </c>
      <c r="L31" s="111">
        <f t="shared" si="13"/>
        <v>0</v>
      </c>
      <c r="M31" s="111">
        <f t="shared" si="13"/>
        <v>0</v>
      </c>
      <c r="N31" s="111">
        <f t="shared" si="13"/>
        <v>0</v>
      </c>
      <c r="O31" s="111">
        <f t="shared" si="13"/>
        <v>0</v>
      </c>
      <c r="P31" s="111">
        <f t="shared" si="13"/>
        <v>0</v>
      </c>
      <c r="Q31" s="111">
        <f>Q28*Q29</f>
        <v>0</v>
      </c>
      <c r="R31" s="111">
        <f t="shared" si="13"/>
        <v>0</v>
      </c>
      <c r="S31" s="111">
        <f>S28*S29</f>
        <v>0</v>
      </c>
      <c r="T31" s="111">
        <f t="shared" si="13"/>
        <v>0</v>
      </c>
      <c r="U31" s="111">
        <f t="shared" si="13"/>
        <v>0</v>
      </c>
      <c r="V31" s="111">
        <f t="shared" si="13"/>
        <v>0</v>
      </c>
      <c r="W31" s="111">
        <f t="shared" si="13"/>
        <v>0</v>
      </c>
      <c r="X31" s="111">
        <f t="shared" si="13"/>
        <v>0</v>
      </c>
      <c r="Y31" s="111">
        <f t="shared" si="13"/>
        <v>0</v>
      </c>
      <c r="Z31" s="111">
        <f t="shared" si="13"/>
        <v>0</v>
      </c>
      <c r="AA31" s="111">
        <f t="shared" si="13"/>
        <v>0</v>
      </c>
      <c r="AB31" s="111">
        <f t="shared" si="13"/>
        <v>0</v>
      </c>
      <c r="AC31" s="111">
        <f t="shared" si="13"/>
        <v>0</v>
      </c>
      <c r="AD31" s="111">
        <f t="shared" si="13"/>
        <v>0</v>
      </c>
      <c r="AE31" s="111">
        <f t="shared" si="13"/>
        <v>0</v>
      </c>
      <c r="AF31" s="111">
        <f t="shared" si="13"/>
        <v>0</v>
      </c>
      <c r="AG31" s="111">
        <f t="shared" si="13"/>
        <v>0</v>
      </c>
      <c r="AH31" s="111">
        <f t="shared" si="13"/>
        <v>0</v>
      </c>
      <c r="AI31" s="111">
        <f t="shared" si="13"/>
        <v>0</v>
      </c>
      <c r="AJ31" s="111">
        <f t="shared" si="13"/>
        <v>0</v>
      </c>
      <c r="AK31" s="111">
        <f t="shared" si="13"/>
        <v>0</v>
      </c>
      <c r="AL31" s="111">
        <f t="shared" si="13"/>
        <v>0</v>
      </c>
      <c r="AM31" s="111">
        <f t="shared" si="13"/>
        <v>0</v>
      </c>
      <c r="AN31" s="111">
        <f t="shared" si="13"/>
        <v>0</v>
      </c>
      <c r="AO31" s="111">
        <f t="shared" si="13"/>
        <v>0</v>
      </c>
      <c r="AP31" s="111">
        <f t="shared" si="13"/>
        <v>0</v>
      </c>
      <c r="AQ31" s="111">
        <f t="shared" si="13"/>
        <v>0</v>
      </c>
      <c r="AR31" s="111">
        <f t="shared" si="13"/>
        <v>0</v>
      </c>
      <c r="AS31" s="111">
        <f t="shared" si="13"/>
        <v>0</v>
      </c>
      <c r="AT31" s="111">
        <f t="shared" si="13"/>
        <v>0</v>
      </c>
      <c r="AU31" s="111">
        <f t="shared" si="13"/>
        <v>0</v>
      </c>
      <c r="AV31" s="111">
        <f t="shared" si="13"/>
        <v>0</v>
      </c>
      <c r="AW31" s="111">
        <f t="shared" si="13"/>
        <v>0</v>
      </c>
      <c r="AX31" s="111">
        <f t="shared" si="13"/>
        <v>0</v>
      </c>
      <c r="AY31" s="111">
        <f t="shared" si="13"/>
        <v>0</v>
      </c>
      <c r="AZ31" s="111">
        <f t="shared" si="13"/>
        <v>0</v>
      </c>
      <c r="BA31" s="111">
        <f t="shared" si="13"/>
        <v>0</v>
      </c>
      <c r="BB31" s="111">
        <f t="shared" si="13"/>
        <v>0</v>
      </c>
      <c r="BC31" s="111">
        <f t="shared" si="13"/>
        <v>0</v>
      </c>
      <c r="BD31" s="111">
        <f t="shared" si="13"/>
        <v>0</v>
      </c>
      <c r="BE31" s="111">
        <f t="shared" si="13"/>
        <v>0</v>
      </c>
      <c r="BF31" s="111">
        <f t="shared" si="13"/>
        <v>0</v>
      </c>
      <c r="BG31" s="111">
        <f t="shared" si="13"/>
        <v>0</v>
      </c>
      <c r="BH31" s="111">
        <f>BH28*BH29</f>
        <v>0</v>
      </c>
      <c r="BI31" s="111">
        <f t="shared" si="13"/>
        <v>0</v>
      </c>
      <c r="BJ31" s="111">
        <f t="shared" si="13"/>
        <v>0</v>
      </c>
      <c r="BK31" s="111">
        <f t="shared" si="13"/>
        <v>0</v>
      </c>
      <c r="BL31" s="111">
        <f t="shared" si="13"/>
        <v>0</v>
      </c>
      <c r="BM31" s="111">
        <f t="shared" si="13"/>
        <v>0</v>
      </c>
      <c r="BN31" s="111">
        <f t="shared" si="13"/>
        <v>0</v>
      </c>
      <c r="BO31" s="111">
        <f t="shared" si="13"/>
        <v>0</v>
      </c>
      <c r="BP31" s="111">
        <f t="shared" si="13"/>
        <v>0</v>
      </c>
      <c r="BQ31" s="111">
        <f t="shared" ref="BQ31:BY31" si="14">BQ28*BQ29/1000</f>
        <v>0</v>
      </c>
      <c r="BR31" s="111">
        <f t="shared" si="14"/>
        <v>0</v>
      </c>
      <c r="BS31" s="111">
        <f t="shared" si="14"/>
        <v>0</v>
      </c>
      <c r="BT31" s="111">
        <f t="shared" si="14"/>
        <v>0</v>
      </c>
      <c r="BU31" s="111">
        <f t="shared" si="14"/>
        <v>0</v>
      </c>
      <c r="BV31" s="111">
        <f t="shared" si="14"/>
        <v>0</v>
      </c>
      <c r="BW31" s="111">
        <f t="shared" si="14"/>
        <v>0</v>
      </c>
      <c r="BX31" s="111">
        <f t="shared" si="14"/>
        <v>0</v>
      </c>
      <c r="BY31" s="111">
        <f t="shared" si="14"/>
        <v>0</v>
      </c>
      <c r="BZ31" s="111">
        <f>BZ28*BZ29</f>
        <v>0</v>
      </c>
      <c r="CA31" s="1"/>
    </row>
    <row r="32" spans="1:79" hidden="1">
      <c r="A32" s="384" t="s">
        <v>64</v>
      </c>
      <c r="B32" s="385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84" t="s">
        <v>76</v>
      </c>
      <c r="B33" s="385"/>
      <c r="C33" s="95">
        <f>SUM(D33:BZ33)</f>
        <v>0</v>
      </c>
      <c r="D33" s="26">
        <f>D31*D32</f>
        <v>0</v>
      </c>
      <c r="E33" s="26">
        <f t="shared" ref="E33:BP33" si="15">E31*E32</f>
        <v>0</v>
      </c>
      <c r="F33" s="26">
        <f t="shared" si="15"/>
        <v>0</v>
      </c>
      <c r="G33" s="26">
        <f t="shared" si="15"/>
        <v>0</v>
      </c>
      <c r="H33" s="26">
        <f t="shared" si="15"/>
        <v>0</v>
      </c>
      <c r="I33" s="26">
        <f t="shared" si="15"/>
        <v>0</v>
      </c>
      <c r="J33" s="34">
        <f t="shared" si="15"/>
        <v>0</v>
      </c>
      <c r="K33" s="112">
        <f t="shared" si="15"/>
        <v>0</v>
      </c>
      <c r="L33" s="112">
        <f t="shared" si="15"/>
        <v>0</v>
      </c>
      <c r="M33" s="112">
        <f t="shared" si="15"/>
        <v>0</v>
      </c>
      <c r="N33" s="112">
        <f t="shared" si="15"/>
        <v>0</v>
      </c>
      <c r="O33" s="112">
        <f t="shared" si="15"/>
        <v>0</v>
      </c>
      <c r="P33" s="112">
        <f t="shared" si="15"/>
        <v>0</v>
      </c>
      <c r="Q33" s="112">
        <f t="shared" si="15"/>
        <v>0</v>
      </c>
      <c r="R33" s="112">
        <f t="shared" si="15"/>
        <v>0</v>
      </c>
      <c r="S33" s="112">
        <f t="shared" si="15"/>
        <v>0</v>
      </c>
      <c r="T33" s="112">
        <f t="shared" si="15"/>
        <v>0</v>
      </c>
      <c r="U33" s="112">
        <f t="shared" si="15"/>
        <v>0</v>
      </c>
      <c r="V33" s="112">
        <f t="shared" si="15"/>
        <v>0</v>
      </c>
      <c r="W33" s="112">
        <f t="shared" si="15"/>
        <v>0</v>
      </c>
      <c r="X33" s="112">
        <f t="shared" si="15"/>
        <v>0</v>
      </c>
      <c r="Y33" s="112">
        <f t="shared" si="15"/>
        <v>0</v>
      </c>
      <c r="Z33" s="112">
        <f t="shared" si="15"/>
        <v>0</v>
      </c>
      <c r="AA33" s="112">
        <f t="shared" si="15"/>
        <v>0</v>
      </c>
      <c r="AB33" s="112">
        <f t="shared" si="15"/>
        <v>0</v>
      </c>
      <c r="AC33" s="112">
        <f t="shared" si="15"/>
        <v>0</v>
      </c>
      <c r="AD33" s="112">
        <f t="shared" si="15"/>
        <v>0</v>
      </c>
      <c r="AE33" s="112">
        <f t="shared" si="15"/>
        <v>0</v>
      </c>
      <c r="AF33" s="112">
        <f t="shared" si="15"/>
        <v>0</v>
      </c>
      <c r="AG33" s="112">
        <f t="shared" si="15"/>
        <v>0</v>
      </c>
      <c r="AH33" s="112">
        <f t="shared" si="15"/>
        <v>0</v>
      </c>
      <c r="AI33" s="112">
        <f t="shared" si="15"/>
        <v>0</v>
      </c>
      <c r="AJ33" s="112">
        <f t="shared" si="15"/>
        <v>0</v>
      </c>
      <c r="AK33" s="112">
        <f t="shared" si="15"/>
        <v>0</v>
      </c>
      <c r="AL33" s="112">
        <f t="shared" si="15"/>
        <v>0</v>
      </c>
      <c r="AM33" s="112">
        <f t="shared" si="15"/>
        <v>0</v>
      </c>
      <c r="AN33" s="112">
        <f t="shared" si="15"/>
        <v>0</v>
      </c>
      <c r="AO33" s="112">
        <f t="shared" si="15"/>
        <v>0</v>
      </c>
      <c r="AP33" s="112">
        <f t="shared" si="15"/>
        <v>0</v>
      </c>
      <c r="AQ33" s="112">
        <f t="shared" si="15"/>
        <v>0</v>
      </c>
      <c r="AR33" s="112">
        <f t="shared" si="15"/>
        <v>0</v>
      </c>
      <c r="AS33" s="112">
        <f t="shared" si="15"/>
        <v>0</v>
      </c>
      <c r="AT33" s="112">
        <f t="shared" si="15"/>
        <v>0</v>
      </c>
      <c r="AU33" s="112">
        <f t="shared" si="15"/>
        <v>0</v>
      </c>
      <c r="AV33" s="112">
        <f t="shared" si="15"/>
        <v>0</v>
      </c>
      <c r="AW33" s="112">
        <f t="shared" si="15"/>
        <v>0</v>
      </c>
      <c r="AX33" s="112">
        <f t="shared" si="15"/>
        <v>0</v>
      </c>
      <c r="AY33" s="112">
        <f t="shared" si="15"/>
        <v>0</v>
      </c>
      <c r="AZ33" s="112">
        <f t="shared" si="15"/>
        <v>0</v>
      </c>
      <c r="BA33" s="112">
        <f t="shared" si="15"/>
        <v>0</v>
      </c>
      <c r="BB33" s="112">
        <f t="shared" si="15"/>
        <v>0</v>
      </c>
      <c r="BC33" s="112">
        <f t="shared" si="15"/>
        <v>0</v>
      </c>
      <c r="BD33" s="112">
        <f t="shared" si="15"/>
        <v>0</v>
      </c>
      <c r="BE33" s="112">
        <f t="shared" si="15"/>
        <v>0</v>
      </c>
      <c r="BF33" s="112">
        <f t="shared" si="15"/>
        <v>0</v>
      </c>
      <c r="BG33" s="112">
        <f t="shared" si="15"/>
        <v>0</v>
      </c>
      <c r="BH33" s="112">
        <f t="shared" si="15"/>
        <v>0</v>
      </c>
      <c r="BI33" s="112">
        <f t="shared" si="15"/>
        <v>0</v>
      </c>
      <c r="BJ33" s="112">
        <f t="shared" si="15"/>
        <v>0</v>
      </c>
      <c r="BK33" s="112">
        <f t="shared" si="15"/>
        <v>0</v>
      </c>
      <c r="BL33" s="112">
        <f t="shared" si="15"/>
        <v>0</v>
      </c>
      <c r="BM33" s="112">
        <f t="shared" si="15"/>
        <v>0</v>
      </c>
      <c r="BN33" s="112">
        <f t="shared" si="15"/>
        <v>0</v>
      </c>
      <c r="BO33" s="112">
        <f t="shared" si="15"/>
        <v>0</v>
      </c>
      <c r="BP33" s="112">
        <f t="shared" si="15"/>
        <v>0</v>
      </c>
      <c r="BQ33" s="112">
        <f t="shared" ref="BQ33:BW33" si="16">BQ31*BQ32</f>
        <v>0</v>
      </c>
      <c r="BR33" s="112">
        <f t="shared" si="16"/>
        <v>0</v>
      </c>
      <c r="BS33" s="112">
        <f t="shared" si="16"/>
        <v>0</v>
      </c>
      <c r="BT33" s="112">
        <f t="shared" si="16"/>
        <v>0</v>
      </c>
      <c r="BU33" s="112">
        <f t="shared" si="16"/>
        <v>0</v>
      </c>
      <c r="BV33" s="112">
        <f>BV31*BV32</f>
        <v>0</v>
      </c>
      <c r="BW33" s="112">
        <f t="shared" si="16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84" t="s">
        <v>77</v>
      </c>
      <c r="B34" s="409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idden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s="256" customFormat="1" ht="24" customHeight="1">
      <c r="A36" s="230"/>
      <c r="B36" s="260" t="s">
        <v>399</v>
      </c>
      <c r="C36" s="231"/>
      <c r="D36" s="231" t="str">
        <f>IF(D21=D52,"х",FALSE)</f>
        <v>х</v>
      </c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 t="str">
        <f t="shared" ref="BY36:BZ36" si="17">IF(BY21=BY52,"х",FALSE)</f>
        <v>х</v>
      </c>
      <c r="BZ36" s="231" t="str">
        <f t="shared" si="17"/>
        <v>х</v>
      </c>
      <c r="CA36" s="230"/>
    </row>
    <row r="37" spans="1:79" s="256" customFormat="1" ht="15" customHeight="1">
      <c r="A37" s="401" t="s">
        <v>68</v>
      </c>
      <c r="B37" s="402"/>
      <c r="C37" s="234"/>
      <c r="D37" s="405" t="s">
        <v>69</v>
      </c>
      <c r="E37" s="406"/>
      <c r="F37" s="406"/>
      <c r="G37" s="406"/>
      <c r="H37" s="406"/>
      <c r="I37" s="406"/>
      <c r="J37" s="406"/>
      <c r="K37" s="406"/>
      <c r="L37" s="406"/>
      <c r="M37" s="406"/>
      <c r="N37" s="406"/>
      <c r="O37" s="406"/>
      <c r="P37" s="406"/>
      <c r="Q37" s="406"/>
      <c r="R37" s="406"/>
      <c r="S37" s="406"/>
      <c r="T37" s="406"/>
      <c r="U37" s="406"/>
      <c r="V37" s="406"/>
      <c r="W37" s="406"/>
      <c r="X37" s="406"/>
      <c r="Y37" s="406"/>
      <c r="Z37" s="406"/>
      <c r="AA37" s="406"/>
      <c r="AB37" s="406"/>
      <c r="AC37" s="406"/>
      <c r="AD37" s="406"/>
      <c r="AE37" s="406"/>
      <c r="AF37" s="406"/>
      <c r="AG37" s="406"/>
      <c r="AH37" s="406"/>
      <c r="AI37" s="406"/>
      <c r="AJ37" s="406"/>
      <c r="AK37" s="406"/>
      <c r="AL37" s="406"/>
      <c r="AM37" s="406"/>
      <c r="AN37" s="406"/>
      <c r="AO37" s="406"/>
      <c r="AP37" s="406"/>
      <c r="AQ37" s="406"/>
      <c r="AR37" s="406"/>
      <c r="AS37" s="406"/>
      <c r="AT37" s="406"/>
      <c r="AU37" s="406"/>
      <c r="AV37" s="406"/>
      <c r="AW37" s="406"/>
      <c r="AX37" s="406"/>
      <c r="AY37" s="406"/>
      <c r="AZ37" s="406"/>
      <c r="BA37" s="406"/>
      <c r="BB37" s="406"/>
      <c r="BC37" s="406"/>
      <c r="BD37" s="406"/>
      <c r="BE37" s="406"/>
      <c r="BF37" s="406"/>
      <c r="BG37" s="406"/>
      <c r="BH37" s="406"/>
      <c r="BI37" s="406"/>
      <c r="BJ37" s="406"/>
      <c r="BK37" s="406"/>
      <c r="BL37" s="406"/>
      <c r="BM37" s="406"/>
      <c r="BN37" s="406"/>
      <c r="BO37" s="406"/>
      <c r="BP37" s="406"/>
      <c r="BQ37" s="406"/>
      <c r="BR37" s="406"/>
      <c r="BS37" s="406"/>
      <c r="BT37" s="406"/>
      <c r="BU37" s="406"/>
      <c r="BV37" s="406"/>
      <c r="BW37" s="406"/>
      <c r="BX37" s="406"/>
      <c r="BY37" s="230"/>
      <c r="BZ37" s="230"/>
      <c r="CA37" s="230"/>
    </row>
    <row r="38" spans="1:79" s="256" customFormat="1" ht="159.75" customHeight="1">
      <c r="A38" s="403"/>
      <c r="B38" s="404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  <c r="CA38" s="230"/>
    </row>
    <row r="39" spans="1:79" s="256" customFormat="1">
      <c r="A39" s="408" t="s">
        <v>91</v>
      </c>
      <c r="B39" s="407"/>
      <c r="C39" s="254"/>
      <c r="D39" s="236"/>
      <c r="E39" s="236"/>
      <c r="F39" s="236"/>
      <c r="G39" s="236"/>
      <c r="H39" s="236"/>
      <c r="I39" s="236"/>
      <c r="J39" s="236"/>
      <c r="K39" s="236"/>
      <c r="L39" s="236">
        <v>3.1</v>
      </c>
      <c r="M39" s="236"/>
      <c r="N39" s="236">
        <v>3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>
        <v>5</v>
      </c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>
        <v>6</v>
      </c>
      <c r="AY39" s="236"/>
      <c r="AZ39" s="236"/>
      <c r="BA39" s="236">
        <v>50</v>
      </c>
      <c r="BB39" s="236">
        <v>0</v>
      </c>
      <c r="BC39" s="236"/>
      <c r="BD39" s="236"/>
      <c r="BE39" s="236"/>
      <c r="BF39" s="236"/>
      <c r="BG39" s="236"/>
      <c r="BH39" s="236"/>
      <c r="BI39" s="236">
        <v>20</v>
      </c>
      <c r="BJ39" s="236">
        <v>35</v>
      </c>
      <c r="BK39" s="236">
        <v>8</v>
      </c>
      <c r="BL39" s="236">
        <v>10</v>
      </c>
      <c r="BM39" s="236"/>
      <c r="BN39" s="236"/>
      <c r="BO39" s="236">
        <v>14</v>
      </c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30"/>
    </row>
    <row r="40" spans="1:79" s="256" customFormat="1">
      <c r="A40" s="408" t="s">
        <v>92</v>
      </c>
      <c r="B40" s="407"/>
      <c r="C40" s="236"/>
      <c r="D40" s="236"/>
      <c r="E40" s="236">
        <v>1</v>
      </c>
      <c r="F40" s="236"/>
      <c r="G40" s="236"/>
      <c r="H40" s="236"/>
      <c r="I40" s="236"/>
      <c r="J40" s="236"/>
      <c r="K40" s="236"/>
      <c r="L40" s="236">
        <v>0.5</v>
      </c>
      <c r="M40" s="236"/>
      <c r="N40" s="236">
        <v>2.5499999999999998</v>
      </c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>
        <v>58</v>
      </c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>
        <v>5</v>
      </c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30"/>
    </row>
    <row r="41" spans="1:79" s="256" customFormat="1">
      <c r="A41" s="408" t="s">
        <v>93</v>
      </c>
      <c r="B41" s="407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>
        <v>200</v>
      </c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57"/>
      <c r="BZ41" s="257"/>
      <c r="CA41" s="230"/>
    </row>
    <row r="42" spans="1:79" s="256" customFormat="1">
      <c r="A42" s="408" t="s">
        <v>61</v>
      </c>
      <c r="B42" s="407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>
        <v>0</v>
      </c>
      <c r="BX42" s="236">
        <v>60</v>
      </c>
      <c r="BY42" s="257"/>
      <c r="BZ42" s="257"/>
      <c r="CA42" s="230"/>
    </row>
    <row r="43" spans="1:79" s="256" customFormat="1">
      <c r="A43" s="408" t="s">
        <v>146</v>
      </c>
      <c r="B43" s="407"/>
      <c r="C43" s="236"/>
      <c r="D43" s="236"/>
      <c r="E43" s="236"/>
      <c r="F43" s="236"/>
      <c r="G43" s="236"/>
      <c r="H43" s="236"/>
      <c r="I43" s="236"/>
      <c r="J43" s="236"/>
      <c r="K43" s="236"/>
      <c r="L43" s="236">
        <v>1.8</v>
      </c>
      <c r="M43" s="236"/>
      <c r="N43" s="236">
        <v>1</v>
      </c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>
        <v>1</v>
      </c>
      <c r="Z43" s="236"/>
      <c r="AA43" s="236"/>
      <c r="AB43" s="236"/>
      <c r="AC43" s="236">
        <v>2.5</v>
      </c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>
        <v>2</v>
      </c>
      <c r="BL43" s="236">
        <v>1</v>
      </c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  <c r="CA43" s="230"/>
    </row>
    <row r="44" spans="1:79" s="256" customFormat="1">
      <c r="A44" s="408"/>
      <c r="B44" s="407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  <c r="CA44" s="230"/>
    </row>
    <row r="45" spans="1:79" s="256" customFormat="1">
      <c r="A45" s="408"/>
      <c r="B45" s="407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57"/>
      <c r="BZ45" s="257"/>
      <c r="CA45" s="230"/>
    </row>
    <row r="46" spans="1:79" s="256" customFormat="1" hidden="1">
      <c r="A46" s="305"/>
      <c r="B46" s="306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  <c r="CA46" s="230"/>
    </row>
    <row r="47" spans="1:79" s="256" customFormat="1" ht="13.9" hidden="1" customHeight="1">
      <c r="A47" s="408"/>
      <c r="B47" s="407"/>
      <c r="C47" s="236"/>
      <c r="D47" s="236">
        <f t="shared" ref="D47:BO47" si="18">SUM(D39:D45)</f>
        <v>0</v>
      </c>
      <c r="E47" s="236">
        <f t="shared" si="18"/>
        <v>1</v>
      </c>
      <c r="F47" s="236">
        <f t="shared" si="18"/>
        <v>0</v>
      </c>
      <c r="G47" s="236">
        <f t="shared" si="18"/>
        <v>0</v>
      </c>
      <c r="H47" s="236">
        <f t="shared" si="18"/>
        <v>0</v>
      </c>
      <c r="I47" s="236">
        <f t="shared" si="18"/>
        <v>0</v>
      </c>
      <c r="J47" s="236">
        <f t="shared" si="18"/>
        <v>0</v>
      </c>
      <c r="K47" s="236">
        <f t="shared" si="18"/>
        <v>0</v>
      </c>
      <c r="L47" s="236">
        <f t="shared" si="18"/>
        <v>5.4</v>
      </c>
      <c r="M47" s="236">
        <f t="shared" si="18"/>
        <v>0</v>
      </c>
      <c r="N47" s="236">
        <f t="shared" si="18"/>
        <v>6.55</v>
      </c>
      <c r="O47" s="236">
        <f t="shared" si="18"/>
        <v>0</v>
      </c>
      <c r="P47" s="236">
        <f t="shared" si="18"/>
        <v>0</v>
      </c>
      <c r="Q47" s="236">
        <f t="shared" si="18"/>
        <v>0</v>
      </c>
      <c r="R47" s="236">
        <f t="shared" si="18"/>
        <v>0</v>
      </c>
      <c r="S47" s="236">
        <f t="shared" si="18"/>
        <v>0</v>
      </c>
      <c r="T47" s="236">
        <f t="shared" si="18"/>
        <v>0</v>
      </c>
      <c r="U47" s="236">
        <f t="shared" si="18"/>
        <v>0</v>
      </c>
      <c r="V47" s="236">
        <f t="shared" si="18"/>
        <v>0</v>
      </c>
      <c r="W47" s="236">
        <f t="shared" si="18"/>
        <v>0</v>
      </c>
      <c r="X47" s="236">
        <f t="shared" si="18"/>
        <v>0</v>
      </c>
      <c r="Y47" s="236">
        <f t="shared" si="18"/>
        <v>1</v>
      </c>
      <c r="Z47" s="236">
        <f t="shared" si="18"/>
        <v>0</v>
      </c>
      <c r="AA47" s="236">
        <f t="shared" si="18"/>
        <v>0</v>
      </c>
      <c r="AB47" s="236">
        <f t="shared" si="18"/>
        <v>200</v>
      </c>
      <c r="AC47" s="236">
        <f t="shared" si="18"/>
        <v>7.5</v>
      </c>
      <c r="AD47" s="236">
        <f t="shared" si="18"/>
        <v>0</v>
      </c>
      <c r="AE47" s="236">
        <f t="shared" si="18"/>
        <v>0</v>
      </c>
      <c r="AF47" s="236">
        <f t="shared" si="18"/>
        <v>0</v>
      </c>
      <c r="AG47" s="236">
        <f t="shared" si="18"/>
        <v>58</v>
      </c>
      <c r="AH47" s="236">
        <f t="shared" si="18"/>
        <v>0</v>
      </c>
      <c r="AI47" s="236">
        <f t="shared" si="18"/>
        <v>0</v>
      </c>
      <c r="AJ47" s="236">
        <f t="shared" si="18"/>
        <v>0</v>
      </c>
      <c r="AK47" s="236">
        <f t="shared" si="18"/>
        <v>0</v>
      </c>
      <c r="AL47" s="236">
        <f t="shared" si="18"/>
        <v>0</v>
      </c>
      <c r="AM47" s="236">
        <f t="shared" si="18"/>
        <v>0</v>
      </c>
      <c r="AN47" s="236">
        <f t="shared" si="18"/>
        <v>0</v>
      </c>
      <c r="AO47" s="236">
        <f t="shared" si="18"/>
        <v>0</v>
      </c>
      <c r="AP47" s="236">
        <f t="shared" si="18"/>
        <v>0</v>
      </c>
      <c r="AQ47" s="236">
        <f t="shared" si="18"/>
        <v>0</v>
      </c>
      <c r="AR47" s="236">
        <f t="shared" si="18"/>
        <v>0</v>
      </c>
      <c r="AS47" s="236">
        <f t="shared" si="18"/>
        <v>0</v>
      </c>
      <c r="AT47" s="236">
        <f t="shared" si="18"/>
        <v>5</v>
      </c>
      <c r="AU47" s="236">
        <f t="shared" si="18"/>
        <v>0</v>
      </c>
      <c r="AV47" s="236">
        <f t="shared" si="18"/>
        <v>0</v>
      </c>
      <c r="AW47" s="236">
        <f t="shared" si="18"/>
        <v>0</v>
      </c>
      <c r="AX47" s="236">
        <f t="shared" si="18"/>
        <v>6</v>
      </c>
      <c r="AY47" s="236">
        <f t="shared" si="18"/>
        <v>0</v>
      </c>
      <c r="AZ47" s="236">
        <f t="shared" si="18"/>
        <v>0</v>
      </c>
      <c r="BA47" s="236">
        <f t="shared" si="18"/>
        <v>50</v>
      </c>
      <c r="BB47" s="236">
        <f t="shared" si="18"/>
        <v>0</v>
      </c>
      <c r="BC47" s="236">
        <f t="shared" si="18"/>
        <v>0</v>
      </c>
      <c r="BD47" s="236">
        <f t="shared" si="18"/>
        <v>0</v>
      </c>
      <c r="BE47" s="236">
        <f t="shared" si="18"/>
        <v>0</v>
      </c>
      <c r="BF47" s="236">
        <f t="shared" si="18"/>
        <v>0</v>
      </c>
      <c r="BG47" s="236">
        <f t="shared" si="18"/>
        <v>0</v>
      </c>
      <c r="BH47" s="236">
        <f t="shared" si="18"/>
        <v>0</v>
      </c>
      <c r="BI47" s="236">
        <f t="shared" si="18"/>
        <v>20</v>
      </c>
      <c r="BJ47" s="236">
        <f t="shared" si="18"/>
        <v>35</v>
      </c>
      <c r="BK47" s="236">
        <f t="shared" si="18"/>
        <v>10</v>
      </c>
      <c r="BL47" s="236">
        <f t="shared" si="18"/>
        <v>11</v>
      </c>
      <c r="BM47" s="236">
        <f t="shared" si="18"/>
        <v>0</v>
      </c>
      <c r="BN47" s="236">
        <f t="shared" si="18"/>
        <v>0</v>
      </c>
      <c r="BO47" s="236">
        <f t="shared" si="18"/>
        <v>14</v>
      </c>
      <c r="BP47" s="236">
        <f t="shared" ref="BP47:BZ47" si="19">SUM(BP39:BP45)</f>
        <v>0</v>
      </c>
      <c r="BQ47" s="236">
        <f t="shared" si="19"/>
        <v>0</v>
      </c>
      <c r="BR47" s="236">
        <f t="shared" si="19"/>
        <v>0</v>
      </c>
      <c r="BS47" s="236">
        <f t="shared" si="19"/>
        <v>0</v>
      </c>
      <c r="BT47" s="236">
        <f t="shared" si="19"/>
        <v>0</v>
      </c>
      <c r="BU47" s="236">
        <f t="shared" si="19"/>
        <v>0</v>
      </c>
      <c r="BV47" s="236">
        <f t="shared" si="19"/>
        <v>0</v>
      </c>
      <c r="BW47" s="236">
        <f t="shared" si="19"/>
        <v>0</v>
      </c>
      <c r="BX47" s="236">
        <f t="shared" si="19"/>
        <v>60</v>
      </c>
      <c r="BY47" s="257">
        <f t="shared" si="19"/>
        <v>0</v>
      </c>
      <c r="BZ47" s="257">
        <f t="shared" si="19"/>
        <v>0</v>
      </c>
      <c r="CA47" s="230"/>
    </row>
    <row r="48" spans="1:79" s="256" customFormat="1" ht="13.9" hidden="1" customHeight="1" thickBot="1">
      <c r="A48" s="412" t="s">
        <v>74</v>
      </c>
      <c r="B48" s="413"/>
      <c r="C48" s="236">
        <f>C49</f>
        <v>32</v>
      </c>
      <c r="D48" s="236">
        <f>C48</f>
        <v>32</v>
      </c>
      <c r="E48" s="236">
        <f t="shared" ref="E48:BP48" si="20">D48</f>
        <v>32</v>
      </c>
      <c r="F48" s="236">
        <f t="shared" si="20"/>
        <v>32</v>
      </c>
      <c r="G48" s="236">
        <f t="shared" si="20"/>
        <v>32</v>
      </c>
      <c r="H48" s="236">
        <f t="shared" si="20"/>
        <v>32</v>
      </c>
      <c r="I48" s="236">
        <f t="shared" si="20"/>
        <v>32</v>
      </c>
      <c r="J48" s="236">
        <f t="shared" si="20"/>
        <v>32</v>
      </c>
      <c r="K48" s="236">
        <f t="shared" si="20"/>
        <v>32</v>
      </c>
      <c r="L48" s="236">
        <f t="shared" si="20"/>
        <v>32</v>
      </c>
      <c r="M48" s="236">
        <f t="shared" si="20"/>
        <v>32</v>
      </c>
      <c r="N48" s="236">
        <f t="shared" si="20"/>
        <v>32</v>
      </c>
      <c r="O48" s="236">
        <f t="shared" si="20"/>
        <v>32</v>
      </c>
      <c r="P48" s="236">
        <f t="shared" si="20"/>
        <v>32</v>
      </c>
      <c r="Q48" s="236">
        <f t="shared" si="20"/>
        <v>32</v>
      </c>
      <c r="R48" s="236">
        <f t="shared" si="20"/>
        <v>32</v>
      </c>
      <c r="S48" s="236">
        <f t="shared" si="20"/>
        <v>32</v>
      </c>
      <c r="T48" s="236">
        <f t="shared" si="20"/>
        <v>32</v>
      </c>
      <c r="U48" s="236">
        <f t="shared" si="20"/>
        <v>32</v>
      </c>
      <c r="V48" s="236">
        <f t="shared" si="20"/>
        <v>32</v>
      </c>
      <c r="W48" s="236">
        <f t="shared" si="20"/>
        <v>32</v>
      </c>
      <c r="X48" s="236">
        <f t="shared" si="20"/>
        <v>32</v>
      </c>
      <c r="Y48" s="236">
        <f t="shared" si="20"/>
        <v>32</v>
      </c>
      <c r="Z48" s="236">
        <f t="shared" si="20"/>
        <v>32</v>
      </c>
      <c r="AA48" s="236">
        <f t="shared" si="20"/>
        <v>32</v>
      </c>
      <c r="AB48" s="236">
        <f t="shared" si="20"/>
        <v>32</v>
      </c>
      <c r="AC48" s="236">
        <f t="shared" si="20"/>
        <v>32</v>
      </c>
      <c r="AD48" s="236">
        <f t="shared" si="20"/>
        <v>32</v>
      </c>
      <c r="AE48" s="236">
        <f t="shared" si="20"/>
        <v>32</v>
      </c>
      <c r="AF48" s="236">
        <f t="shared" si="20"/>
        <v>32</v>
      </c>
      <c r="AG48" s="236">
        <f t="shared" si="20"/>
        <v>32</v>
      </c>
      <c r="AH48" s="236">
        <f t="shared" si="20"/>
        <v>32</v>
      </c>
      <c r="AI48" s="236">
        <f t="shared" si="20"/>
        <v>32</v>
      </c>
      <c r="AJ48" s="236">
        <f t="shared" si="20"/>
        <v>32</v>
      </c>
      <c r="AK48" s="236">
        <f t="shared" si="20"/>
        <v>32</v>
      </c>
      <c r="AL48" s="236">
        <f t="shared" si="20"/>
        <v>32</v>
      </c>
      <c r="AM48" s="236">
        <f t="shared" si="20"/>
        <v>32</v>
      </c>
      <c r="AN48" s="236">
        <f t="shared" si="20"/>
        <v>32</v>
      </c>
      <c r="AO48" s="236">
        <f t="shared" si="20"/>
        <v>32</v>
      </c>
      <c r="AP48" s="236">
        <f t="shared" si="20"/>
        <v>32</v>
      </c>
      <c r="AQ48" s="236">
        <f t="shared" si="20"/>
        <v>32</v>
      </c>
      <c r="AR48" s="236">
        <f t="shared" si="20"/>
        <v>32</v>
      </c>
      <c r="AS48" s="236">
        <f t="shared" si="20"/>
        <v>32</v>
      </c>
      <c r="AT48" s="236">
        <f t="shared" si="20"/>
        <v>32</v>
      </c>
      <c r="AU48" s="236">
        <f t="shared" si="20"/>
        <v>32</v>
      </c>
      <c r="AV48" s="236">
        <f t="shared" si="20"/>
        <v>32</v>
      </c>
      <c r="AW48" s="236">
        <f t="shared" si="20"/>
        <v>32</v>
      </c>
      <c r="AX48" s="236">
        <f t="shared" si="20"/>
        <v>32</v>
      </c>
      <c r="AY48" s="236">
        <f t="shared" si="20"/>
        <v>32</v>
      </c>
      <c r="AZ48" s="236">
        <f t="shared" si="20"/>
        <v>32</v>
      </c>
      <c r="BA48" s="236">
        <f t="shared" si="20"/>
        <v>32</v>
      </c>
      <c r="BB48" s="236">
        <f t="shared" si="20"/>
        <v>32</v>
      </c>
      <c r="BC48" s="236">
        <f t="shared" si="20"/>
        <v>32</v>
      </c>
      <c r="BD48" s="236">
        <f t="shared" si="20"/>
        <v>32</v>
      </c>
      <c r="BE48" s="236">
        <f t="shared" si="20"/>
        <v>32</v>
      </c>
      <c r="BF48" s="236">
        <f t="shared" si="20"/>
        <v>32</v>
      </c>
      <c r="BG48" s="236">
        <f t="shared" si="20"/>
        <v>32</v>
      </c>
      <c r="BH48" s="236">
        <f t="shared" si="20"/>
        <v>32</v>
      </c>
      <c r="BI48" s="236">
        <f t="shared" si="20"/>
        <v>32</v>
      </c>
      <c r="BJ48" s="236">
        <f t="shared" si="20"/>
        <v>32</v>
      </c>
      <c r="BK48" s="236">
        <f t="shared" si="20"/>
        <v>32</v>
      </c>
      <c r="BL48" s="236">
        <f t="shared" si="20"/>
        <v>32</v>
      </c>
      <c r="BM48" s="236">
        <f t="shared" si="20"/>
        <v>32</v>
      </c>
      <c r="BN48" s="236">
        <f t="shared" si="20"/>
        <v>32</v>
      </c>
      <c r="BO48" s="236">
        <f t="shared" si="20"/>
        <v>32</v>
      </c>
      <c r="BP48" s="236">
        <f t="shared" si="20"/>
        <v>32</v>
      </c>
      <c r="BQ48" s="236">
        <f t="shared" ref="BQ48:BZ48" si="21">BP48</f>
        <v>32</v>
      </c>
      <c r="BR48" s="236">
        <f t="shared" si="21"/>
        <v>32</v>
      </c>
      <c r="BS48" s="236">
        <f t="shared" si="21"/>
        <v>32</v>
      </c>
      <c r="BT48" s="236">
        <f t="shared" si="21"/>
        <v>32</v>
      </c>
      <c r="BU48" s="236">
        <f t="shared" si="21"/>
        <v>32</v>
      </c>
      <c r="BV48" s="236">
        <f t="shared" si="21"/>
        <v>32</v>
      </c>
      <c r="BW48" s="236">
        <f t="shared" si="21"/>
        <v>32</v>
      </c>
      <c r="BX48" s="236">
        <f t="shared" si="21"/>
        <v>32</v>
      </c>
      <c r="BY48" s="258">
        <f t="shared" si="21"/>
        <v>32</v>
      </c>
      <c r="BZ48" s="258">
        <f t="shared" si="21"/>
        <v>32</v>
      </c>
      <c r="CA48" s="230"/>
    </row>
    <row r="49" spans="1:79" s="256" customFormat="1" ht="20.25" thickBot="1">
      <c r="A49" s="414" t="s">
        <v>74</v>
      </c>
      <c r="B49" s="415"/>
      <c r="C49" s="255">
        <f>VLOOKUP(B4,Фактически_присутствующих,3,FALSE)</f>
        <v>32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  <c r="CA49" s="230"/>
    </row>
    <row r="50" spans="1:79" s="256" customFormat="1" ht="15.75" thickTop="1">
      <c r="A50" s="414" t="s">
        <v>75</v>
      </c>
      <c r="B50" s="415"/>
      <c r="C50" s="237"/>
      <c r="D50" s="238">
        <f>D47*D48/1000</f>
        <v>0</v>
      </c>
      <c r="E50" s="238">
        <f>E47*E48</f>
        <v>32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22">L47*L48/1000</f>
        <v>0.17280000000000001</v>
      </c>
      <c r="M50" s="240">
        <f t="shared" si="22"/>
        <v>0</v>
      </c>
      <c r="N50" s="240">
        <f t="shared" si="22"/>
        <v>0.20959999999999998</v>
      </c>
      <c r="O50" s="240">
        <f t="shared" si="22"/>
        <v>0</v>
      </c>
      <c r="P50" s="240">
        <f t="shared" si="22"/>
        <v>0</v>
      </c>
      <c r="Q50" s="240">
        <f t="shared" si="22"/>
        <v>0</v>
      </c>
      <c r="R50" s="240">
        <f t="shared" si="22"/>
        <v>0</v>
      </c>
      <c r="S50" s="240">
        <f t="shared" si="22"/>
        <v>0</v>
      </c>
      <c r="T50" s="240">
        <f t="shared" si="22"/>
        <v>0</v>
      </c>
      <c r="U50" s="240">
        <f t="shared" si="22"/>
        <v>0</v>
      </c>
      <c r="V50" s="240">
        <f t="shared" si="22"/>
        <v>0</v>
      </c>
      <c r="W50" s="240">
        <f t="shared" si="22"/>
        <v>0</v>
      </c>
      <c r="X50" s="240">
        <f t="shared" si="22"/>
        <v>0</v>
      </c>
      <c r="Y50" s="240">
        <f t="shared" si="22"/>
        <v>3.2000000000000001E-2</v>
      </c>
      <c r="Z50" s="240">
        <f t="shared" si="22"/>
        <v>0</v>
      </c>
      <c r="AA50" s="240">
        <f t="shared" si="22"/>
        <v>0</v>
      </c>
      <c r="AB50" s="240">
        <f t="shared" si="22"/>
        <v>6.4</v>
      </c>
      <c r="AC50" s="240">
        <f t="shared" si="22"/>
        <v>0.24</v>
      </c>
      <c r="AD50" s="240">
        <f t="shared" si="22"/>
        <v>0</v>
      </c>
      <c r="AE50" s="240">
        <f t="shared" si="22"/>
        <v>0</v>
      </c>
      <c r="AF50" s="240">
        <f t="shared" si="22"/>
        <v>0</v>
      </c>
      <c r="AG50" s="240">
        <f t="shared" si="22"/>
        <v>1.8560000000000001</v>
      </c>
      <c r="AH50" s="240">
        <f t="shared" si="22"/>
        <v>0</v>
      </c>
      <c r="AI50" s="240">
        <f t="shared" si="22"/>
        <v>0</v>
      </c>
      <c r="AJ50" s="240">
        <f t="shared" si="22"/>
        <v>0</v>
      </c>
      <c r="AK50" s="240">
        <f t="shared" si="22"/>
        <v>0</v>
      </c>
      <c r="AL50" s="240">
        <f t="shared" si="22"/>
        <v>0</v>
      </c>
      <c r="AM50" s="240">
        <f t="shared" si="22"/>
        <v>0</v>
      </c>
      <c r="AN50" s="240">
        <f t="shared" si="22"/>
        <v>0</v>
      </c>
      <c r="AO50" s="240">
        <f t="shared" si="22"/>
        <v>0</v>
      </c>
      <c r="AP50" s="240">
        <f t="shared" si="22"/>
        <v>0</v>
      </c>
      <c r="AQ50" s="240">
        <f t="shared" si="22"/>
        <v>0</v>
      </c>
      <c r="AR50" s="240">
        <f t="shared" si="22"/>
        <v>0</v>
      </c>
      <c r="AS50" s="240">
        <f t="shared" si="22"/>
        <v>0</v>
      </c>
      <c r="AT50" s="240">
        <f t="shared" si="22"/>
        <v>0.16</v>
      </c>
      <c r="AU50" s="240">
        <f t="shared" si="22"/>
        <v>0</v>
      </c>
      <c r="AV50" s="240">
        <f t="shared" si="22"/>
        <v>0</v>
      </c>
      <c r="AW50" s="240">
        <f t="shared" si="22"/>
        <v>0</v>
      </c>
      <c r="AX50" s="240">
        <f t="shared" si="22"/>
        <v>0.192</v>
      </c>
      <c r="AY50" s="240">
        <f t="shared" si="22"/>
        <v>0</v>
      </c>
      <c r="AZ50" s="240">
        <f t="shared" si="22"/>
        <v>0</v>
      </c>
      <c r="BA50" s="240">
        <f t="shared" si="22"/>
        <v>1.6</v>
      </c>
      <c r="BB50" s="240">
        <f t="shared" si="22"/>
        <v>0</v>
      </c>
      <c r="BC50" s="240">
        <f t="shared" si="22"/>
        <v>0</v>
      </c>
      <c r="BD50" s="240">
        <f t="shared" si="22"/>
        <v>0</v>
      </c>
      <c r="BE50" s="240">
        <f t="shared" si="22"/>
        <v>0</v>
      </c>
      <c r="BF50" s="240">
        <f t="shared" si="22"/>
        <v>0</v>
      </c>
      <c r="BG50" s="240">
        <f t="shared" si="22"/>
        <v>0</v>
      </c>
      <c r="BH50" s="240">
        <f t="shared" si="22"/>
        <v>0</v>
      </c>
      <c r="BI50" s="240">
        <f t="shared" si="22"/>
        <v>0.64</v>
      </c>
      <c r="BJ50" s="240">
        <f t="shared" si="22"/>
        <v>1.1200000000000001</v>
      </c>
      <c r="BK50" s="240">
        <f t="shared" si="22"/>
        <v>0.32</v>
      </c>
      <c r="BL50" s="240">
        <f t="shared" si="22"/>
        <v>0.35199999999999998</v>
      </c>
      <c r="BM50" s="240">
        <f t="shared" si="22"/>
        <v>0</v>
      </c>
      <c r="BN50" s="240">
        <f t="shared" si="22"/>
        <v>0</v>
      </c>
      <c r="BO50" s="240">
        <f t="shared" si="22"/>
        <v>0.44800000000000001</v>
      </c>
      <c r="BP50" s="240">
        <f t="shared" si="22"/>
        <v>0</v>
      </c>
      <c r="BQ50" s="240">
        <f t="shared" si="22"/>
        <v>0</v>
      </c>
      <c r="BR50" s="240">
        <f t="shared" si="22"/>
        <v>0</v>
      </c>
      <c r="BS50" s="240">
        <f t="shared" si="22"/>
        <v>0</v>
      </c>
      <c r="BT50" s="240">
        <f t="shared" si="22"/>
        <v>0</v>
      </c>
      <c r="BU50" s="240">
        <f t="shared" si="22"/>
        <v>0</v>
      </c>
      <c r="BV50" s="240">
        <f t="shared" si="22"/>
        <v>0</v>
      </c>
      <c r="BW50" s="240">
        <f t="shared" si="22"/>
        <v>0</v>
      </c>
      <c r="BX50" s="240">
        <f t="shared" ref="BX50:BZ50" si="23">BX47*BX48/1000</f>
        <v>1.92</v>
      </c>
      <c r="BY50" s="238">
        <f t="shared" si="23"/>
        <v>0</v>
      </c>
      <c r="BZ50" s="238">
        <f t="shared" si="23"/>
        <v>0</v>
      </c>
      <c r="CA50" s="230"/>
    </row>
    <row r="51" spans="1:79" s="256" customFormat="1">
      <c r="A51" s="414" t="s">
        <v>64</v>
      </c>
      <c r="B51" s="415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  <c r="CA51" s="230"/>
    </row>
    <row r="52" spans="1:79" s="256" customFormat="1">
      <c r="A52" s="414" t="s">
        <v>76</v>
      </c>
      <c r="B52" s="415"/>
      <c r="C52" s="242">
        <f>SUM(D52:BZ52)</f>
        <v>1951.9999999999998</v>
      </c>
      <c r="D52" s="243">
        <f t="shared" ref="D52:BZ52" si="24">D50*D51</f>
        <v>0</v>
      </c>
      <c r="E52" s="243">
        <f t="shared" si="24"/>
        <v>672</v>
      </c>
      <c r="F52" s="239">
        <f t="shared" si="24"/>
        <v>0</v>
      </c>
      <c r="G52" s="240">
        <f t="shared" si="24"/>
        <v>0</v>
      </c>
      <c r="H52" s="240">
        <f t="shared" si="24"/>
        <v>0</v>
      </c>
      <c r="I52" s="240">
        <f t="shared" si="24"/>
        <v>0</v>
      </c>
      <c r="J52" s="240">
        <f t="shared" si="24"/>
        <v>0</v>
      </c>
      <c r="K52" s="240">
        <f t="shared" si="24"/>
        <v>0</v>
      </c>
      <c r="L52" s="240">
        <f t="shared" si="24"/>
        <v>24.192</v>
      </c>
      <c r="M52" s="240">
        <f t="shared" si="24"/>
        <v>0</v>
      </c>
      <c r="N52" s="240">
        <f t="shared" si="24"/>
        <v>2.0959999999999996</v>
      </c>
      <c r="O52" s="240">
        <f t="shared" si="24"/>
        <v>0</v>
      </c>
      <c r="P52" s="240">
        <f t="shared" si="24"/>
        <v>0</v>
      </c>
      <c r="Q52" s="240">
        <f t="shared" si="24"/>
        <v>0</v>
      </c>
      <c r="R52" s="240">
        <f t="shared" si="24"/>
        <v>0</v>
      </c>
      <c r="S52" s="240">
        <f t="shared" si="24"/>
        <v>0</v>
      </c>
      <c r="T52" s="240">
        <f t="shared" si="24"/>
        <v>0</v>
      </c>
      <c r="U52" s="240">
        <f t="shared" si="24"/>
        <v>0</v>
      </c>
      <c r="V52" s="240">
        <f t="shared" si="24"/>
        <v>0</v>
      </c>
      <c r="W52" s="240">
        <f t="shared" si="24"/>
        <v>0</v>
      </c>
      <c r="X52" s="240">
        <f t="shared" si="24"/>
        <v>0</v>
      </c>
      <c r="Y52" s="240">
        <f t="shared" si="24"/>
        <v>1.28</v>
      </c>
      <c r="Z52" s="240">
        <f t="shared" si="24"/>
        <v>0</v>
      </c>
      <c r="AA52" s="240">
        <f t="shared" si="24"/>
        <v>0</v>
      </c>
      <c r="AB52" s="240">
        <f t="shared" si="24"/>
        <v>448</v>
      </c>
      <c r="AC52" s="240">
        <f t="shared" si="24"/>
        <v>39.6</v>
      </c>
      <c r="AD52" s="240">
        <f t="shared" si="24"/>
        <v>0</v>
      </c>
      <c r="AE52" s="240">
        <f t="shared" si="24"/>
        <v>0</v>
      </c>
      <c r="AF52" s="240">
        <f t="shared" si="24"/>
        <v>0</v>
      </c>
      <c r="AG52" s="240">
        <f t="shared" si="24"/>
        <v>167.04000000000002</v>
      </c>
      <c r="AH52" s="240">
        <f t="shared" si="24"/>
        <v>0</v>
      </c>
      <c r="AI52" s="240">
        <f t="shared" si="24"/>
        <v>0</v>
      </c>
      <c r="AJ52" s="240">
        <f t="shared" si="24"/>
        <v>0</v>
      </c>
      <c r="AK52" s="240">
        <f t="shared" si="24"/>
        <v>0</v>
      </c>
      <c r="AL52" s="240">
        <f t="shared" si="24"/>
        <v>0</v>
      </c>
      <c r="AM52" s="240">
        <f t="shared" si="24"/>
        <v>0</v>
      </c>
      <c r="AN52" s="240">
        <f t="shared" si="24"/>
        <v>0</v>
      </c>
      <c r="AO52" s="240">
        <f t="shared" si="24"/>
        <v>0</v>
      </c>
      <c r="AP52" s="240">
        <f t="shared" si="24"/>
        <v>0</v>
      </c>
      <c r="AQ52" s="240">
        <f t="shared" si="24"/>
        <v>0</v>
      </c>
      <c r="AR52" s="240">
        <f t="shared" si="24"/>
        <v>0</v>
      </c>
      <c r="AS52" s="240">
        <f t="shared" si="24"/>
        <v>0</v>
      </c>
      <c r="AT52" s="240">
        <f t="shared" si="24"/>
        <v>96</v>
      </c>
      <c r="AU52" s="240">
        <f t="shared" si="24"/>
        <v>0</v>
      </c>
      <c r="AV52" s="240">
        <f t="shared" si="24"/>
        <v>0</v>
      </c>
      <c r="AW52" s="240">
        <f t="shared" si="24"/>
        <v>0</v>
      </c>
      <c r="AX52" s="240">
        <f t="shared" si="24"/>
        <v>52.608000000000004</v>
      </c>
      <c r="AY52" s="240">
        <f t="shared" si="24"/>
        <v>0</v>
      </c>
      <c r="AZ52" s="240">
        <f t="shared" si="24"/>
        <v>0</v>
      </c>
      <c r="BA52" s="240">
        <f t="shared" si="24"/>
        <v>288</v>
      </c>
      <c r="BB52" s="240">
        <f t="shared" si="24"/>
        <v>0</v>
      </c>
      <c r="BC52" s="240">
        <f t="shared" si="24"/>
        <v>0</v>
      </c>
      <c r="BD52" s="240">
        <f t="shared" si="24"/>
        <v>0</v>
      </c>
      <c r="BE52" s="240">
        <f t="shared" si="24"/>
        <v>0</v>
      </c>
      <c r="BF52" s="240">
        <f t="shared" si="24"/>
        <v>0</v>
      </c>
      <c r="BG52" s="240">
        <f t="shared" si="24"/>
        <v>0</v>
      </c>
      <c r="BH52" s="240">
        <f t="shared" si="24"/>
        <v>0</v>
      </c>
      <c r="BI52" s="240">
        <f t="shared" si="24"/>
        <v>13.44</v>
      </c>
      <c r="BJ52" s="240">
        <f t="shared" si="24"/>
        <v>39.200000000000003</v>
      </c>
      <c r="BK52" s="240">
        <f t="shared" si="24"/>
        <v>7.04</v>
      </c>
      <c r="BL52" s="240">
        <f t="shared" si="24"/>
        <v>11.263999999999999</v>
      </c>
      <c r="BM52" s="240">
        <f t="shared" si="24"/>
        <v>0</v>
      </c>
      <c r="BN52" s="240">
        <f t="shared" si="24"/>
        <v>0</v>
      </c>
      <c r="BO52" s="240">
        <f t="shared" si="24"/>
        <v>13.44</v>
      </c>
      <c r="BP52" s="240">
        <f t="shared" si="24"/>
        <v>0</v>
      </c>
      <c r="BQ52" s="240">
        <f t="shared" si="24"/>
        <v>0</v>
      </c>
      <c r="BR52" s="240">
        <f t="shared" si="24"/>
        <v>0</v>
      </c>
      <c r="BS52" s="240">
        <f t="shared" si="24"/>
        <v>0</v>
      </c>
      <c r="BT52" s="240">
        <f t="shared" si="24"/>
        <v>0</v>
      </c>
      <c r="BU52" s="240">
        <f t="shared" si="24"/>
        <v>0</v>
      </c>
      <c r="BV52" s="240">
        <f t="shared" si="24"/>
        <v>0</v>
      </c>
      <c r="BW52" s="240">
        <f t="shared" si="24"/>
        <v>0</v>
      </c>
      <c r="BX52" s="240">
        <f t="shared" si="24"/>
        <v>76.8</v>
      </c>
      <c r="BY52" s="243">
        <f t="shared" si="24"/>
        <v>0</v>
      </c>
      <c r="BZ52" s="243">
        <f t="shared" si="24"/>
        <v>0</v>
      </c>
      <c r="CA52" s="230"/>
    </row>
    <row r="53" spans="1:79" s="256" customFormat="1" ht="15.75" customHeight="1">
      <c r="A53" s="414" t="s">
        <v>77</v>
      </c>
      <c r="B53" s="415"/>
      <c r="C53" s="244">
        <f>C52/C49</f>
        <v>60.999999999999993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  <c r="CA53" s="230"/>
    </row>
    <row r="54" spans="1:79" ht="15.75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56" customFormat="1" hidden="1">
      <c r="A55" s="408"/>
      <c r="B55" s="407"/>
      <c r="C55" s="236"/>
      <c r="D55" s="236">
        <f t="shared" ref="D55:K55" si="25">SUM(D39:D45)</f>
        <v>0</v>
      </c>
      <c r="E55" s="236">
        <f t="shared" si="25"/>
        <v>1</v>
      </c>
      <c r="F55" s="236">
        <f t="shared" si="25"/>
        <v>0</v>
      </c>
      <c r="G55" s="236">
        <f t="shared" si="25"/>
        <v>0</v>
      </c>
      <c r="H55" s="236">
        <f t="shared" si="25"/>
        <v>0</v>
      </c>
      <c r="I55" s="236">
        <f t="shared" si="25"/>
        <v>0</v>
      </c>
      <c r="J55" s="236">
        <f t="shared" si="25"/>
        <v>0</v>
      </c>
      <c r="K55" s="236">
        <f t="shared" si="25"/>
        <v>0</v>
      </c>
      <c r="L55" s="236">
        <f>SUM(L39:L45)</f>
        <v>5.4</v>
      </c>
      <c r="M55" s="236">
        <f t="shared" ref="M55:BX55" si="26">SUM(M39:M45)</f>
        <v>0</v>
      </c>
      <c r="N55" s="236">
        <f t="shared" si="26"/>
        <v>6.55</v>
      </c>
      <c r="O55" s="236">
        <f t="shared" si="26"/>
        <v>0</v>
      </c>
      <c r="P55" s="236">
        <f t="shared" si="26"/>
        <v>0</v>
      </c>
      <c r="Q55" s="236">
        <f t="shared" si="26"/>
        <v>0</v>
      </c>
      <c r="R55" s="236">
        <f t="shared" si="26"/>
        <v>0</v>
      </c>
      <c r="S55" s="236">
        <f t="shared" si="26"/>
        <v>0</v>
      </c>
      <c r="T55" s="236">
        <f t="shared" si="26"/>
        <v>0</v>
      </c>
      <c r="U55" s="236">
        <f t="shared" si="26"/>
        <v>0</v>
      </c>
      <c r="V55" s="236">
        <f t="shared" si="26"/>
        <v>0</v>
      </c>
      <c r="W55" s="236">
        <f t="shared" si="26"/>
        <v>0</v>
      </c>
      <c r="X55" s="236">
        <f t="shared" si="26"/>
        <v>0</v>
      </c>
      <c r="Y55" s="236">
        <f t="shared" si="26"/>
        <v>1</v>
      </c>
      <c r="Z55" s="236">
        <f t="shared" si="26"/>
        <v>0</v>
      </c>
      <c r="AA55" s="236">
        <f t="shared" si="26"/>
        <v>0</v>
      </c>
      <c r="AB55" s="236">
        <f t="shared" si="26"/>
        <v>200</v>
      </c>
      <c r="AC55" s="236">
        <f t="shared" si="26"/>
        <v>7.5</v>
      </c>
      <c r="AD55" s="236">
        <f t="shared" si="26"/>
        <v>0</v>
      </c>
      <c r="AE55" s="236">
        <f t="shared" si="26"/>
        <v>0</v>
      </c>
      <c r="AF55" s="236">
        <f t="shared" si="26"/>
        <v>0</v>
      </c>
      <c r="AG55" s="236">
        <f t="shared" si="26"/>
        <v>58</v>
      </c>
      <c r="AH55" s="236">
        <f t="shared" si="26"/>
        <v>0</v>
      </c>
      <c r="AI55" s="236">
        <f t="shared" si="26"/>
        <v>0</v>
      </c>
      <c r="AJ55" s="236">
        <f t="shared" si="26"/>
        <v>0</v>
      </c>
      <c r="AK55" s="236">
        <f t="shared" si="26"/>
        <v>0</v>
      </c>
      <c r="AL55" s="236">
        <f t="shared" si="26"/>
        <v>0</v>
      </c>
      <c r="AM55" s="236">
        <f t="shared" si="26"/>
        <v>0</v>
      </c>
      <c r="AN55" s="236">
        <f t="shared" si="26"/>
        <v>0</v>
      </c>
      <c r="AO55" s="236">
        <f t="shared" si="26"/>
        <v>0</v>
      </c>
      <c r="AP55" s="236">
        <f t="shared" si="26"/>
        <v>0</v>
      </c>
      <c r="AQ55" s="236">
        <f t="shared" si="26"/>
        <v>0</v>
      </c>
      <c r="AR55" s="236">
        <f t="shared" si="26"/>
        <v>0</v>
      </c>
      <c r="AS55" s="236">
        <f t="shared" si="26"/>
        <v>0</v>
      </c>
      <c r="AT55" s="236">
        <f t="shared" si="26"/>
        <v>5</v>
      </c>
      <c r="AU55" s="236">
        <f t="shared" si="26"/>
        <v>0</v>
      </c>
      <c r="AV55" s="236">
        <f t="shared" si="26"/>
        <v>0</v>
      </c>
      <c r="AW55" s="236">
        <f t="shared" si="26"/>
        <v>0</v>
      </c>
      <c r="AX55" s="236">
        <f t="shared" si="26"/>
        <v>6</v>
      </c>
      <c r="AY55" s="236">
        <f t="shared" si="26"/>
        <v>0</v>
      </c>
      <c r="AZ55" s="236">
        <f t="shared" si="26"/>
        <v>0</v>
      </c>
      <c r="BA55" s="236">
        <f t="shared" si="26"/>
        <v>50</v>
      </c>
      <c r="BB55" s="236">
        <f t="shared" si="26"/>
        <v>0</v>
      </c>
      <c r="BC55" s="236">
        <f t="shared" si="26"/>
        <v>0</v>
      </c>
      <c r="BD55" s="236">
        <f t="shared" si="26"/>
        <v>0</v>
      </c>
      <c r="BE55" s="236">
        <f t="shared" si="26"/>
        <v>0</v>
      </c>
      <c r="BF55" s="236">
        <f t="shared" si="26"/>
        <v>0</v>
      </c>
      <c r="BG55" s="236">
        <f t="shared" si="26"/>
        <v>0</v>
      </c>
      <c r="BH55" s="236">
        <f t="shared" si="26"/>
        <v>0</v>
      </c>
      <c r="BI55" s="236">
        <f t="shared" si="26"/>
        <v>20</v>
      </c>
      <c r="BJ55" s="236">
        <f t="shared" si="26"/>
        <v>35</v>
      </c>
      <c r="BK55" s="236">
        <f t="shared" si="26"/>
        <v>10</v>
      </c>
      <c r="BL55" s="236">
        <f t="shared" si="26"/>
        <v>11</v>
      </c>
      <c r="BM55" s="236">
        <f t="shared" si="26"/>
        <v>0</v>
      </c>
      <c r="BN55" s="236">
        <f t="shared" si="26"/>
        <v>0</v>
      </c>
      <c r="BO55" s="236">
        <f t="shared" si="26"/>
        <v>14</v>
      </c>
      <c r="BP55" s="236">
        <f t="shared" si="26"/>
        <v>0</v>
      </c>
      <c r="BQ55" s="236">
        <f t="shared" si="26"/>
        <v>0</v>
      </c>
      <c r="BR55" s="236">
        <f t="shared" si="26"/>
        <v>0</v>
      </c>
      <c r="BS55" s="236">
        <f t="shared" si="26"/>
        <v>0</v>
      </c>
      <c r="BT55" s="236">
        <f t="shared" si="26"/>
        <v>0</v>
      </c>
      <c r="BU55" s="236">
        <f t="shared" si="26"/>
        <v>0</v>
      </c>
      <c r="BV55" s="236">
        <f t="shared" si="26"/>
        <v>0</v>
      </c>
      <c r="BW55" s="236">
        <f t="shared" si="26"/>
        <v>0</v>
      </c>
      <c r="BX55" s="236">
        <f t="shared" si="26"/>
        <v>60</v>
      </c>
      <c r="BY55" s="257">
        <f>SUM(BY35:BY43)</f>
        <v>0</v>
      </c>
      <c r="BZ55" s="257">
        <f>SUM(BZ35:BZ43)</f>
        <v>0</v>
      </c>
      <c r="CA55" s="230"/>
    </row>
    <row r="56" spans="1:79" s="256" customFormat="1" hidden="1">
      <c r="A56" s="412" t="s">
        <v>74</v>
      </c>
      <c r="B56" s="413"/>
      <c r="C56" s="236">
        <f>C57</f>
        <v>32</v>
      </c>
      <c r="D56" s="246">
        <f>C56</f>
        <v>32</v>
      </c>
      <c r="E56" s="246">
        <f t="shared" ref="E56:BP56" si="27">D56</f>
        <v>32</v>
      </c>
      <c r="F56" s="246">
        <f t="shared" si="27"/>
        <v>32</v>
      </c>
      <c r="G56" s="246">
        <f t="shared" si="27"/>
        <v>32</v>
      </c>
      <c r="H56" s="246">
        <f t="shared" si="27"/>
        <v>32</v>
      </c>
      <c r="I56" s="246">
        <f t="shared" si="27"/>
        <v>32</v>
      </c>
      <c r="J56" s="246">
        <f t="shared" si="27"/>
        <v>32</v>
      </c>
      <c r="K56" s="246">
        <f t="shared" si="27"/>
        <v>32</v>
      </c>
      <c r="L56" s="246">
        <f t="shared" si="27"/>
        <v>32</v>
      </c>
      <c r="M56" s="246">
        <f t="shared" si="27"/>
        <v>32</v>
      </c>
      <c r="N56" s="246">
        <f t="shared" si="27"/>
        <v>32</v>
      </c>
      <c r="O56" s="246">
        <f t="shared" si="27"/>
        <v>32</v>
      </c>
      <c r="P56" s="246">
        <f t="shared" si="27"/>
        <v>32</v>
      </c>
      <c r="Q56" s="246">
        <f t="shared" si="27"/>
        <v>32</v>
      </c>
      <c r="R56" s="246">
        <f t="shared" si="27"/>
        <v>32</v>
      </c>
      <c r="S56" s="246">
        <f t="shared" si="27"/>
        <v>32</v>
      </c>
      <c r="T56" s="246">
        <f t="shared" si="27"/>
        <v>32</v>
      </c>
      <c r="U56" s="246">
        <f t="shared" si="27"/>
        <v>32</v>
      </c>
      <c r="V56" s="246">
        <f t="shared" si="27"/>
        <v>32</v>
      </c>
      <c r="W56" s="246">
        <f t="shared" si="27"/>
        <v>32</v>
      </c>
      <c r="X56" s="246">
        <f t="shared" si="27"/>
        <v>32</v>
      </c>
      <c r="Y56" s="246">
        <f t="shared" si="27"/>
        <v>32</v>
      </c>
      <c r="Z56" s="246">
        <f t="shared" si="27"/>
        <v>32</v>
      </c>
      <c r="AA56" s="246">
        <f t="shared" si="27"/>
        <v>32</v>
      </c>
      <c r="AB56" s="246">
        <f t="shared" si="27"/>
        <v>32</v>
      </c>
      <c r="AC56" s="246">
        <f t="shared" si="27"/>
        <v>32</v>
      </c>
      <c r="AD56" s="246">
        <f t="shared" si="27"/>
        <v>32</v>
      </c>
      <c r="AE56" s="246">
        <f t="shared" si="27"/>
        <v>32</v>
      </c>
      <c r="AF56" s="246">
        <f t="shared" si="27"/>
        <v>32</v>
      </c>
      <c r="AG56" s="246">
        <f t="shared" si="27"/>
        <v>32</v>
      </c>
      <c r="AH56" s="246">
        <f t="shared" si="27"/>
        <v>32</v>
      </c>
      <c r="AI56" s="246">
        <f t="shared" si="27"/>
        <v>32</v>
      </c>
      <c r="AJ56" s="246">
        <f t="shared" si="27"/>
        <v>32</v>
      </c>
      <c r="AK56" s="246">
        <f t="shared" si="27"/>
        <v>32</v>
      </c>
      <c r="AL56" s="246">
        <f t="shared" si="27"/>
        <v>32</v>
      </c>
      <c r="AM56" s="246">
        <f t="shared" si="27"/>
        <v>32</v>
      </c>
      <c r="AN56" s="246">
        <f t="shared" si="27"/>
        <v>32</v>
      </c>
      <c r="AO56" s="246">
        <f t="shared" si="27"/>
        <v>32</v>
      </c>
      <c r="AP56" s="246">
        <f t="shared" si="27"/>
        <v>32</v>
      </c>
      <c r="AQ56" s="246">
        <f t="shared" si="27"/>
        <v>32</v>
      </c>
      <c r="AR56" s="246">
        <f t="shared" si="27"/>
        <v>32</v>
      </c>
      <c r="AS56" s="246">
        <f t="shared" si="27"/>
        <v>32</v>
      </c>
      <c r="AT56" s="246">
        <f t="shared" si="27"/>
        <v>32</v>
      </c>
      <c r="AU56" s="246">
        <f t="shared" si="27"/>
        <v>32</v>
      </c>
      <c r="AV56" s="246">
        <f t="shared" si="27"/>
        <v>32</v>
      </c>
      <c r="AW56" s="246">
        <f t="shared" si="27"/>
        <v>32</v>
      </c>
      <c r="AX56" s="246">
        <f t="shared" si="27"/>
        <v>32</v>
      </c>
      <c r="AY56" s="246">
        <f t="shared" si="27"/>
        <v>32</v>
      </c>
      <c r="AZ56" s="246">
        <f t="shared" si="27"/>
        <v>32</v>
      </c>
      <c r="BA56" s="246">
        <f t="shared" si="27"/>
        <v>32</v>
      </c>
      <c r="BB56" s="246">
        <f t="shared" si="27"/>
        <v>32</v>
      </c>
      <c r="BC56" s="246">
        <f t="shared" si="27"/>
        <v>32</v>
      </c>
      <c r="BD56" s="246">
        <f t="shared" si="27"/>
        <v>32</v>
      </c>
      <c r="BE56" s="246">
        <f t="shared" si="27"/>
        <v>32</v>
      </c>
      <c r="BF56" s="246">
        <f t="shared" si="27"/>
        <v>32</v>
      </c>
      <c r="BG56" s="246">
        <f t="shared" si="27"/>
        <v>32</v>
      </c>
      <c r="BH56" s="246">
        <f t="shared" si="27"/>
        <v>32</v>
      </c>
      <c r="BI56" s="246">
        <f t="shared" si="27"/>
        <v>32</v>
      </c>
      <c r="BJ56" s="246">
        <f t="shared" si="27"/>
        <v>32</v>
      </c>
      <c r="BK56" s="246">
        <f t="shared" si="27"/>
        <v>32</v>
      </c>
      <c r="BL56" s="246">
        <f t="shared" si="27"/>
        <v>32</v>
      </c>
      <c r="BM56" s="246">
        <f t="shared" si="27"/>
        <v>32</v>
      </c>
      <c r="BN56" s="246">
        <f t="shared" si="27"/>
        <v>32</v>
      </c>
      <c r="BO56" s="246">
        <f t="shared" si="27"/>
        <v>32</v>
      </c>
      <c r="BP56" s="246">
        <f t="shared" si="27"/>
        <v>32</v>
      </c>
      <c r="BQ56" s="246">
        <f t="shared" ref="BQ56:BZ56" si="28">BP56</f>
        <v>32</v>
      </c>
      <c r="BR56" s="246">
        <f t="shared" si="28"/>
        <v>32</v>
      </c>
      <c r="BS56" s="246">
        <f t="shared" si="28"/>
        <v>32</v>
      </c>
      <c r="BT56" s="246">
        <f t="shared" si="28"/>
        <v>32</v>
      </c>
      <c r="BU56" s="246">
        <f t="shared" si="28"/>
        <v>32</v>
      </c>
      <c r="BV56" s="246">
        <f t="shared" si="28"/>
        <v>32</v>
      </c>
      <c r="BW56" s="246">
        <f t="shared" si="28"/>
        <v>32</v>
      </c>
      <c r="BX56" s="246">
        <f t="shared" si="28"/>
        <v>32</v>
      </c>
      <c r="BY56" s="258">
        <f t="shared" si="28"/>
        <v>32</v>
      </c>
      <c r="BZ56" s="258">
        <f t="shared" si="28"/>
        <v>32</v>
      </c>
      <c r="CA56" s="230"/>
    </row>
    <row r="57" spans="1:79" s="256" customFormat="1" ht="21" hidden="1" thickBot="1">
      <c r="A57" s="410" t="s">
        <v>138</v>
      </c>
      <c r="B57" s="411"/>
      <c r="C57" s="99">
        <f>VLOOKUP(B4,Общее_количество_учащихся,3,FALSE)</f>
        <v>32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  <c r="CA57" s="230"/>
    </row>
    <row r="58" spans="1:79" s="256" customFormat="1" hidden="1">
      <c r="A58" s="414" t="s">
        <v>75</v>
      </c>
      <c r="B58" s="415"/>
      <c r="C58" s="237"/>
      <c r="D58" s="248">
        <f>D55*D56/1000</f>
        <v>0</v>
      </c>
      <c r="E58" s="248">
        <f>E55*E56</f>
        <v>32</v>
      </c>
      <c r="F58" s="248">
        <f>F55*F56</f>
        <v>0</v>
      </c>
      <c r="G58" s="248">
        <f>G55*G56</f>
        <v>0</v>
      </c>
      <c r="H58" s="248">
        <f t="shared" ref="H58:BS58" si="29">H55*H56/1000</f>
        <v>0</v>
      </c>
      <c r="I58" s="248">
        <f t="shared" si="29"/>
        <v>0</v>
      </c>
      <c r="J58" s="249">
        <f t="shared" si="29"/>
        <v>0</v>
      </c>
      <c r="K58" s="249">
        <f>K55*K56</f>
        <v>0</v>
      </c>
      <c r="L58" s="249">
        <f>L55*L56/1000</f>
        <v>0.17280000000000001</v>
      </c>
      <c r="M58" s="249">
        <f t="shared" si="29"/>
        <v>0</v>
      </c>
      <c r="N58" s="249">
        <f t="shared" si="29"/>
        <v>0.20959999999999998</v>
      </c>
      <c r="O58" s="249">
        <f t="shared" si="29"/>
        <v>0</v>
      </c>
      <c r="P58" s="249">
        <f t="shared" si="29"/>
        <v>0</v>
      </c>
      <c r="Q58" s="249">
        <f>Q55*Q56</f>
        <v>0</v>
      </c>
      <c r="R58" s="249">
        <f t="shared" si="29"/>
        <v>0</v>
      </c>
      <c r="S58" s="249">
        <f>S55*S56</f>
        <v>0</v>
      </c>
      <c r="T58" s="249">
        <f t="shared" si="29"/>
        <v>0</v>
      </c>
      <c r="U58" s="249">
        <f t="shared" si="29"/>
        <v>0</v>
      </c>
      <c r="V58" s="249">
        <f t="shared" si="29"/>
        <v>0</v>
      </c>
      <c r="W58" s="249">
        <f t="shared" si="29"/>
        <v>0</v>
      </c>
      <c r="X58" s="249">
        <f t="shared" si="29"/>
        <v>0</v>
      </c>
      <c r="Y58" s="249">
        <f t="shared" si="29"/>
        <v>3.2000000000000001E-2</v>
      </c>
      <c r="Z58" s="249">
        <f t="shared" si="29"/>
        <v>0</v>
      </c>
      <c r="AA58" s="249">
        <f t="shared" si="29"/>
        <v>0</v>
      </c>
      <c r="AB58" s="249">
        <f t="shared" si="29"/>
        <v>6.4</v>
      </c>
      <c r="AC58" s="249">
        <f t="shared" si="29"/>
        <v>0.24</v>
      </c>
      <c r="AD58" s="249">
        <f t="shared" si="29"/>
        <v>0</v>
      </c>
      <c r="AE58" s="249">
        <f t="shared" si="29"/>
        <v>0</v>
      </c>
      <c r="AF58" s="249">
        <f t="shared" si="29"/>
        <v>0</v>
      </c>
      <c r="AG58" s="249">
        <f t="shared" si="29"/>
        <v>1.8560000000000001</v>
      </c>
      <c r="AH58" s="249">
        <f t="shared" si="29"/>
        <v>0</v>
      </c>
      <c r="AI58" s="249">
        <f t="shared" si="29"/>
        <v>0</v>
      </c>
      <c r="AJ58" s="249">
        <f t="shared" si="29"/>
        <v>0</v>
      </c>
      <c r="AK58" s="249">
        <f t="shared" si="29"/>
        <v>0</v>
      </c>
      <c r="AL58" s="249">
        <f t="shared" si="29"/>
        <v>0</v>
      </c>
      <c r="AM58" s="249">
        <f t="shared" si="29"/>
        <v>0</v>
      </c>
      <c r="AN58" s="249">
        <f t="shared" si="29"/>
        <v>0</v>
      </c>
      <c r="AO58" s="249">
        <f t="shared" si="29"/>
        <v>0</v>
      </c>
      <c r="AP58" s="249">
        <f t="shared" si="29"/>
        <v>0</v>
      </c>
      <c r="AQ58" s="249">
        <f t="shared" si="29"/>
        <v>0</v>
      </c>
      <c r="AR58" s="249">
        <f t="shared" si="29"/>
        <v>0</v>
      </c>
      <c r="AS58" s="249">
        <f t="shared" si="29"/>
        <v>0</v>
      </c>
      <c r="AT58" s="249">
        <f t="shared" si="29"/>
        <v>0.16</v>
      </c>
      <c r="AU58" s="249">
        <f t="shared" si="29"/>
        <v>0</v>
      </c>
      <c r="AV58" s="249">
        <f t="shared" si="29"/>
        <v>0</v>
      </c>
      <c r="AW58" s="249">
        <f t="shared" si="29"/>
        <v>0</v>
      </c>
      <c r="AX58" s="249">
        <f t="shared" si="29"/>
        <v>0.192</v>
      </c>
      <c r="AY58" s="249">
        <f t="shared" si="29"/>
        <v>0</v>
      </c>
      <c r="AZ58" s="249">
        <f t="shared" si="29"/>
        <v>0</v>
      </c>
      <c r="BA58" s="249">
        <f t="shared" si="29"/>
        <v>1.6</v>
      </c>
      <c r="BB58" s="249">
        <f t="shared" si="29"/>
        <v>0</v>
      </c>
      <c r="BC58" s="249">
        <f t="shared" si="29"/>
        <v>0</v>
      </c>
      <c r="BD58" s="249">
        <f t="shared" si="29"/>
        <v>0</v>
      </c>
      <c r="BE58" s="249">
        <f t="shared" si="29"/>
        <v>0</v>
      </c>
      <c r="BF58" s="249">
        <f t="shared" si="29"/>
        <v>0</v>
      </c>
      <c r="BG58" s="249">
        <f t="shared" si="29"/>
        <v>0</v>
      </c>
      <c r="BH58" s="249">
        <f>BH55*BH56</f>
        <v>0</v>
      </c>
      <c r="BI58" s="249">
        <f t="shared" si="29"/>
        <v>0.64</v>
      </c>
      <c r="BJ58" s="249">
        <f t="shared" si="29"/>
        <v>1.1200000000000001</v>
      </c>
      <c r="BK58" s="249">
        <f t="shared" si="29"/>
        <v>0.32</v>
      </c>
      <c r="BL58" s="249">
        <f t="shared" si="29"/>
        <v>0.35199999999999998</v>
      </c>
      <c r="BM58" s="249">
        <f t="shared" si="29"/>
        <v>0</v>
      </c>
      <c r="BN58" s="249">
        <f t="shared" si="29"/>
        <v>0</v>
      </c>
      <c r="BO58" s="249">
        <f t="shared" si="29"/>
        <v>0.44800000000000001</v>
      </c>
      <c r="BP58" s="249">
        <f t="shared" si="29"/>
        <v>0</v>
      </c>
      <c r="BQ58" s="249">
        <f t="shared" si="29"/>
        <v>0</v>
      </c>
      <c r="BR58" s="249">
        <f t="shared" si="29"/>
        <v>0</v>
      </c>
      <c r="BS58" s="249">
        <f t="shared" si="29"/>
        <v>0</v>
      </c>
      <c r="BT58" s="249">
        <f t="shared" ref="BT58:BY58" si="30">BT55*BT56/1000</f>
        <v>0</v>
      </c>
      <c r="BU58" s="249">
        <f t="shared" si="30"/>
        <v>0</v>
      </c>
      <c r="BV58" s="249">
        <f t="shared" si="30"/>
        <v>0</v>
      </c>
      <c r="BW58" s="249">
        <f t="shared" si="30"/>
        <v>0</v>
      </c>
      <c r="BX58" s="249">
        <f t="shared" si="30"/>
        <v>1.92</v>
      </c>
      <c r="BY58" s="249">
        <f t="shared" si="30"/>
        <v>0</v>
      </c>
      <c r="BZ58" s="249">
        <f>BZ55*BZ56</f>
        <v>0</v>
      </c>
      <c r="CA58" s="230"/>
    </row>
    <row r="59" spans="1:79" s="256" customFormat="1" hidden="1">
      <c r="A59" s="414" t="s">
        <v>64</v>
      </c>
      <c r="B59" s="415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  <c r="CA59" s="230"/>
    </row>
    <row r="60" spans="1:79" s="256" customFormat="1" hidden="1">
      <c r="A60" s="414" t="s">
        <v>76</v>
      </c>
      <c r="B60" s="415"/>
      <c r="C60" s="250">
        <f>SUM(D60:BZ60)</f>
        <v>1951.9999999999998</v>
      </c>
      <c r="D60" s="243">
        <f>D58*D59</f>
        <v>0</v>
      </c>
      <c r="E60" s="243">
        <f t="shared" ref="E60:BP60" si="31">E58*E59</f>
        <v>672</v>
      </c>
      <c r="F60" s="239">
        <f>F58*F59</f>
        <v>0</v>
      </c>
      <c r="G60" s="239">
        <f t="shared" si="31"/>
        <v>0</v>
      </c>
      <c r="H60" s="239">
        <f t="shared" si="31"/>
        <v>0</v>
      </c>
      <c r="I60" s="239">
        <f t="shared" si="31"/>
        <v>0</v>
      </c>
      <c r="J60" s="239">
        <f t="shared" si="31"/>
        <v>0</v>
      </c>
      <c r="K60" s="252">
        <f t="shared" si="31"/>
        <v>0</v>
      </c>
      <c r="L60" s="252">
        <f t="shared" si="31"/>
        <v>24.192</v>
      </c>
      <c r="M60" s="252">
        <f t="shared" si="31"/>
        <v>0</v>
      </c>
      <c r="N60" s="252">
        <f t="shared" si="31"/>
        <v>2.0959999999999996</v>
      </c>
      <c r="O60" s="252">
        <f t="shared" si="31"/>
        <v>0</v>
      </c>
      <c r="P60" s="252">
        <f t="shared" si="31"/>
        <v>0</v>
      </c>
      <c r="Q60" s="252">
        <f t="shared" si="31"/>
        <v>0</v>
      </c>
      <c r="R60" s="252">
        <f t="shared" si="31"/>
        <v>0</v>
      </c>
      <c r="S60" s="252">
        <f t="shared" si="31"/>
        <v>0</v>
      </c>
      <c r="T60" s="252">
        <f t="shared" si="31"/>
        <v>0</v>
      </c>
      <c r="U60" s="252">
        <f t="shared" si="31"/>
        <v>0</v>
      </c>
      <c r="V60" s="252">
        <f t="shared" si="31"/>
        <v>0</v>
      </c>
      <c r="W60" s="252">
        <f t="shared" si="31"/>
        <v>0</v>
      </c>
      <c r="X60" s="252">
        <f t="shared" si="31"/>
        <v>0</v>
      </c>
      <c r="Y60" s="252">
        <f t="shared" si="31"/>
        <v>1.28</v>
      </c>
      <c r="Z60" s="252">
        <f t="shared" si="31"/>
        <v>0</v>
      </c>
      <c r="AA60" s="252">
        <f t="shared" si="31"/>
        <v>0</v>
      </c>
      <c r="AB60" s="252">
        <f t="shared" si="31"/>
        <v>448</v>
      </c>
      <c r="AC60" s="252">
        <f t="shared" si="31"/>
        <v>39.6</v>
      </c>
      <c r="AD60" s="252">
        <f t="shared" si="31"/>
        <v>0</v>
      </c>
      <c r="AE60" s="252">
        <f t="shared" si="31"/>
        <v>0</v>
      </c>
      <c r="AF60" s="252">
        <f t="shared" si="31"/>
        <v>0</v>
      </c>
      <c r="AG60" s="252">
        <f t="shared" si="31"/>
        <v>167.04000000000002</v>
      </c>
      <c r="AH60" s="252">
        <f t="shared" si="31"/>
        <v>0</v>
      </c>
      <c r="AI60" s="252">
        <f t="shared" si="31"/>
        <v>0</v>
      </c>
      <c r="AJ60" s="252">
        <f t="shared" si="31"/>
        <v>0</v>
      </c>
      <c r="AK60" s="252">
        <f t="shared" si="31"/>
        <v>0</v>
      </c>
      <c r="AL60" s="252">
        <f t="shared" si="31"/>
        <v>0</v>
      </c>
      <c r="AM60" s="252">
        <f t="shared" si="31"/>
        <v>0</v>
      </c>
      <c r="AN60" s="252">
        <f t="shared" si="31"/>
        <v>0</v>
      </c>
      <c r="AO60" s="252">
        <f t="shared" si="31"/>
        <v>0</v>
      </c>
      <c r="AP60" s="252">
        <f t="shared" si="31"/>
        <v>0</v>
      </c>
      <c r="AQ60" s="252">
        <f t="shared" si="31"/>
        <v>0</v>
      </c>
      <c r="AR60" s="252">
        <f t="shared" si="31"/>
        <v>0</v>
      </c>
      <c r="AS60" s="252">
        <f t="shared" si="31"/>
        <v>0</v>
      </c>
      <c r="AT60" s="252">
        <f t="shared" si="31"/>
        <v>96</v>
      </c>
      <c r="AU60" s="252">
        <f t="shared" si="31"/>
        <v>0</v>
      </c>
      <c r="AV60" s="252">
        <f t="shared" si="31"/>
        <v>0</v>
      </c>
      <c r="AW60" s="252">
        <f t="shared" si="31"/>
        <v>0</v>
      </c>
      <c r="AX60" s="252">
        <f t="shared" si="31"/>
        <v>52.608000000000004</v>
      </c>
      <c r="AY60" s="252">
        <f t="shared" si="31"/>
        <v>0</v>
      </c>
      <c r="AZ60" s="252">
        <f t="shared" si="31"/>
        <v>0</v>
      </c>
      <c r="BA60" s="252">
        <f t="shared" si="31"/>
        <v>288</v>
      </c>
      <c r="BB60" s="252">
        <f t="shared" si="31"/>
        <v>0</v>
      </c>
      <c r="BC60" s="252">
        <f t="shared" si="31"/>
        <v>0</v>
      </c>
      <c r="BD60" s="252">
        <f t="shared" si="31"/>
        <v>0</v>
      </c>
      <c r="BE60" s="252">
        <f t="shared" si="31"/>
        <v>0</v>
      </c>
      <c r="BF60" s="252">
        <f t="shared" si="31"/>
        <v>0</v>
      </c>
      <c r="BG60" s="252">
        <f t="shared" si="31"/>
        <v>0</v>
      </c>
      <c r="BH60" s="252">
        <f t="shared" si="31"/>
        <v>0</v>
      </c>
      <c r="BI60" s="252">
        <f t="shared" si="31"/>
        <v>13.44</v>
      </c>
      <c r="BJ60" s="252">
        <f t="shared" si="31"/>
        <v>39.200000000000003</v>
      </c>
      <c r="BK60" s="252">
        <f t="shared" si="31"/>
        <v>7.04</v>
      </c>
      <c r="BL60" s="252">
        <f t="shared" si="31"/>
        <v>11.263999999999999</v>
      </c>
      <c r="BM60" s="252">
        <f t="shared" si="31"/>
        <v>0</v>
      </c>
      <c r="BN60" s="252">
        <f t="shared" si="31"/>
        <v>0</v>
      </c>
      <c r="BO60" s="252">
        <f t="shared" si="31"/>
        <v>13.44</v>
      </c>
      <c r="BP60" s="252">
        <f t="shared" si="31"/>
        <v>0</v>
      </c>
      <c r="BQ60" s="252">
        <f t="shared" ref="BQ60:BW60" si="32">BQ58*BQ59</f>
        <v>0</v>
      </c>
      <c r="BR60" s="252">
        <f t="shared" si="32"/>
        <v>0</v>
      </c>
      <c r="BS60" s="252">
        <f t="shared" si="32"/>
        <v>0</v>
      </c>
      <c r="BT60" s="252">
        <f t="shared" si="32"/>
        <v>0</v>
      </c>
      <c r="BU60" s="252">
        <f t="shared" si="32"/>
        <v>0</v>
      </c>
      <c r="BV60" s="252">
        <f>BV58*BV59</f>
        <v>0</v>
      </c>
      <c r="BW60" s="252">
        <f t="shared" si="32"/>
        <v>0</v>
      </c>
      <c r="BX60" s="252">
        <f>BX58*BX59</f>
        <v>76.8</v>
      </c>
      <c r="BY60" s="252">
        <f>BY58*BY59</f>
        <v>0</v>
      </c>
      <c r="BZ60" s="252">
        <f>BZ58*BZ59</f>
        <v>0</v>
      </c>
      <c r="CA60" s="230"/>
    </row>
    <row r="61" spans="1:79" s="256" customFormat="1" hidden="1">
      <c r="A61" s="414" t="s">
        <v>77</v>
      </c>
      <c r="B61" s="416"/>
      <c r="C61" s="251">
        <f>C60/C57</f>
        <v>60.999999999999993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  <c r="CA61" s="230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  <row r="1001" spans="1:79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</row>
    <row r="1002" spans="1:79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</row>
    <row r="1003" spans="1:79" ht="15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</row>
    <row r="1004" spans="1:79" ht="15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</row>
    <row r="1005" spans="1:79" ht="15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</row>
    <row r="1006" spans="1:79" ht="15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</row>
    <row r="1007" spans="1:79" ht="15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</row>
  </sheetData>
  <mergeCells count="46">
    <mergeCell ref="A15:B15"/>
    <mergeCell ref="A45:B45"/>
    <mergeCell ref="A37:B38"/>
    <mergeCell ref="A33:B33"/>
    <mergeCell ref="A34:B34"/>
    <mergeCell ref="A28:B28"/>
    <mergeCell ref="A29:B29"/>
    <mergeCell ref="A30:B30"/>
    <mergeCell ref="A31:B31"/>
    <mergeCell ref="A32:B32"/>
    <mergeCell ref="A44:B44"/>
    <mergeCell ref="A39:B39"/>
    <mergeCell ref="A40:B40"/>
    <mergeCell ref="A41:B41"/>
    <mergeCell ref="A42:B42"/>
    <mergeCell ref="A43:B43"/>
    <mergeCell ref="D37:BX37"/>
    <mergeCell ref="D6:BX6"/>
    <mergeCell ref="A1:BK1"/>
    <mergeCell ref="A2:BK2"/>
    <mergeCell ref="B3:BK3"/>
    <mergeCell ref="C4:BX4"/>
    <mergeCell ref="L5:AB5"/>
    <mergeCell ref="A19:B19"/>
    <mergeCell ref="A20:B20"/>
    <mergeCell ref="A21:B21"/>
    <mergeCell ref="A22:B22"/>
    <mergeCell ref="A6:B7"/>
    <mergeCell ref="A16:B16"/>
    <mergeCell ref="A18:B18"/>
    <mergeCell ref="A14:B14"/>
    <mergeCell ref="A17:B17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scale="68" orientation="landscape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pageSetUpPr fitToPage="1"/>
  </sheetPr>
  <dimension ref="A1:CA1000"/>
  <sheetViews>
    <sheetView topLeftCell="A8" zoomScale="80" zoomScaleNormal="80" workbookViewId="0">
      <selection activeCell="L40" sqref="L40"/>
    </sheetView>
  </sheetViews>
  <sheetFormatPr defaultColWidth="3.25" defaultRowHeight="15" customHeight="1"/>
  <cols>
    <col min="1" max="1" width="3.25" style="308" customWidth="1"/>
    <col min="2" max="2" width="25" style="308" customWidth="1"/>
    <col min="3" max="3" width="7.375" style="308" bestFit="1" customWidth="1"/>
    <col min="4" max="5" width="7.375" style="308" hidden="1" customWidth="1"/>
    <col min="6" max="6" width="8.625" style="308" bestFit="1" customWidth="1"/>
    <col min="7" max="7" width="7.75" style="308" bestFit="1" customWidth="1"/>
    <col min="8" max="9" width="8.375" style="308" hidden="1" customWidth="1"/>
    <col min="10" max="10" width="7.75" style="308" bestFit="1" customWidth="1"/>
    <col min="11" max="11" width="8.625" style="308" bestFit="1" customWidth="1"/>
    <col min="12" max="12" width="8.375" style="308" bestFit="1" customWidth="1"/>
    <col min="13" max="13" width="7.375" style="308" hidden="1" customWidth="1"/>
    <col min="14" max="14" width="7.375" style="308" bestFit="1" customWidth="1"/>
    <col min="15" max="16" width="8.375" style="308" hidden="1" customWidth="1"/>
    <col min="17" max="17" width="6.375" style="308" hidden="1" customWidth="1"/>
    <col min="18" max="18" width="8.375" style="308" hidden="1" customWidth="1"/>
    <col min="19" max="19" width="7.375" style="308" hidden="1" customWidth="1"/>
    <col min="20" max="21" width="8.375" style="308" hidden="1" customWidth="1"/>
    <col min="22" max="22" width="8.375" style="308" bestFit="1" customWidth="1"/>
    <col min="23" max="23" width="8.375" style="308" hidden="1" customWidth="1"/>
    <col min="24" max="24" width="8.375" style="308" bestFit="1" customWidth="1"/>
    <col min="25" max="25" width="7.375" style="308" bestFit="1" customWidth="1"/>
    <col min="26" max="26" width="8.375" style="308" hidden="1" customWidth="1"/>
    <col min="27" max="27" width="7.375" style="308" hidden="1" customWidth="1"/>
    <col min="28" max="28" width="8.625" style="308" bestFit="1" customWidth="1"/>
    <col min="29" max="29" width="8.375" style="308" bestFit="1" customWidth="1"/>
    <col min="30" max="31" width="7.375" style="308" hidden="1" customWidth="1"/>
    <col min="32" max="32" width="7.375" style="308" bestFit="1" customWidth="1"/>
    <col min="33" max="33" width="7.75" style="308" bestFit="1" customWidth="1"/>
    <col min="34" max="41" width="7.375" style="308" hidden="1" customWidth="1"/>
    <col min="42" max="44" width="8.375" style="308" hidden="1" customWidth="1"/>
    <col min="45" max="45" width="7.375" style="308" hidden="1" customWidth="1"/>
    <col min="46" max="46" width="8.375" style="308" bestFit="1" customWidth="1"/>
    <col min="47" max="48" width="7.375" style="308" hidden="1" customWidth="1"/>
    <col min="49" max="49" width="8.375" style="308" hidden="1" customWidth="1"/>
    <col min="50" max="50" width="8.375" style="308" bestFit="1" customWidth="1"/>
    <col min="51" max="52" width="8.375" style="308" hidden="1" customWidth="1"/>
    <col min="53" max="53" width="8.375" style="308" bestFit="1" customWidth="1"/>
    <col min="54" max="59" width="8.375" style="308" hidden="1" customWidth="1"/>
    <col min="60" max="61" width="7.375" style="308" hidden="1" customWidth="1"/>
    <col min="62" max="62" width="7.75" style="308" bestFit="1" customWidth="1"/>
    <col min="63" max="64" width="7.375" style="308" bestFit="1" customWidth="1"/>
    <col min="65" max="66" width="8.375" style="308" hidden="1" customWidth="1"/>
    <col min="67" max="67" width="7.75" style="308" bestFit="1" customWidth="1"/>
    <col min="68" max="68" width="6.375" style="308" hidden="1" customWidth="1"/>
    <col min="69" max="69" width="8.375" style="308" hidden="1" customWidth="1"/>
    <col min="70" max="70" width="8.625" style="308" bestFit="1" customWidth="1"/>
    <col min="71" max="73" width="8.375" style="308" hidden="1" customWidth="1"/>
    <col min="74" max="74" width="7.75" style="308" bestFit="1" customWidth="1"/>
    <col min="75" max="75" width="7.375" style="308" hidden="1" customWidth="1"/>
    <col min="76" max="76" width="7.75" style="308" bestFit="1" customWidth="1"/>
    <col min="77" max="77" width="8.375" style="308" hidden="1" customWidth="1"/>
    <col min="78" max="78" width="6.375" style="308" hidden="1" customWidth="1"/>
    <col min="79" max="16384" width="3.25" style="308"/>
  </cols>
  <sheetData>
    <row r="1" spans="1:79" ht="18.75">
      <c r="A1" s="417" t="str">
        <f>'Автомат. ввод'!N10</f>
        <v>МКОУ " Новокрестьяновская  СОШ"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  <c r="R1" s="418"/>
      <c r="S1" s="418"/>
      <c r="T1" s="418"/>
      <c r="U1" s="418"/>
      <c r="V1" s="418"/>
      <c r="W1" s="418"/>
      <c r="X1" s="418"/>
      <c r="Y1" s="418"/>
      <c r="Z1" s="418"/>
      <c r="AA1" s="418"/>
      <c r="AB1" s="418"/>
      <c r="AC1" s="418"/>
      <c r="AD1" s="418"/>
      <c r="AE1" s="418"/>
      <c r="AF1" s="418"/>
      <c r="AG1" s="418"/>
      <c r="AH1" s="418"/>
      <c r="AI1" s="418"/>
      <c r="AJ1" s="418"/>
      <c r="AK1" s="418"/>
      <c r="AL1" s="418"/>
      <c r="AM1" s="418"/>
      <c r="AN1" s="418"/>
      <c r="AO1" s="418"/>
      <c r="AP1" s="418"/>
      <c r="AQ1" s="418"/>
      <c r="AR1" s="418"/>
      <c r="AS1" s="418"/>
      <c r="AT1" s="418"/>
      <c r="AU1" s="418"/>
      <c r="AV1" s="418"/>
      <c r="AW1" s="418"/>
      <c r="AX1" s="418"/>
      <c r="AY1" s="418"/>
      <c r="AZ1" s="418"/>
      <c r="BA1" s="418"/>
      <c r="BB1" s="418"/>
      <c r="BC1" s="418"/>
      <c r="BD1" s="418"/>
      <c r="BE1" s="418"/>
      <c r="BF1" s="418"/>
      <c r="BG1" s="418"/>
      <c r="BH1" s="418"/>
      <c r="BI1" s="418"/>
      <c r="BJ1" s="418"/>
      <c r="BK1" s="418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394" t="s">
        <v>65</v>
      </c>
      <c r="B2" s="418"/>
      <c r="C2" s="418"/>
      <c r="D2" s="418"/>
      <c r="E2" s="418"/>
      <c r="F2" s="418"/>
      <c r="G2" s="418"/>
      <c r="H2" s="418"/>
      <c r="I2" s="418"/>
      <c r="J2" s="418"/>
      <c r="K2" s="418"/>
      <c r="L2" s="418"/>
      <c r="M2" s="418"/>
      <c r="N2" s="418"/>
      <c r="O2" s="418"/>
      <c r="P2" s="418"/>
      <c r="Q2" s="418"/>
      <c r="R2" s="418"/>
      <c r="S2" s="418"/>
      <c r="T2" s="418"/>
      <c r="U2" s="418"/>
      <c r="V2" s="418"/>
      <c r="W2" s="418"/>
      <c r="X2" s="418"/>
      <c r="Y2" s="418"/>
      <c r="Z2" s="418"/>
      <c r="AA2" s="418"/>
      <c r="AB2" s="418"/>
      <c r="AC2" s="418"/>
      <c r="AD2" s="418"/>
      <c r="AE2" s="418"/>
      <c r="AF2" s="418"/>
      <c r="AG2" s="418"/>
      <c r="AH2" s="418"/>
      <c r="AI2" s="418"/>
      <c r="AJ2" s="418"/>
      <c r="AK2" s="418"/>
      <c r="AL2" s="418"/>
      <c r="AM2" s="418"/>
      <c r="AN2" s="418"/>
      <c r="AO2" s="418"/>
      <c r="AP2" s="418"/>
      <c r="AQ2" s="418"/>
      <c r="AR2" s="418"/>
      <c r="AS2" s="418"/>
      <c r="AT2" s="418"/>
      <c r="AU2" s="418"/>
      <c r="AV2" s="418"/>
      <c r="AW2" s="418"/>
      <c r="AX2" s="418"/>
      <c r="AY2" s="418"/>
      <c r="AZ2" s="418"/>
      <c r="BA2" s="418"/>
      <c r="BB2" s="418"/>
      <c r="BC2" s="418"/>
      <c r="BD2" s="418"/>
      <c r="BE2" s="418"/>
      <c r="BF2" s="418"/>
      <c r="BG2" s="418"/>
      <c r="BH2" s="418"/>
      <c r="BI2" s="418"/>
      <c r="BJ2" s="418"/>
      <c r="BK2" s="418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1"/>
      <c r="B3" s="394" t="s">
        <v>66</v>
      </c>
      <c r="C3" s="418"/>
      <c r="D3" s="418"/>
      <c r="E3" s="418"/>
      <c r="F3" s="418"/>
      <c r="G3" s="418"/>
      <c r="H3" s="418"/>
      <c r="I3" s="418"/>
      <c r="J3" s="418"/>
      <c r="K3" s="418"/>
      <c r="L3" s="418"/>
      <c r="M3" s="418"/>
      <c r="N3" s="418"/>
      <c r="O3" s="418"/>
      <c r="P3" s="418"/>
      <c r="Q3" s="418"/>
      <c r="R3" s="418"/>
      <c r="S3" s="418"/>
      <c r="T3" s="418"/>
      <c r="U3" s="418"/>
      <c r="V3" s="418"/>
      <c r="W3" s="418"/>
      <c r="X3" s="418"/>
      <c r="Y3" s="418"/>
      <c r="Z3" s="418"/>
      <c r="AA3" s="418"/>
      <c r="AB3" s="418"/>
      <c r="AC3" s="418"/>
      <c r="AD3" s="418"/>
      <c r="AE3" s="418"/>
      <c r="AF3" s="418"/>
      <c r="AG3" s="418"/>
      <c r="AH3" s="418"/>
      <c r="AI3" s="418"/>
      <c r="AJ3" s="418"/>
      <c r="AK3" s="418"/>
      <c r="AL3" s="418"/>
      <c r="AM3" s="418"/>
      <c r="AN3" s="418"/>
      <c r="AO3" s="418"/>
      <c r="AP3" s="418"/>
      <c r="AQ3" s="418"/>
      <c r="AR3" s="418"/>
      <c r="AS3" s="418"/>
      <c r="AT3" s="418"/>
      <c r="AU3" s="418"/>
      <c r="AV3" s="418"/>
      <c r="AW3" s="418"/>
      <c r="AX3" s="418"/>
      <c r="AY3" s="418"/>
      <c r="AZ3" s="418"/>
      <c r="BA3" s="418"/>
      <c r="BB3" s="418"/>
      <c r="BC3" s="418"/>
      <c r="BD3" s="418"/>
      <c r="BE3" s="418"/>
      <c r="BF3" s="418"/>
      <c r="BG3" s="418"/>
      <c r="BH3" s="418"/>
      <c r="BI3" s="418"/>
      <c r="BJ3" s="418"/>
      <c r="BK3" s="418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>
        <v>30</v>
      </c>
      <c r="C4" s="395" t="str">
        <f>ССЫЛКИ!A5</f>
        <v>Март 2021 г.</v>
      </c>
      <c r="D4" s="418"/>
      <c r="E4" s="418"/>
      <c r="F4" s="418"/>
      <c r="G4" s="418"/>
      <c r="H4" s="418"/>
      <c r="I4" s="418"/>
      <c r="J4" s="418"/>
      <c r="K4" s="418"/>
      <c r="L4" s="418"/>
      <c r="M4" s="418"/>
      <c r="N4" s="418"/>
      <c r="O4" s="418"/>
      <c r="P4" s="418"/>
      <c r="Q4" s="418"/>
      <c r="R4" s="418"/>
      <c r="S4" s="418"/>
      <c r="T4" s="418"/>
      <c r="U4" s="418"/>
      <c r="V4" s="418"/>
      <c r="W4" s="418"/>
      <c r="X4" s="418"/>
      <c r="Y4" s="418"/>
      <c r="Z4" s="418"/>
      <c r="AA4" s="418"/>
      <c r="AB4" s="418"/>
      <c r="AC4" s="418"/>
      <c r="AD4" s="418"/>
      <c r="AE4" s="418"/>
      <c r="AF4" s="418"/>
      <c r="AG4" s="418"/>
      <c r="AH4" s="418"/>
      <c r="AI4" s="418"/>
      <c r="AJ4" s="418"/>
      <c r="AK4" s="418"/>
      <c r="AL4" s="418"/>
      <c r="AM4" s="418"/>
      <c r="AN4" s="418"/>
      <c r="AO4" s="418"/>
      <c r="AP4" s="418"/>
      <c r="AQ4" s="418"/>
      <c r="AR4" s="418"/>
      <c r="AS4" s="418"/>
      <c r="AT4" s="418"/>
      <c r="AU4" s="418"/>
      <c r="AV4" s="418"/>
      <c r="AW4" s="418"/>
      <c r="AX4" s="418"/>
      <c r="AY4" s="418"/>
      <c r="AZ4" s="418"/>
      <c r="BA4" s="418"/>
      <c r="BB4" s="418"/>
      <c r="BC4" s="418"/>
      <c r="BD4" s="418"/>
      <c r="BE4" s="418"/>
      <c r="BF4" s="418"/>
      <c r="BG4" s="418"/>
      <c r="BH4" s="418"/>
      <c r="BI4" s="418"/>
      <c r="BJ4" s="418"/>
      <c r="BK4" s="418"/>
      <c r="BL4" s="418"/>
      <c r="BM4" s="418"/>
      <c r="BN4" s="418"/>
      <c r="BO4" s="418"/>
      <c r="BP4" s="418"/>
      <c r="BQ4" s="418"/>
      <c r="BR4" s="418"/>
      <c r="BS4" s="418"/>
      <c r="BT4" s="418"/>
      <c r="BU4" s="418"/>
      <c r="BV4" s="418"/>
      <c r="BW4" s="418"/>
      <c r="BX4" s="418"/>
      <c r="BY4" s="1"/>
      <c r="BZ4" s="1"/>
      <c r="CA4" s="1"/>
    </row>
    <row r="5" spans="1:79" ht="24" customHeight="1">
      <c r="A5" s="1"/>
      <c r="B5" s="273" t="s">
        <v>397</v>
      </c>
      <c r="C5" s="10"/>
      <c r="D5" s="10"/>
      <c r="E5" s="10"/>
      <c r="F5" s="10"/>
      <c r="G5" s="10"/>
      <c r="H5" s="10"/>
      <c r="I5" s="10"/>
      <c r="J5" s="10"/>
      <c r="K5" s="11"/>
      <c r="L5" s="400" t="str">
        <f>VLOOKUP(B4,Общее_количество_учащихся,2,FALSE)</f>
        <v>Вторник</v>
      </c>
      <c r="M5" s="418"/>
      <c r="N5" s="418"/>
      <c r="O5" s="418"/>
      <c r="P5" s="418"/>
      <c r="Q5" s="418"/>
      <c r="R5" s="418"/>
      <c r="S5" s="418"/>
      <c r="T5" s="418"/>
      <c r="U5" s="418"/>
      <c r="V5" s="418"/>
      <c r="W5" s="418"/>
      <c r="X5" s="418"/>
      <c r="Y5" s="418"/>
      <c r="Z5" s="418"/>
      <c r="AA5" s="418"/>
      <c r="AB5" s="418"/>
      <c r="AC5" s="1"/>
      <c r="AD5" s="307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 ht="15" customHeight="1">
      <c r="A6" s="464" t="s">
        <v>68</v>
      </c>
      <c r="B6" s="449"/>
      <c r="C6" s="13"/>
      <c r="D6" s="390" t="s">
        <v>69</v>
      </c>
      <c r="E6" s="446"/>
      <c r="F6" s="446"/>
      <c r="G6" s="446"/>
      <c r="H6" s="446"/>
      <c r="I6" s="446"/>
      <c r="J6" s="446"/>
      <c r="K6" s="446"/>
      <c r="L6" s="446"/>
      <c r="M6" s="446"/>
      <c r="N6" s="446"/>
      <c r="O6" s="446"/>
      <c r="P6" s="446"/>
      <c r="Q6" s="446"/>
      <c r="R6" s="446"/>
      <c r="S6" s="446"/>
      <c r="T6" s="446"/>
      <c r="U6" s="446"/>
      <c r="V6" s="446"/>
      <c r="W6" s="446"/>
      <c r="X6" s="446"/>
      <c r="Y6" s="446"/>
      <c r="Z6" s="446"/>
      <c r="AA6" s="446"/>
      <c r="AB6" s="446"/>
      <c r="AC6" s="446"/>
      <c r="AD6" s="446"/>
      <c r="AE6" s="446"/>
      <c r="AF6" s="446"/>
      <c r="AG6" s="446"/>
      <c r="AH6" s="446"/>
      <c r="AI6" s="446"/>
      <c r="AJ6" s="446"/>
      <c r="AK6" s="446"/>
      <c r="AL6" s="446"/>
      <c r="AM6" s="446"/>
      <c r="AN6" s="446"/>
      <c r="AO6" s="446"/>
      <c r="AP6" s="446"/>
      <c r="AQ6" s="446"/>
      <c r="AR6" s="446"/>
      <c r="AS6" s="446"/>
      <c r="AT6" s="446"/>
      <c r="AU6" s="446"/>
      <c r="AV6" s="446"/>
      <c r="AW6" s="446"/>
      <c r="AX6" s="446"/>
      <c r="AY6" s="446"/>
      <c r="AZ6" s="446"/>
      <c r="BA6" s="446"/>
      <c r="BB6" s="446"/>
      <c r="BC6" s="446"/>
      <c r="BD6" s="446"/>
      <c r="BE6" s="446"/>
      <c r="BF6" s="446"/>
      <c r="BG6" s="446"/>
      <c r="BH6" s="446"/>
      <c r="BI6" s="446"/>
      <c r="BJ6" s="446"/>
      <c r="BK6" s="446"/>
      <c r="BL6" s="446"/>
      <c r="BM6" s="446"/>
      <c r="BN6" s="446"/>
      <c r="BO6" s="446"/>
      <c r="BP6" s="446"/>
      <c r="BQ6" s="446"/>
      <c r="BR6" s="446"/>
      <c r="BS6" s="446"/>
      <c r="BT6" s="446"/>
      <c r="BU6" s="446"/>
      <c r="BV6" s="446"/>
      <c r="BW6" s="446"/>
      <c r="BX6" s="446"/>
      <c r="BY6" s="1"/>
      <c r="BZ6" s="1"/>
      <c r="CA6" s="1"/>
    </row>
    <row r="7" spans="1:79" ht="176.45" customHeight="1">
      <c r="A7" s="450"/>
      <c r="B7" s="451"/>
      <c r="C7" s="13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"/>
    </row>
    <row r="8" spans="1:79">
      <c r="A8" s="386" t="s">
        <v>367</v>
      </c>
      <c r="B8" s="430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>
        <v>58</v>
      </c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>
        <v>5</v>
      </c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386" t="s">
        <v>368</v>
      </c>
      <c r="B9" s="430"/>
      <c r="C9" s="15"/>
      <c r="D9" s="15"/>
      <c r="E9" s="15"/>
      <c r="F9" s="15"/>
      <c r="G9" s="15"/>
      <c r="H9" s="15"/>
      <c r="I9" s="15"/>
      <c r="J9" s="15"/>
      <c r="K9" s="15">
        <v>1</v>
      </c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386" t="s">
        <v>86</v>
      </c>
      <c r="B10" s="430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16"/>
      <c r="BZ10" s="16"/>
      <c r="CA10" s="1"/>
    </row>
    <row r="11" spans="1:79">
      <c r="A11" s="386" t="s">
        <v>371</v>
      </c>
      <c r="B11" s="387"/>
      <c r="C11" s="15"/>
      <c r="D11" s="15"/>
      <c r="E11" s="15"/>
      <c r="F11" s="15"/>
      <c r="G11" s="15"/>
      <c r="H11" s="15"/>
      <c r="I11" s="15"/>
      <c r="J11" s="15"/>
      <c r="K11" s="15"/>
      <c r="L11" s="15">
        <v>2</v>
      </c>
      <c r="M11" s="15"/>
      <c r="N11" s="15"/>
      <c r="O11" s="15"/>
      <c r="P11" s="15"/>
      <c r="Q11" s="15"/>
      <c r="R11" s="15"/>
      <c r="S11" s="15"/>
      <c r="T11" s="15"/>
      <c r="U11" s="15"/>
      <c r="V11" s="15">
        <v>30</v>
      </c>
      <c r="W11" s="15"/>
      <c r="X11" s="15">
        <v>8</v>
      </c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386" t="s">
        <v>369</v>
      </c>
      <c r="B12" s="387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>
        <v>200</v>
      </c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386" t="s">
        <v>370</v>
      </c>
      <c r="B13" s="387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>
        <v>100</v>
      </c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386"/>
      <c r="B14" s="387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 hidden="1">
      <c r="A15" s="386"/>
      <c r="B15" s="387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386"/>
      <c r="B16" s="387"/>
      <c r="C16" s="15"/>
      <c r="D16" s="15">
        <f t="shared" ref="D16:BZ16" si="0">SUM(D8:D15)</f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5">
        <f t="shared" si="0"/>
        <v>1</v>
      </c>
      <c r="L16" s="15">
        <f t="shared" si="0"/>
        <v>2</v>
      </c>
      <c r="M16" s="15">
        <f t="shared" si="0"/>
        <v>0</v>
      </c>
      <c r="N16" s="15">
        <f t="shared" si="0"/>
        <v>0</v>
      </c>
      <c r="O16" s="15">
        <f t="shared" si="0"/>
        <v>0</v>
      </c>
      <c r="P16" s="15">
        <f t="shared" si="0"/>
        <v>0</v>
      </c>
      <c r="Q16" s="15">
        <f t="shared" si="0"/>
        <v>0</v>
      </c>
      <c r="R16" s="15">
        <f t="shared" si="0"/>
        <v>0</v>
      </c>
      <c r="S16" s="15">
        <f t="shared" si="0"/>
        <v>0</v>
      </c>
      <c r="T16" s="15">
        <f t="shared" si="0"/>
        <v>0</v>
      </c>
      <c r="U16" s="15">
        <f t="shared" si="0"/>
        <v>0</v>
      </c>
      <c r="V16" s="15">
        <f t="shared" si="0"/>
        <v>30</v>
      </c>
      <c r="W16" s="15">
        <f t="shared" si="0"/>
        <v>0</v>
      </c>
      <c r="X16" s="15">
        <f t="shared" si="0"/>
        <v>8</v>
      </c>
      <c r="Y16" s="15">
        <f t="shared" si="0"/>
        <v>0</v>
      </c>
      <c r="Z16" s="15">
        <f t="shared" si="0"/>
        <v>0</v>
      </c>
      <c r="AA16" s="15">
        <f t="shared" si="0"/>
        <v>0</v>
      </c>
      <c r="AB16" s="15">
        <f t="shared" si="0"/>
        <v>200</v>
      </c>
      <c r="AC16" s="15">
        <f t="shared" si="0"/>
        <v>0</v>
      </c>
      <c r="AD16" s="15">
        <f t="shared" si="0"/>
        <v>0</v>
      </c>
      <c r="AE16" s="15">
        <f t="shared" si="0"/>
        <v>0</v>
      </c>
      <c r="AF16" s="15">
        <f t="shared" si="0"/>
        <v>0</v>
      </c>
      <c r="AG16" s="15">
        <f t="shared" si="0"/>
        <v>58</v>
      </c>
      <c r="AH16" s="15">
        <f t="shared" si="0"/>
        <v>0</v>
      </c>
      <c r="AI16" s="15">
        <f t="shared" si="0"/>
        <v>0</v>
      </c>
      <c r="AJ16" s="15">
        <f t="shared" si="0"/>
        <v>0</v>
      </c>
      <c r="AK16" s="15">
        <f t="shared" si="0"/>
        <v>0</v>
      </c>
      <c r="AL16" s="15">
        <f t="shared" si="0"/>
        <v>0</v>
      </c>
      <c r="AM16" s="15">
        <f t="shared" si="0"/>
        <v>0</v>
      </c>
      <c r="AN16" s="15">
        <f t="shared" si="0"/>
        <v>0</v>
      </c>
      <c r="AO16" s="15">
        <f t="shared" si="0"/>
        <v>0</v>
      </c>
      <c r="AP16" s="15">
        <f t="shared" si="0"/>
        <v>0</v>
      </c>
      <c r="AQ16" s="15">
        <f t="shared" si="0"/>
        <v>0</v>
      </c>
      <c r="AR16" s="15">
        <f t="shared" si="0"/>
        <v>0</v>
      </c>
      <c r="AS16" s="15">
        <f t="shared" si="0"/>
        <v>0</v>
      </c>
      <c r="AT16" s="15">
        <f t="shared" si="0"/>
        <v>5</v>
      </c>
      <c r="AU16" s="15">
        <f t="shared" si="0"/>
        <v>0</v>
      </c>
      <c r="AV16" s="15">
        <f t="shared" si="0"/>
        <v>0</v>
      </c>
      <c r="AW16" s="15">
        <f t="shared" si="0"/>
        <v>0</v>
      </c>
      <c r="AX16" s="15">
        <f t="shared" si="0"/>
        <v>0</v>
      </c>
      <c r="AY16" s="15">
        <f t="shared" si="0"/>
        <v>0</v>
      </c>
      <c r="AZ16" s="15">
        <f t="shared" si="0"/>
        <v>0</v>
      </c>
      <c r="BA16" s="15">
        <f t="shared" si="0"/>
        <v>0</v>
      </c>
      <c r="BB16" s="15">
        <f t="shared" si="0"/>
        <v>0</v>
      </c>
      <c r="BC16" s="15">
        <f t="shared" si="0"/>
        <v>0</v>
      </c>
      <c r="BD16" s="15">
        <f t="shared" si="0"/>
        <v>0</v>
      </c>
      <c r="BE16" s="15">
        <f t="shared" si="0"/>
        <v>0</v>
      </c>
      <c r="BF16" s="15">
        <f t="shared" si="0"/>
        <v>0</v>
      </c>
      <c r="BG16" s="15">
        <f t="shared" si="0"/>
        <v>0</v>
      </c>
      <c r="BH16" s="15">
        <f t="shared" si="0"/>
        <v>0</v>
      </c>
      <c r="BI16" s="15">
        <f t="shared" si="0"/>
        <v>0</v>
      </c>
      <c r="BJ16" s="15">
        <f t="shared" si="0"/>
        <v>0</v>
      </c>
      <c r="BK16" s="15">
        <f t="shared" si="0"/>
        <v>0</v>
      </c>
      <c r="BL16" s="15">
        <f t="shared" si="0"/>
        <v>0</v>
      </c>
      <c r="BM16" s="15">
        <f t="shared" si="0"/>
        <v>0</v>
      </c>
      <c r="BN16" s="15">
        <f t="shared" si="0"/>
        <v>0</v>
      </c>
      <c r="BO16" s="15">
        <f t="shared" si="0"/>
        <v>0</v>
      </c>
      <c r="BP16" s="15">
        <f t="shared" si="0"/>
        <v>0</v>
      </c>
      <c r="BQ16" s="15">
        <f t="shared" si="0"/>
        <v>0</v>
      </c>
      <c r="BR16" s="15">
        <f t="shared" si="0"/>
        <v>100</v>
      </c>
      <c r="BS16" s="15">
        <f t="shared" si="0"/>
        <v>0</v>
      </c>
      <c r="BT16" s="15">
        <f t="shared" si="0"/>
        <v>0</v>
      </c>
      <c r="BU16" s="15">
        <f t="shared" si="0"/>
        <v>0</v>
      </c>
      <c r="BV16" s="15">
        <f t="shared" si="0"/>
        <v>0</v>
      </c>
      <c r="BW16" s="15">
        <f t="shared" si="0"/>
        <v>0</v>
      </c>
      <c r="BX16" s="15">
        <f t="shared" si="0"/>
        <v>60</v>
      </c>
      <c r="BY16" s="16">
        <f t="shared" si="0"/>
        <v>0</v>
      </c>
      <c r="BZ16" s="16">
        <f t="shared" si="0"/>
        <v>0</v>
      </c>
      <c r="CA16" s="1"/>
    </row>
    <row r="17" spans="1:79" ht="15" hidden="1" customHeight="1">
      <c r="A17" s="388" t="s">
        <v>74</v>
      </c>
      <c r="B17" s="389"/>
      <c r="C17" s="15">
        <f>C18</f>
        <v>0</v>
      </c>
      <c r="D17" s="15">
        <f t="shared" ref="D17:BO17" si="1">C17</f>
        <v>0</v>
      </c>
      <c r="E17" s="15">
        <f t="shared" si="1"/>
        <v>0</v>
      </c>
      <c r="F17" s="15">
        <f t="shared" si="1"/>
        <v>0</v>
      </c>
      <c r="G17" s="15">
        <f t="shared" si="1"/>
        <v>0</v>
      </c>
      <c r="H17" s="15">
        <f t="shared" si="1"/>
        <v>0</v>
      </c>
      <c r="I17" s="15">
        <f t="shared" si="1"/>
        <v>0</v>
      </c>
      <c r="J17" s="15">
        <f t="shared" si="1"/>
        <v>0</v>
      </c>
      <c r="K17" s="15">
        <f t="shared" si="1"/>
        <v>0</v>
      </c>
      <c r="L17" s="15">
        <f t="shared" si="1"/>
        <v>0</v>
      </c>
      <c r="M17" s="15">
        <f t="shared" si="1"/>
        <v>0</v>
      </c>
      <c r="N17" s="15">
        <f t="shared" si="1"/>
        <v>0</v>
      </c>
      <c r="O17" s="15">
        <f t="shared" si="1"/>
        <v>0</v>
      </c>
      <c r="P17" s="15">
        <f t="shared" si="1"/>
        <v>0</v>
      </c>
      <c r="Q17" s="15">
        <f t="shared" si="1"/>
        <v>0</v>
      </c>
      <c r="R17" s="15">
        <f t="shared" si="1"/>
        <v>0</v>
      </c>
      <c r="S17" s="15">
        <f t="shared" si="1"/>
        <v>0</v>
      </c>
      <c r="T17" s="15">
        <f t="shared" si="1"/>
        <v>0</v>
      </c>
      <c r="U17" s="15">
        <f t="shared" si="1"/>
        <v>0</v>
      </c>
      <c r="V17" s="15">
        <f t="shared" si="1"/>
        <v>0</v>
      </c>
      <c r="W17" s="15">
        <f t="shared" si="1"/>
        <v>0</v>
      </c>
      <c r="X17" s="15">
        <f t="shared" si="1"/>
        <v>0</v>
      </c>
      <c r="Y17" s="15">
        <f t="shared" si="1"/>
        <v>0</v>
      </c>
      <c r="Z17" s="15">
        <f t="shared" si="1"/>
        <v>0</v>
      </c>
      <c r="AA17" s="15">
        <f t="shared" si="1"/>
        <v>0</v>
      </c>
      <c r="AB17" s="15">
        <f t="shared" si="1"/>
        <v>0</v>
      </c>
      <c r="AC17" s="15">
        <f t="shared" si="1"/>
        <v>0</v>
      </c>
      <c r="AD17" s="15">
        <f t="shared" si="1"/>
        <v>0</v>
      </c>
      <c r="AE17" s="15">
        <f t="shared" si="1"/>
        <v>0</v>
      </c>
      <c r="AF17" s="15">
        <f t="shared" si="1"/>
        <v>0</v>
      </c>
      <c r="AG17" s="15">
        <f t="shared" si="1"/>
        <v>0</v>
      </c>
      <c r="AH17" s="15">
        <f t="shared" si="1"/>
        <v>0</v>
      </c>
      <c r="AI17" s="15">
        <f t="shared" si="1"/>
        <v>0</v>
      </c>
      <c r="AJ17" s="15">
        <f t="shared" si="1"/>
        <v>0</v>
      </c>
      <c r="AK17" s="15">
        <f t="shared" si="1"/>
        <v>0</v>
      </c>
      <c r="AL17" s="15">
        <f t="shared" si="1"/>
        <v>0</v>
      </c>
      <c r="AM17" s="15">
        <f t="shared" si="1"/>
        <v>0</v>
      </c>
      <c r="AN17" s="15">
        <f t="shared" si="1"/>
        <v>0</v>
      </c>
      <c r="AO17" s="15">
        <f t="shared" si="1"/>
        <v>0</v>
      </c>
      <c r="AP17" s="15">
        <f t="shared" si="1"/>
        <v>0</v>
      </c>
      <c r="AQ17" s="15">
        <f t="shared" si="1"/>
        <v>0</v>
      </c>
      <c r="AR17" s="15">
        <f t="shared" si="1"/>
        <v>0</v>
      </c>
      <c r="AS17" s="15">
        <f t="shared" si="1"/>
        <v>0</v>
      </c>
      <c r="AT17" s="15">
        <f t="shared" si="1"/>
        <v>0</v>
      </c>
      <c r="AU17" s="15">
        <f t="shared" si="1"/>
        <v>0</v>
      </c>
      <c r="AV17" s="15">
        <f t="shared" si="1"/>
        <v>0</v>
      </c>
      <c r="AW17" s="15">
        <f t="shared" si="1"/>
        <v>0</v>
      </c>
      <c r="AX17" s="15">
        <f t="shared" si="1"/>
        <v>0</v>
      </c>
      <c r="AY17" s="15">
        <f t="shared" si="1"/>
        <v>0</v>
      </c>
      <c r="AZ17" s="15">
        <f t="shared" si="1"/>
        <v>0</v>
      </c>
      <c r="BA17" s="15">
        <f t="shared" si="1"/>
        <v>0</v>
      </c>
      <c r="BB17" s="15">
        <f t="shared" si="1"/>
        <v>0</v>
      </c>
      <c r="BC17" s="15">
        <f t="shared" si="1"/>
        <v>0</v>
      </c>
      <c r="BD17" s="15">
        <f t="shared" si="1"/>
        <v>0</v>
      </c>
      <c r="BE17" s="15">
        <f t="shared" si="1"/>
        <v>0</v>
      </c>
      <c r="BF17" s="15">
        <f t="shared" si="1"/>
        <v>0</v>
      </c>
      <c r="BG17" s="15">
        <f t="shared" si="1"/>
        <v>0</v>
      </c>
      <c r="BH17" s="15">
        <f t="shared" si="1"/>
        <v>0</v>
      </c>
      <c r="BI17" s="15">
        <f t="shared" si="1"/>
        <v>0</v>
      </c>
      <c r="BJ17" s="15">
        <f t="shared" si="1"/>
        <v>0</v>
      </c>
      <c r="BK17" s="15">
        <f t="shared" si="1"/>
        <v>0</v>
      </c>
      <c r="BL17" s="15">
        <f t="shared" si="1"/>
        <v>0</v>
      </c>
      <c r="BM17" s="15">
        <f t="shared" si="1"/>
        <v>0</v>
      </c>
      <c r="BN17" s="15">
        <f t="shared" si="1"/>
        <v>0</v>
      </c>
      <c r="BO17" s="15">
        <f t="shared" si="1"/>
        <v>0</v>
      </c>
      <c r="BP17" s="15">
        <f t="shared" ref="BP17:BZ17" si="2">BO17</f>
        <v>0</v>
      </c>
      <c r="BQ17" s="15">
        <f t="shared" si="2"/>
        <v>0</v>
      </c>
      <c r="BR17" s="15">
        <f t="shared" si="2"/>
        <v>0</v>
      </c>
      <c r="BS17" s="15">
        <f t="shared" si="2"/>
        <v>0</v>
      </c>
      <c r="BT17" s="15">
        <f t="shared" si="2"/>
        <v>0</v>
      </c>
      <c r="BU17" s="15">
        <f t="shared" si="2"/>
        <v>0</v>
      </c>
      <c r="BV17" s="15">
        <f t="shared" si="2"/>
        <v>0</v>
      </c>
      <c r="BW17" s="15">
        <f t="shared" si="2"/>
        <v>0</v>
      </c>
      <c r="BX17" s="15">
        <f t="shared" si="2"/>
        <v>0</v>
      </c>
      <c r="BY17" s="18">
        <f t="shared" si="2"/>
        <v>0</v>
      </c>
      <c r="BZ17" s="18">
        <f t="shared" si="2"/>
        <v>0</v>
      </c>
      <c r="CA17" s="1"/>
    </row>
    <row r="18" spans="1:79" ht="20.25" thickBot="1">
      <c r="A18" s="384" t="s">
        <v>74</v>
      </c>
      <c r="B18" s="385"/>
      <c r="C18" s="19">
        <f>VLOOKUP(B4, завтрак_факт,3,FALSE)</f>
        <v>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384" t="s">
        <v>75</v>
      </c>
      <c r="B19" s="385"/>
      <c r="C19" s="20"/>
      <c r="D19" s="21">
        <f t="shared" ref="D19:J19" si="3">D16*D17/1000</f>
        <v>0</v>
      </c>
      <c r="E19" s="21">
        <f t="shared" si="3"/>
        <v>0</v>
      </c>
      <c r="F19" s="21">
        <f t="shared" si="3"/>
        <v>0</v>
      </c>
      <c r="G19" s="22">
        <f t="shared" si="3"/>
        <v>0</v>
      </c>
      <c r="H19" s="22">
        <f t="shared" si="3"/>
        <v>0</v>
      </c>
      <c r="I19" s="22">
        <f t="shared" si="3"/>
        <v>0</v>
      </c>
      <c r="J19" s="22">
        <f t="shared" si="3"/>
        <v>0</v>
      </c>
      <c r="K19" s="23">
        <f>K16*K17</f>
        <v>0</v>
      </c>
      <c r="L19" s="23">
        <f t="shared" ref="L19:BX19" si="4">L16*L17/1000</f>
        <v>0</v>
      </c>
      <c r="M19" s="23">
        <f t="shared" si="4"/>
        <v>0</v>
      </c>
      <c r="N19" s="23">
        <f t="shared" si="4"/>
        <v>0</v>
      </c>
      <c r="O19" s="23">
        <f t="shared" si="4"/>
        <v>0</v>
      </c>
      <c r="P19" s="23">
        <f t="shared" si="4"/>
        <v>0</v>
      </c>
      <c r="Q19" s="23">
        <f t="shared" si="4"/>
        <v>0</v>
      </c>
      <c r="R19" s="23">
        <f t="shared" si="4"/>
        <v>0</v>
      </c>
      <c r="S19" s="23">
        <f t="shared" si="4"/>
        <v>0</v>
      </c>
      <c r="T19" s="23">
        <f t="shared" si="4"/>
        <v>0</v>
      </c>
      <c r="U19" s="23">
        <f t="shared" si="4"/>
        <v>0</v>
      </c>
      <c r="V19" s="23">
        <f t="shared" si="4"/>
        <v>0</v>
      </c>
      <c r="W19" s="23">
        <f t="shared" si="4"/>
        <v>0</v>
      </c>
      <c r="X19" s="23">
        <f t="shared" si="4"/>
        <v>0</v>
      </c>
      <c r="Y19" s="23">
        <f t="shared" si="4"/>
        <v>0</v>
      </c>
      <c r="Z19" s="23">
        <f t="shared" si="4"/>
        <v>0</v>
      </c>
      <c r="AA19" s="23">
        <f t="shared" si="4"/>
        <v>0</v>
      </c>
      <c r="AB19" s="23">
        <f t="shared" si="4"/>
        <v>0</v>
      </c>
      <c r="AC19" s="23">
        <f t="shared" si="4"/>
        <v>0</v>
      </c>
      <c r="AD19" s="23">
        <f t="shared" si="4"/>
        <v>0</v>
      </c>
      <c r="AE19" s="23">
        <f t="shared" si="4"/>
        <v>0</v>
      </c>
      <c r="AF19" s="23">
        <f t="shared" si="4"/>
        <v>0</v>
      </c>
      <c r="AG19" s="23">
        <f t="shared" si="4"/>
        <v>0</v>
      </c>
      <c r="AH19" s="23">
        <f t="shared" si="4"/>
        <v>0</v>
      </c>
      <c r="AI19" s="23">
        <f t="shared" si="4"/>
        <v>0</v>
      </c>
      <c r="AJ19" s="23">
        <f t="shared" si="4"/>
        <v>0</v>
      </c>
      <c r="AK19" s="23">
        <f t="shared" si="4"/>
        <v>0</v>
      </c>
      <c r="AL19" s="23">
        <f t="shared" si="4"/>
        <v>0</v>
      </c>
      <c r="AM19" s="23">
        <f t="shared" si="4"/>
        <v>0</v>
      </c>
      <c r="AN19" s="23">
        <f t="shared" si="4"/>
        <v>0</v>
      </c>
      <c r="AO19" s="23">
        <f t="shared" si="4"/>
        <v>0</v>
      </c>
      <c r="AP19" s="23">
        <f t="shared" si="4"/>
        <v>0</v>
      </c>
      <c r="AQ19" s="23">
        <f t="shared" si="4"/>
        <v>0</v>
      </c>
      <c r="AR19" s="23">
        <f t="shared" si="4"/>
        <v>0</v>
      </c>
      <c r="AS19" s="23">
        <f t="shared" si="4"/>
        <v>0</v>
      </c>
      <c r="AT19" s="23">
        <f t="shared" si="4"/>
        <v>0</v>
      </c>
      <c r="AU19" s="23">
        <f t="shared" si="4"/>
        <v>0</v>
      </c>
      <c r="AV19" s="23">
        <f t="shared" si="4"/>
        <v>0</v>
      </c>
      <c r="AW19" s="23">
        <f t="shared" si="4"/>
        <v>0</v>
      </c>
      <c r="AX19" s="23">
        <f t="shared" si="4"/>
        <v>0</v>
      </c>
      <c r="AY19" s="23">
        <f t="shared" si="4"/>
        <v>0</v>
      </c>
      <c r="AZ19" s="23">
        <f t="shared" si="4"/>
        <v>0</v>
      </c>
      <c r="BA19" s="23">
        <f t="shared" si="4"/>
        <v>0</v>
      </c>
      <c r="BB19" s="23">
        <f t="shared" si="4"/>
        <v>0</v>
      </c>
      <c r="BC19" s="23">
        <f t="shared" si="4"/>
        <v>0</v>
      </c>
      <c r="BD19" s="23">
        <f t="shared" si="4"/>
        <v>0</v>
      </c>
      <c r="BE19" s="23">
        <f t="shared" si="4"/>
        <v>0</v>
      </c>
      <c r="BF19" s="23">
        <f t="shared" si="4"/>
        <v>0</v>
      </c>
      <c r="BG19" s="23">
        <f t="shared" si="4"/>
        <v>0</v>
      </c>
      <c r="BH19" s="23">
        <f t="shared" si="4"/>
        <v>0</v>
      </c>
      <c r="BI19" s="23">
        <f t="shared" si="4"/>
        <v>0</v>
      </c>
      <c r="BJ19" s="23">
        <f t="shared" si="4"/>
        <v>0</v>
      </c>
      <c r="BK19" s="23">
        <f t="shared" si="4"/>
        <v>0</v>
      </c>
      <c r="BL19" s="23">
        <f t="shared" si="4"/>
        <v>0</v>
      </c>
      <c r="BM19" s="23">
        <f t="shared" si="4"/>
        <v>0</v>
      </c>
      <c r="BN19" s="23">
        <f t="shared" si="4"/>
        <v>0</v>
      </c>
      <c r="BO19" s="23">
        <f t="shared" si="4"/>
        <v>0</v>
      </c>
      <c r="BP19" s="23">
        <f t="shared" si="4"/>
        <v>0</v>
      </c>
      <c r="BQ19" s="23">
        <f t="shared" si="4"/>
        <v>0</v>
      </c>
      <c r="BR19" s="23">
        <f t="shared" si="4"/>
        <v>0</v>
      </c>
      <c r="BS19" s="23">
        <f t="shared" si="4"/>
        <v>0</v>
      </c>
      <c r="BT19" s="23">
        <f t="shared" si="4"/>
        <v>0</v>
      </c>
      <c r="BU19" s="23">
        <f t="shared" si="4"/>
        <v>0</v>
      </c>
      <c r="BV19" s="23">
        <f t="shared" si="4"/>
        <v>0</v>
      </c>
      <c r="BW19" s="23">
        <f t="shared" si="4"/>
        <v>0</v>
      </c>
      <c r="BX19" s="23">
        <f t="shared" si="4"/>
        <v>0</v>
      </c>
      <c r="BY19" s="21">
        <f>BY16*BY17</f>
        <v>0</v>
      </c>
      <c r="BZ19" s="21">
        <f>BZ16*BZ17/1000</f>
        <v>0</v>
      </c>
      <c r="CA19" s="1"/>
    </row>
    <row r="20" spans="1:79">
      <c r="A20" s="384" t="s">
        <v>64</v>
      </c>
      <c r="B20" s="385"/>
      <c r="C20" s="20"/>
      <c r="D20" s="24">
        <f>ССЫЛКИ!B3</f>
        <v>85</v>
      </c>
      <c r="E20" s="24">
        <f>ССЫЛКИ!C3</f>
        <v>21</v>
      </c>
      <c r="F20" s="24">
        <f>ССЫЛКИ!D3</f>
        <v>21</v>
      </c>
      <c r="G20" s="24">
        <f>ССЫЛКИ!E3</f>
        <v>6</v>
      </c>
      <c r="H20" s="24">
        <f>ССЫЛКИ!F3</f>
        <v>400</v>
      </c>
      <c r="I20" s="24">
        <f>ССЫЛКИ!G3</f>
        <v>140</v>
      </c>
      <c r="J20" s="24">
        <f>ССЫЛКИ!H3</f>
        <v>85</v>
      </c>
      <c r="K20" s="24">
        <f>ССЫЛКИ!I3</f>
        <v>21</v>
      </c>
      <c r="L20" s="24">
        <f>ССЫЛКИ!J3</f>
        <v>140</v>
      </c>
      <c r="M20" s="24">
        <f>ССЫЛКИ!K3</f>
        <v>56</v>
      </c>
      <c r="N20" s="24">
        <f>ССЫЛКИ!L3</f>
        <v>10</v>
      </c>
      <c r="O20" s="24">
        <f>ССЫЛКИ!M3</f>
        <v>240</v>
      </c>
      <c r="P20" s="24">
        <f>ССЫЛКИ!N3</f>
        <v>700</v>
      </c>
      <c r="Q20" s="24">
        <f>ССЫЛКИ!O3</f>
        <v>8</v>
      </c>
      <c r="R20" s="24">
        <f>ССЫЛКИ!P3</f>
        <v>160</v>
      </c>
      <c r="S20" s="24">
        <f>ССЫЛКИ!Q3</f>
        <v>10</v>
      </c>
      <c r="T20" s="24">
        <f>ССЫЛКИ!R3</f>
        <v>150</v>
      </c>
      <c r="U20" s="24">
        <f>ССЫЛКИ!S3</f>
        <v>110</v>
      </c>
      <c r="V20" s="24">
        <f>ССЫЛКИ!T3</f>
        <v>130</v>
      </c>
      <c r="W20" s="24">
        <f>ССЫЛКИ!U3</f>
        <v>150</v>
      </c>
      <c r="X20" s="24">
        <f>ССЫЛКИ!V3</f>
        <v>150</v>
      </c>
      <c r="Y20" s="24">
        <f>ССЫЛКИ!W3</f>
        <v>40</v>
      </c>
      <c r="Z20" s="24">
        <f>ССЫЛКИ!X3</f>
        <v>150</v>
      </c>
      <c r="AA20" s="24">
        <f>ССЫЛКИ!Y3</f>
        <v>60</v>
      </c>
      <c r="AB20" s="24">
        <f>ССЫЛКИ!Z3</f>
        <v>70</v>
      </c>
      <c r="AC20" s="24">
        <f>ССЫЛКИ!AA3</f>
        <v>165</v>
      </c>
      <c r="AD20" s="24">
        <f>ССЫЛКИ!AB3</f>
        <v>21</v>
      </c>
      <c r="AE20" s="24">
        <f>ССЫЛКИ!AC3</f>
        <v>10.5</v>
      </c>
      <c r="AF20" s="24">
        <f>ССЫЛКИ!AD3</f>
        <v>55</v>
      </c>
      <c r="AG20" s="24">
        <f>ССЫЛКИ!AE3</f>
        <v>90</v>
      </c>
      <c r="AH20" s="24">
        <f>ССЫЛКИ!AF3</f>
        <v>45</v>
      </c>
      <c r="AI20" s="24">
        <f>ССЫЛКИ!AG3</f>
        <v>45</v>
      </c>
      <c r="AJ20" s="24">
        <f>ССЫЛКИ!AH3</f>
        <v>52</v>
      </c>
      <c r="AK20" s="24">
        <f>ССЫЛКИ!AI3</f>
        <v>50</v>
      </c>
      <c r="AL20" s="24">
        <f>ССЫЛКИ!AJ3</f>
        <v>55</v>
      </c>
      <c r="AM20" s="24">
        <f>ССЫЛКИ!AK3</f>
        <v>60</v>
      </c>
      <c r="AN20" s="24">
        <f>ССЫЛКИ!AL3</f>
        <v>60</v>
      </c>
      <c r="AO20" s="24">
        <f>ССЫЛКИ!AM3</f>
        <v>50</v>
      </c>
      <c r="AP20" s="24">
        <f>ССЫЛКИ!AN3</f>
        <v>110</v>
      </c>
      <c r="AQ20" s="24">
        <f>ССЫЛКИ!AO3</f>
        <v>270</v>
      </c>
      <c r="AR20" s="24">
        <f>ССЫЛКИ!AP3</f>
        <v>200</v>
      </c>
      <c r="AS20" s="24">
        <f>ССЫЛКИ!AQ3</f>
        <v>80</v>
      </c>
      <c r="AT20" s="24">
        <f>ССЫЛКИ!AR3</f>
        <v>600</v>
      </c>
      <c r="AU20" s="24">
        <f>ССЫЛКИ!AS3</f>
        <v>60</v>
      </c>
      <c r="AV20" s="24">
        <f>ССЫЛКИ!AT3</f>
        <v>75</v>
      </c>
      <c r="AW20" s="24">
        <f>ССЫЛКИ!AU3</f>
        <v>250</v>
      </c>
      <c r="AX20" s="24">
        <f>ССЫЛКИ!AV3</f>
        <v>274</v>
      </c>
      <c r="AY20" s="24">
        <f>ССЫЛКИ!AW3</f>
        <v>450</v>
      </c>
      <c r="AZ20" s="24">
        <f>ССЫЛКИ!AX3</f>
        <v>325</v>
      </c>
      <c r="BA20" s="24">
        <f>ССЫЛКИ!AY3</f>
        <v>180</v>
      </c>
      <c r="BB20" s="24">
        <f>ССЫЛКИ!AZ3</f>
        <v>320</v>
      </c>
      <c r="BC20" s="24">
        <f>ССЫЛКИ!BA3</f>
        <v>350</v>
      </c>
      <c r="BD20" s="24">
        <f>ССЫЛКИ!BB3</f>
        <v>300</v>
      </c>
      <c r="BE20" s="24">
        <f>ССЫЛКИ!BC3</f>
        <v>120</v>
      </c>
      <c r="BF20" s="24">
        <f>ССЫЛКИ!BD3</f>
        <v>220</v>
      </c>
      <c r="BG20" s="24">
        <f>ССЫЛКИ!BE3</f>
        <v>300</v>
      </c>
      <c r="BH20" s="24">
        <f>ССЫЛКИ!BF3</f>
        <v>21</v>
      </c>
      <c r="BI20" s="24">
        <f>ССЫЛКИ!BG3</f>
        <v>21</v>
      </c>
      <c r="BJ20" s="24">
        <f>ССЫЛКИ!BH3</f>
        <v>35</v>
      </c>
      <c r="BK20" s="24">
        <f>ССЫЛКИ!BI3</f>
        <v>22</v>
      </c>
      <c r="BL20" s="24">
        <f>ССЫЛКИ!BJ3</f>
        <v>32</v>
      </c>
      <c r="BM20" s="24">
        <f>ССЫЛКИ!BK3</f>
        <v>140</v>
      </c>
      <c r="BN20" s="24">
        <f>ССЫЛКИ!BL3</f>
        <v>140</v>
      </c>
      <c r="BO20" s="24">
        <f>ССЫЛКИ!BM3</f>
        <v>30</v>
      </c>
      <c r="BP20" s="24">
        <f>ССЫЛКИ!BN3</f>
        <v>4.2</v>
      </c>
      <c r="BQ20" s="24">
        <f>ССЫЛКИ!BO3</f>
        <v>160</v>
      </c>
      <c r="BR20" s="24">
        <f>ССЫЛКИ!BP3</f>
        <v>100</v>
      </c>
      <c r="BS20" s="24">
        <f>ССЫЛКИ!BQ3</f>
        <v>150</v>
      </c>
      <c r="BT20" s="24">
        <f>ССЫЛКИ!BR3</f>
        <v>160</v>
      </c>
      <c r="BU20" s="24">
        <f>ССЫЛКИ!BS3</f>
        <v>100</v>
      </c>
      <c r="BV20" s="24">
        <f>ССЫЛКИ!BT3</f>
        <v>90</v>
      </c>
      <c r="BW20" s="24">
        <f>ССЫЛКИ!BU3</f>
        <v>21</v>
      </c>
      <c r="BX20" s="24">
        <f>ССЫЛКИ!BV3</f>
        <v>40</v>
      </c>
      <c r="BY20" s="24">
        <f>ССЫЛКИ!BW3</f>
        <v>210</v>
      </c>
      <c r="BZ20" s="24">
        <f>ССЫЛКИ!BX3</f>
        <v>8</v>
      </c>
      <c r="CA20" s="1"/>
    </row>
    <row r="21" spans="1:79" ht="15.75" customHeight="1">
      <c r="A21" s="384" t="s">
        <v>76</v>
      </c>
      <c r="B21" s="385"/>
      <c r="C21" s="25">
        <f>SUM(D21:BZ21)</f>
        <v>0</v>
      </c>
      <c r="D21" s="26">
        <f t="shared" ref="D21:BZ21" si="5">D19*D20</f>
        <v>0</v>
      </c>
      <c r="E21" s="26">
        <f t="shared" si="5"/>
        <v>0</v>
      </c>
      <c r="F21" s="26">
        <f t="shared" si="5"/>
        <v>0</v>
      </c>
      <c r="G21" s="27">
        <f t="shared" si="5"/>
        <v>0</v>
      </c>
      <c r="H21" s="27">
        <f t="shared" si="5"/>
        <v>0</v>
      </c>
      <c r="I21" s="27">
        <f t="shared" si="5"/>
        <v>0</v>
      </c>
      <c r="J21" s="27">
        <f t="shared" si="5"/>
        <v>0</v>
      </c>
      <c r="K21" s="23">
        <f t="shared" si="5"/>
        <v>0</v>
      </c>
      <c r="L21" s="23">
        <f t="shared" si="5"/>
        <v>0</v>
      </c>
      <c r="M21" s="23">
        <f t="shared" si="5"/>
        <v>0</v>
      </c>
      <c r="N21" s="23">
        <f t="shared" si="5"/>
        <v>0</v>
      </c>
      <c r="O21" s="23">
        <f t="shared" si="5"/>
        <v>0</v>
      </c>
      <c r="P21" s="23">
        <f t="shared" si="5"/>
        <v>0</v>
      </c>
      <c r="Q21" s="23">
        <f t="shared" si="5"/>
        <v>0</v>
      </c>
      <c r="R21" s="23">
        <f t="shared" si="5"/>
        <v>0</v>
      </c>
      <c r="S21" s="23">
        <f t="shared" si="5"/>
        <v>0</v>
      </c>
      <c r="T21" s="23">
        <f t="shared" si="5"/>
        <v>0</v>
      </c>
      <c r="U21" s="23">
        <f t="shared" si="5"/>
        <v>0</v>
      </c>
      <c r="V21" s="23">
        <f t="shared" si="5"/>
        <v>0</v>
      </c>
      <c r="W21" s="23">
        <f t="shared" si="5"/>
        <v>0</v>
      </c>
      <c r="X21" s="23">
        <f t="shared" si="5"/>
        <v>0</v>
      </c>
      <c r="Y21" s="23">
        <f t="shared" si="5"/>
        <v>0</v>
      </c>
      <c r="Z21" s="23">
        <f t="shared" si="5"/>
        <v>0</v>
      </c>
      <c r="AA21" s="23">
        <f t="shared" si="5"/>
        <v>0</v>
      </c>
      <c r="AB21" s="23">
        <f t="shared" si="5"/>
        <v>0</v>
      </c>
      <c r="AC21" s="23">
        <f t="shared" si="5"/>
        <v>0</v>
      </c>
      <c r="AD21" s="23">
        <f t="shared" si="5"/>
        <v>0</v>
      </c>
      <c r="AE21" s="23">
        <f t="shared" si="5"/>
        <v>0</v>
      </c>
      <c r="AF21" s="23">
        <f t="shared" si="5"/>
        <v>0</v>
      </c>
      <c r="AG21" s="23">
        <f t="shared" si="5"/>
        <v>0</v>
      </c>
      <c r="AH21" s="23">
        <f t="shared" si="5"/>
        <v>0</v>
      </c>
      <c r="AI21" s="23">
        <f t="shared" si="5"/>
        <v>0</v>
      </c>
      <c r="AJ21" s="23">
        <f t="shared" si="5"/>
        <v>0</v>
      </c>
      <c r="AK21" s="23">
        <f t="shared" si="5"/>
        <v>0</v>
      </c>
      <c r="AL21" s="23">
        <f t="shared" si="5"/>
        <v>0</v>
      </c>
      <c r="AM21" s="23">
        <f t="shared" si="5"/>
        <v>0</v>
      </c>
      <c r="AN21" s="23">
        <f t="shared" si="5"/>
        <v>0</v>
      </c>
      <c r="AO21" s="23">
        <f t="shared" si="5"/>
        <v>0</v>
      </c>
      <c r="AP21" s="23">
        <f t="shared" si="5"/>
        <v>0</v>
      </c>
      <c r="AQ21" s="23">
        <f t="shared" si="5"/>
        <v>0</v>
      </c>
      <c r="AR21" s="23">
        <f t="shared" si="5"/>
        <v>0</v>
      </c>
      <c r="AS21" s="23">
        <f t="shared" si="5"/>
        <v>0</v>
      </c>
      <c r="AT21" s="23">
        <f t="shared" si="5"/>
        <v>0</v>
      </c>
      <c r="AU21" s="23">
        <f t="shared" si="5"/>
        <v>0</v>
      </c>
      <c r="AV21" s="23">
        <f t="shared" si="5"/>
        <v>0</v>
      </c>
      <c r="AW21" s="23">
        <f t="shared" si="5"/>
        <v>0</v>
      </c>
      <c r="AX21" s="23">
        <f t="shared" si="5"/>
        <v>0</v>
      </c>
      <c r="AY21" s="23">
        <f t="shared" si="5"/>
        <v>0</v>
      </c>
      <c r="AZ21" s="23">
        <f t="shared" si="5"/>
        <v>0</v>
      </c>
      <c r="BA21" s="23">
        <f t="shared" si="5"/>
        <v>0</v>
      </c>
      <c r="BB21" s="23">
        <f t="shared" si="5"/>
        <v>0</v>
      </c>
      <c r="BC21" s="23">
        <f t="shared" si="5"/>
        <v>0</v>
      </c>
      <c r="BD21" s="23">
        <f t="shared" si="5"/>
        <v>0</v>
      </c>
      <c r="BE21" s="23">
        <f t="shared" si="5"/>
        <v>0</v>
      </c>
      <c r="BF21" s="23">
        <f t="shared" si="5"/>
        <v>0</v>
      </c>
      <c r="BG21" s="23">
        <f t="shared" si="5"/>
        <v>0</v>
      </c>
      <c r="BH21" s="23">
        <f t="shared" si="5"/>
        <v>0</v>
      </c>
      <c r="BI21" s="23">
        <f t="shared" si="5"/>
        <v>0</v>
      </c>
      <c r="BJ21" s="23">
        <f t="shared" si="5"/>
        <v>0</v>
      </c>
      <c r="BK21" s="23">
        <f t="shared" si="5"/>
        <v>0</v>
      </c>
      <c r="BL21" s="23">
        <f t="shared" si="5"/>
        <v>0</v>
      </c>
      <c r="BM21" s="23">
        <f t="shared" si="5"/>
        <v>0</v>
      </c>
      <c r="BN21" s="23">
        <f t="shared" si="5"/>
        <v>0</v>
      </c>
      <c r="BO21" s="23">
        <f t="shared" si="5"/>
        <v>0</v>
      </c>
      <c r="BP21" s="23">
        <f t="shared" si="5"/>
        <v>0</v>
      </c>
      <c r="BQ21" s="23">
        <f t="shared" si="5"/>
        <v>0</v>
      </c>
      <c r="BR21" s="23">
        <f t="shared" si="5"/>
        <v>0</v>
      </c>
      <c r="BS21" s="23">
        <f t="shared" si="5"/>
        <v>0</v>
      </c>
      <c r="BT21" s="23">
        <f t="shared" si="5"/>
        <v>0</v>
      </c>
      <c r="BU21" s="23">
        <f t="shared" si="5"/>
        <v>0</v>
      </c>
      <c r="BV21" s="23">
        <f t="shared" si="5"/>
        <v>0</v>
      </c>
      <c r="BW21" s="23">
        <f t="shared" si="5"/>
        <v>0</v>
      </c>
      <c r="BX21" s="23">
        <f t="shared" si="5"/>
        <v>0</v>
      </c>
      <c r="BY21" s="26">
        <f t="shared" si="5"/>
        <v>0</v>
      </c>
      <c r="BZ21" s="26">
        <f t="shared" si="5"/>
        <v>0</v>
      </c>
      <c r="CA21" s="1"/>
    </row>
    <row r="22" spans="1:79" ht="15.75" customHeight="1">
      <c r="A22" s="384" t="s">
        <v>77</v>
      </c>
      <c r="B22" s="385"/>
      <c r="C22" s="28" t="e">
        <f>C21/C18</f>
        <v>#DIV/0!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3.9" hidden="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6" hidden="1" customHeight="1">
      <c r="A24" s="1"/>
      <c r="B24" s="2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3.9" hidden="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6" hidden="1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3.9" hidden="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13.9" hidden="1" customHeight="1">
      <c r="A28" s="386"/>
      <c r="B28" s="387"/>
      <c r="C28" s="15"/>
      <c r="D28" s="15">
        <f t="shared" ref="D28:BO28" si="6">SUM(D8:D15)</f>
        <v>0</v>
      </c>
      <c r="E28" s="15">
        <f t="shared" si="6"/>
        <v>0</v>
      </c>
      <c r="F28" s="15">
        <f t="shared" si="6"/>
        <v>0</v>
      </c>
      <c r="G28" s="15">
        <f t="shared" si="6"/>
        <v>0</v>
      </c>
      <c r="H28" s="15">
        <f t="shared" si="6"/>
        <v>0</v>
      </c>
      <c r="I28" s="15">
        <f t="shared" si="6"/>
        <v>0</v>
      </c>
      <c r="J28" s="15">
        <f t="shared" si="6"/>
        <v>0</v>
      </c>
      <c r="K28" s="15">
        <f t="shared" si="6"/>
        <v>1</v>
      </c>
      <c r="L28" s="15">
        <f t="shared" si="6"/>
        <v>2</v>
      </c>
      <c r="M28" s="15">
        <f t="shared" si="6"/>
        <v>0</v>
      </c>
      <c r="N28" s="15">
        <f t="shared" si="6"/>
        <v>0</v>
      </c>
      <c r="O28" s="15">
        <f t="shared" si="6"/>
        <v>0</v>
      </c>
      <c r="P28" s="15">
        <f t="shared" si="6"/>
        <v>0</v>
      </c>
      <c r="Q28" s="15">
        <f t="shared" si="6"/>
        <v>0</v>
      </c>
      <c r="R28" s="15">
        <f t="shared" si="6"/>
        <v>0</v>
      </c>
      <c r="S28" s="15">
        <f t="shared" si="6"/>
        <v>0</v>
      </c>
      <c r="T28" s="15">
        <f t="shared" si="6"/>
        <v>0</v>
      </c>
      <c r="U28" s="15">
        <f t="shared" si="6"/>
        <v>0</v>
      </c>
      <c r="V28" s="15">
        <f t="shared" si="6"/>
        <v>30</v>
      </c>
      <c r="W28" s="15">
        <f t="shared" si="6"/>
        <v>0</v>
      </c>
      <c r="X28" s="15">
        <f t="shared" si="6"/>
        <v>8</v>
      </c>
      <c r="Y28" s="15">
        <f t="shared" si="6"/>
        <v>0</v>
      </c>
      <c r="Z28" s="15">
        <f t="shared" si="6"/>
        <v>0</v>
      </c>
      <c r="AA28" s="15">
        <f t="shared" si="6"/>
        <v>0</v>
      </c>
      <c r="AB28" s="15">
        <f t="shared" si="6"/>
        <v>200</v>
      </c>
      <c r="AC28" s="15">
        <f t="shared" si="6"/>
        <v>0</v>
      </c>
      <c r="AD28" s="15">
        <f t="shared" si="6"/>
        <v>0</v>
      </c>
      <c r="AE28" s="15">
        <f t="shared" si="6"/>
        <v>0</v>
      </c>
      <c r="AF28" s="15">
        <f t="shared" si="6"/>
        <v>0</v>
      </c>
      <c r="AG28" s="15">
        <f t="shared" si="6"/>
        <v>58</v>
      </c>
      <c r="AH28" s="15">
        <f t="shared" si="6"/>
        <v>0</v>
      </c>
      <c r="AI28" s="15">
        <f t="shared" si="6"/>
        <v>0</v>
      </c>
      <c r="AJ28" s="15">
        <f t="shared" si="6"/>
        <v>0</v>
      </c>
      <c r="AK28" s="15">
        <f t="shared" si="6"/>
        <v>0</v>
      </c>
      <c r="AL28" s="15">
        <f t="shared" si="6"/>
        <v>0</v>
      </c>
      <c r="AM28" s="15">
        <f t="shared" si="6"/>
        <v>0</v>
      </c>
      <c r="AN28" s="15">
        <f t="shared" si="6"/>
        <v>0</v>
      </c>
      <c r="AO28" s="15">
        <f t="shared" si="6"/>
        <v>0</v>
      </c>
      <c r="AP28" s="15">
        <f t="shared" si="6"/>
        <v>0</v>
      </c>
      <c r="AQ28" s="15">
        <f t="shared" si="6"/>
        <v>0</v>
      </c>
      <c r="AR28" s="15">
        <f t="shared" si="6"/>
        <v>0</v>
      </c>
      <c r="AS28" s="15">
        <f t="shared" si="6"/>
        <v>0</v>
      </c>
      <c r="AT28" s="15">
        <f t="shared" si="6"/>
        <v>5</v>
      </c>
      <c r="AU28" s="15">
        <f t="shared" si="6"/>
        <v>0</v>
      </c>
      <c r="AV28" s="15">
        <f t="shared" si="6"/>
        <v>0</v>
      </c>
      <c r="AW28" s="15">
        <f t="shared" si="6"/>
        <v>0</v>
      </c>
      <c r="AX28" s="15">
        <f t="shared" si="6"/>
        <v>0</v>
      </c>
      <c r="AY28" s="15">
        <f t="shared" si="6"/>
        <v>0</v>
      </c>
      <c r="AZ28" s="15">
        <f t="shared" si="6"/>
        <v>0</v>
      </c>
      <c r="BA28" s="15">
        <f t="shared" si="6"/>
        <v>0</v>
      </c>
      <c r="BB28" s="15">
        <f t="shared" si="6"/>
        <v>0</v>
      </c>
      <c r="BC28" s="15">
        <f t="shared" si="6"/>
        <v>0</v>
      </c>
      <c r="BD28" s="15">
        <f t="shared" si="6"/>
        <v>0</v>
      </c>
      <c r="BE28" s="15">
        <f t="shared" si="6"/>
        <v>0</v>
      </c>
      <c r="BF28" s="15">
        <f t="shared" si="6"/>
        <v>0</v>
      </c>
      <c r="BG28" s="15">
        <f t="shared" si="6"/>
        <v>0</v>
      </c>
      <c r="BH28" s="15">
        <f t="shared" si="6"/>
        <v>0</v>
      </c>
      <c r="BI28" s="15">
        <f t="shared" si="6"/>
        <v>0</v>
      </c>
      <c r="BJ28" s="15">
        <f t="shared" si="6"/>
        <v>0</v>
      </c>
      <c r="BK28" s="15">
        <f t="shared" si="6"/>
        <v>0</v>
      </c>
      <c r="BL28" s="15">
        <f t="shared" si="6"/>
        <v>0</v>
      </c>
      <c r="BM28" s="15">
        <f t="shared" si="6"/>
        <v>0</v>
      </c>
      <c r="BN28" s="15">
        <f t="shared" si="6"/>
        <v>0</v>
      </c>
      <c r="BO28" s="15">
        <f t="shared" si="6"/>
        <v>0</v>
      </c>
      <c r="BP28" s="15">
        <f t="shared" ref="BP28:BX28" si="7">SUM(BP8:BP15)</f>
        <v>0</v>
      </c>
      <c r="BQ28" s="15">
        <f t="shared" si="7"/>
        <v>0</v>
      </c>
      <c r="BR28" s="15">
        <f t="shared" si="7"/>
        <v>100</v>
      </c>
      <c r="BS28" s="15">
        <f t="shared" si="7"/>
        <v>0</v>
      </c>
      <c r="BT28" s="15">
        <f t="shared" si="7"/>
        <v>0</v>
      </c>
      <c r="BU28" s="15">
        <f t="shared" si="7"/>
        <v>0</v>
      </c>
      <c r="BV28" s="15">
        <f t="shared" si="7"/>
        <v>0</v>
      </c>
      <c r="BW28" s="15">
        <f t="shared" si="7"/>
        <v>0</v>
      </c>
      <c r="BX28" s="15">
        <f t="shared" si="7"/>
        <v>60</v>
      </c>
      <c r="BY28" s="16">
        <f>SUM(BY8:BY15)</f>
        <v>0</v>
      </c>
      <c r="BZ28" s="16">
        <f>SUM(BZ8:BZ15)</f>
        <v>0</v>
      </c>
      <c r="CA28" s="1"/>
    </row>
    <row r="29" spans="1:79" ht="13.9" hidden="1" customHeight="1">
      <c r="A29" s="388" t="s">
        <v>74</v>
      </c>
      <c r="B29" s="389"/>
      <c r="C29" s="15">
        <f>C30</f>
        <v>0</v>
      </c>
      <c r="D29" s="97">
        <f>C29</f>
        <v>0</v>
      </c>
      <c r="E29" s="97">
        <f t="shared" ref="E29:BP29" si="8">D29</f>
        <v>0</v>
      </c>
      <c r="F29" s="97">
        <f t="shared" si="8"/>
        <v>0</v>
      </c>
      <c r="G29" s="97">
        <f t="shared" si="8"/>
        <v>0</v>
      </c>
      <c r="H29" s="97">
        <f t="shared" si="8"/>
        <v>0</v>
      </c>
      <c r="I29" s="97">
        <f t="shared" si="8"/>
        <v>0</v>
      </c>
      <c r="J29" s="97">
        <f t="shared" si="8"/>
        <v>0</v>
      </c>
      <c r="K29" s="97">
        <f t="shared" si="8"/>
        <v>0</v>
      </c>
      <c r="L29" s="97">
        <f t="shared" si="8"/>
        <v>0</v>
      </c>
      <c r="M29" s="97">
        <f t="shared" si="8"/>
        <v>0</v>
      </c>
      <c r="N29" s="97">
        <f t="shared" si="8"/>
        <v>0</v>
      </c>
      <c r="O29" s="97">
        <f t="shared" si="8"/>
        <v>0</v>
      </c>
      <c r="P29" s="97">
        <f t="shared" si="8"/>
        <v>0</v>
      </c>
      <c r="Q29" s="97">
        <f t="shared" si="8"/>
        <v>0</v>
      </c>
      <c r="R29" s="97">
        <f t="shared" si="8"/>
        <v>0</v>
      </c>
      <c r="S29" s="97">
        <f t="shared" si="8"/>
        <v>0</v>
      </c>
      <c r="T29" s="97">
        <f t="shared" si="8"/>
        <v>0</v>
      </c>
      <c r="U29" s="97">
        <f t="shared" si="8"/>
        <v>0</v>
      </c>
      <c r="V29" s="97">
        <f t="shared" si="8"/>
        <v>0</v>
      </c>
      <c r="W29" s="97">
        <f t="shared" si="8"/>
        <v>0</v>
      </c>
      <c r="X29" s="97">
        <f t="shared" si="8"/>
        <v>0</v>
      </c>
      <c r="Y29" s="97">
        <f t="shared" si="8"/>
        <v>0</v>
      </c>
      <c r="Z29" s="97">
        <f t="shared" si="8"/>
        <v>0</v>
      </c>
      <c r="AA29" s="97">
        <f t="shared" si="8"/>
        <v>0</v>
      </c>
      <c r="AB29" s="97">
        <f t="shared" si="8"/>
        <v>0</v>
      </c>
      <c r="AC29" s="97">
        <f t="shared" si="8"/>
        <v>0</v>
      </c>
      <c r="AD29" s="97">
        <f t="shared" si="8"/>
        <v>0</v>
      </c>
      <c r="AE29" s="97">
        <f t="shared" si="8"/>
        <v>0</v>
      </c>
      <c r="AF29" s="97">
        <f t="shared" si="8"/>
        <v>0</v>
      </c>
      <c r="AG29" s="97">
        <f t="shared" si="8"/>
        <v>0</v>
      </c>
      <c r="AH29" s="97">
        <f t="shared" si="8"/>
        <v>0</v>
      </c>
      <c r="AI29" s="97">
        <f t="shared" si="8"/>
        <v>0</v>
      </c>
      <c r="AJ29" s="97">
        <f t="shared" si="8"/>
        <v>0</v>
      </c>
      <c r="AK29" s="97">
        <f t="shared" si="8"/>
        <v>0</v>
      </c>
      <c r="AL29" s="97">
        <f t="shared" si="8"/>
        <v>0</v>
      </c>
      <c r="AM29" s="97">
        <f t="shared" si="8"/>
        <v>0</v>
      </c>
      <c r="AN29" s="97">
        <f t="shared" si="8"/>
        <v>0</v>
      </c>
      <c r="AO29" s="97">
        <f t="shared" si="8"/>
        <v>0</v>
      </c>
      <c r="AP29" s="97">
        <f t="shared" si="8"/>
        <v>0</v>
      </c>
      <c r="AQ29" s="97">
        <f t="shared" si="8"/>
        <v>0</v>
      </c>
      <c r="AR29" s="97">
        <f t="shared" si="8"/>
        <v>0</v>
      </c>
      <c r="AS29" s="97">
        <f t="shared" si="8"/>
        <v>0</v>
      </c>
      <c r="AT29" s="97">
        <f t="shared" si="8"/>
        <v>0</v>
      </c>
      <c r="AU29" s="97">
        <f t="shared" si="8"/>
        <v>0</v>
      </c>
      <c r="AV29" s="97">
        <f t="shared" si="8"/>
        <v>0</v>
      </c>
      <c r="AW29" s="97">
        <f t="shared" si="8"/>
        <v>0</v>
      </c>
      <c r="AX29" s="97">
        <f t="shared" si="8"/>
        <v>0</v>
      </c>
      <c r="AY29" s="97">
        <f t="shared" si="8"/>
        <v>0</v>
      </c>
      <c r="AZ29" s="97">
        <f t="shared" si="8"/>
        <v>0</v>
      </c>
      <c r="BA29" s="97">
        <f t="shared" si="8"/>
        <v>0</v>
      </c>
      <c r="BB29" s="97">
        <f t="shared" si="8"/>
        <v>0</v>
      </c>
      <c r="BC29" s="97">
        <f t="shared" si="8"/>
        <v>0</v>
      </c>
      <c r="BD29" s="97">
        <f t="shared" si="8"/>
        <v>0</v>
      </c>
      <c r="BE29" s="97">
        <f t="shared" si="8"/>
        <v>0</v>
      </c>
      <c r="BF29" s="97">
        <f t="shared" si="8"/>
        <v>0</v>
      </c>
      <c r="BG29" s="97">
        <f t="shared" si="8"/>
        <v>0</v>
      </c>
      <c r="BH29" s="97">
        <f t="shared" si="8"/>
        <v>0</v>
      </c>
      <c r="BI29" s="97">
        <f t="shared" si="8"/>
        <v>0</v>
      </c>
      <c r="BJ29" s="97">
        <f t="shared" si="8"/>
        <v>0</v>
      </c>
      <c r="BK29" s="97">
        <f t="shared" si="8"/>
        <v>0</v>
      </c>
      <c r="BL29" s="97">
        <f t="shared" si="8"/>
        <v>0</v>
      </c>
      <c r="BM29" s="97">
        <f t="shared" si="8"/>
        <v>0</v>
      </c>
      <c r="BN29" s="97">
        <f t="shared" si="8"/>
        <v>0</v>
      </c>
      <c r="BO29" s="97">
        <f t="shared" si="8"/>
        <v>0</v>
      </c>
      <c r="BP29" s="97">
        <f t="shared" si="8"/>
        <v>0</v>
      </c>
      <c r="BQ29" s="97">
        <f t="shared" ref="BQ29:BZ29" si="9">BP29</f>
        <v>0</v>
      </c>
      <c r="BR29" s="97">
        <f t="shared" si="9"/>
        <v>0</v>
      </c>
      <c r="BS29" s="97">
        <f t="shared" si="9"/>
        <v>0</v>
      </c>
      <c r="BT29" s="97">
        <f t="shared" si="9"/>
        <v>0</v>
      </c>
      <c r="BU29" s="97">
        <f t="shared" si="9"/>
        <v>0</v>
      </c>
      <c r="BV29" s="97">
        <f t="shared" si="9"/>
        <v>0</v>
      </c>
      <c r="BW29" s="97">
        <f t="shared" si="9"/>
        <v>0</v>
      </c>
      <c r="BX29" s="97">
        <f t="shared" si="9"/>
        <v>0</v>
      </c>
      <c r="BY29" s="18">
        <f t="shared" si="9"/>
        <v>0</v>
      </c>
      <c r="BZ29" s="18">
        <f t="shared" si="9"/>
        <v>0</v>
      </c>
      <c r="CA29" s="1"/>
    </row>
    <row r="30" spans="1:79" ht="21" hidden="1" customHeight="1" thickBot="1">
      <c r="A30" s="410" t="s">
        <v>138</v>
      </c>
      <c r="B30" s="411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4.45" hidden="1" customHeight="1" thickTop="1">
      <c r="A31" s="384" t="s">
        <v>75</v>
      </c>
      <c r="B31" s="385"/>
      <c r="C31" s="20"/>
      <c r="D31" s="98">
        <f>D28*D29/1000</f>
        <v>0</v>
      </c>
      <c r="E31" s="98">
        <f t="shared" ref="E31:BP31" si="10">E28*E29/1000</f>
        <v>0</v>
      </c>
      <c r="F31" s="98">
        <f t="shared" si="10"/>
        <v>0</v>
      </c>
      <c r="G31" s="98">
        <f t="shared" si="10"/>
        <v>0</v>
      </c>
      <c r="H31" s="98">
        <f t="shared" si="10"/>
        <v>0</v>
      </c>
      <c r="I31" s="98">
        <f t="shared" si="10"/>
        <v>0</v>
      </c>
      <c r="J31" s="98">
        <f t="shared" si="10"/>
        <v>0</v>
      </c>
      <c r="K31" s="111">
        <f>K28*K29</f>
        <v>0</v>
      </c>
      <c r="L31" s="111">
        <f t="shared" si="10"/>
        <v>0</v>
      </c>
      <c r="M31" s="111">
        <f t="shared" si="10"/>
        <v>0</v>
      </c>
      <c r="N31" s="111">
        <f t="shared" si="10"/>
        <v>0</v>
      </c>
      <c r="O31" s="111">
        <f t="shared" si="10"/>
        <v>0</v>
      </c>
      <c r="P31" s="111">
        <f t="shared" si="10"/>
        <v>0</v>
      </c>
      <c r="Q31" s="111">
        <f>Q28*Q29</f>
        <v>0</v>
      </c>
      <c r="R31" s="111">
        <f t="shared" si="10"/>
        <v>0</v>
      </c>
      <c r="S31" s="111">
        <f>S28*S29</f>
        <v>0</v>
      </c>
      <c r="T31" s="111">
        <f t="shared" si="10"/>
        <v>0</v>
      </c>
      <c r="U31" s="111">
        <f t="shared" si="10"/>
        <v>0</v>
      </c>
      <c r="V31" s="111">
        <f t="shared" si="10"/>
        <v>0</v>
      </c>
      <c r="W31" s="111">
        <f t="shared" si="10"/>
        <v>0</v>
      </c>
      <c r="X31" s="111">
        <f t="shared" si="10"/>
        <v>0</v>
      </c>
      <c r="Y31" s="111">
        <f t="shared" si="10"/>
        <v>0</v>
      </c>
      <c r="Z31" s="111">
        <f t="shared" si="10"/>
        <v>0</v>
      </c>
      <c r="AA31" s="111">
        <f t="shared" si="10"/>
        <v>0</v>
      </c>
      <c r="AB31" s="111">
        <f t="shared" si="10"/>
        <v>0</v>
      </c>
      <c r="AC31" s="111">
        <f t="shared" si="10"/>
        <v>0</v>
      </c>
      <c r="AD31" s="111">
        <f t="shared" si="10"/>
        <v>0</v>
      </c>
      <c r="AE31" s="111">
        <f t="shared" si="10"/>
        <v>0</v>
      </c>
      <c r="AF31" s="111">
        <f t="shared" si="10"/>
        <v>0</v>
      </c>
      <c r="AG31" s="111">
        <f t="shared" si="10"/>
        <v>0</v>
      </c>
      <c r="AH31" s="111">
        <f t="shared" si="10"/>
        <v>0</v>
      </c>
      <c r="AI31" s="111">
        <f t="shared" si="10"/>
        <v>0</v>
      </c>
      <c r="AJ31" s="111">
        <f t="shared" si="10"/>
        <v>0</v>
      </c>
      <c r="AK31" s="111">
        <f t="shared" si="10"/>
        <v>0</v>
      </c>
      <c r="AL31" s="111">
        <f t="shared" si="10"/>
        <v>0</v>
      </c>
      <c r="AM31" s="111">
        <f t="shared" si="10"/>
        <v>0</v>
      </c>
      <c r="AN31" s="111">
        <f t="shared" si="10"/>
        <v>0</v>
      </c>
      <c r="AO31" s="111">
        <f t="shared" si="10"/>
        <v>0</v>
      </c>
      <c r="AP31" s="111">
        <f t="shared" si="10"/>
        <v>0</v>
      </c>
      <c r="AQ31" s="111">
        <f t="shared" si="10"/>
        <v>0</v>
      </c>
      <c r="AR31" s="111">
        <f t="shared" si="10"/>
        <v>0</v>
      </c>
      <c r="AS31" s="111">
        <f t="shared" si="10"/>
        <v>0</v>
      </c>
      <c r="AT31" s="111">
        <f t="shared" si="10"/>
        <v>0</v>
      </c>
      <c r="AU31" s="111">
        <f t="shared" si="10"/>
        <v>0</v>
      </c>
      <c r="AV31" s="111">
        <f t="shared" si="10"/>
        <v>0</v>
      </c>
      <c r="AW31" s="111">
        <f t="shared" si="10"/>
        <v>0</v>
      </c>
      <c r="AX31" s="111">
        <f t="shared" si="10"/>
        <v>0</v>
      </c>
      <c r="AY31" s="111">
        <f t="shared" si="10"/>
        <v>0</v>
      </c>
      <c r="AZ31" s="111">
        <f t="shared" si="10"/>
        <v>0</v>
      </c>
      <c r="BA31" s="111">
        <f t="shared" si="10"/>
        <v>0</v>
      </c>
      <c r="BB31" s="111">
        <f t="shared" si="10"/>
        <v>0</v>
      </c>
      <c r="BC31" s="111">
        <f t="shared" si="10"/>
        <v>0</v>
      </c>
      <c r="BD31" s="111">
        <f t="shared" si="10"/>
        <v>0</v>
      </c>
      <c r="BE31" s="111">
        <f t="shared" si="10"/>
        <v>0</v>
      </c>
      <c r="BF31" s="111">
        <f t="shared" si="10"/>
        <v>0</v>
      </c>
      <c r="BG31" s="111">
        <f t="shared" si="10"/>
        <v>0</v>
      </c>
      <c r="BH31" s="111">
        <f>BH28*BH29</f>
        <v>0</v>
      </c>
      <c r="BI31" s="111">
        <f t="shared" si="10"/>
        <v>0</v>
      </c>
      <c r="BJ31" s="111">
        <f t="shared" si="10"/>
        <v>0</v>
      </c>
      <c r="BK31" s="111">
        <f t="shared" si="10"/>
        <v>0</v>
      </c>
      <c r="BL31" s="111">
        <f t="shared" si="10"/>
        <v>0</v>
      </c>
      <c r="BM31" s="111">
        <f t="shared" si="10"/>
        <v>0</v>
      </c>
      <c r="BN31" s="111">
        <f t="shared" si="10"/>
        <v>0</v>
      </c>
      <c r="BO31" s="111">
        <f t="shared" si="10"/>
        <v>0</v>
      </c>
      <c r="BP31" s="111">
        <f t="shared" si="10"/>
        <v>0</v>
      </c>
      <c r="BQ31" s="111">
        <f t="shared" ref="BQ31:BY31" si="11">BQ28*BQ29/1000</f>
        <v>0</v>
      </c>
      <c r="BR31" s="111">
        <f t="shared" si="11"/>
        <v>0</v>
      </c>
      <c r="BS31" s="111">
        <f t="shared" si="11"/>
        <v>0</v>
      </c>
      <c r="BT31" s="111">
        <f t="shared" si="11"/>
        <v>0</v>
      </c>
      <c r="BU31" s="111">
        <f t="shared" si="11"/>
        <v>0</v>
      </c>
      <c r="BV31" s="111">
        <f t="shared" si="11"/>
        <v>0</v>
      </c>
      <c r="BW31" s="111">
        <f t="shared" si="11"/>
        <v>0</v>
      </c>
      <c r="BX31" s="111">
        <f t="shared" si="11"/>
        <v>0</v>
      </c>
      <c r="BY31" s="111">
        <f t="shared" si="11"/>
        <v>0</v>
      </c>
      <c r="BZ31" s="111">
        <f>BZ28*BZ29</f>
        <v>0</v>
      </c>
      <c r="CA31" s="1"/>
    </row>
    <row r="32" spans="1:79" ht="13.9" hidden="1" customHeight="1">
      <c r="A32" s="384" t="s">
        <v>64</v>
      </c>
      <c r="B32" s="385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t="13.9" hidden="1" customHeight="1">
      <c r="A33" s="384" t="s">
        <v>76</v>
      </c>
      <c r="B33" s="385"/>
      <c r="C33" s="95">
        <f>SUM(D33:BZ33)</f>
        <v>0</v>
      </c>
      <c r="D33" s="26">
        <f>D31*D32</f>
        <v>0</v>
      </c>
      <c r="E33" s="26">
        <f t="shared" ref="E33:BP33" si="12">E31*E32</f>
        <v>0</v>
      </c>
      <c r="F33" s="26">
        <f t="shared" si="12"/>
        <v>0</v>
      </c>
      <c r="G33" s="26">
        <f t="shared" si="12"/>
        <v>0</v>
      </c>
      <c r="H33" s="26">
        <f t="shared" si="12"/>
        <v>0</v>
      </c>
      <c r="I33" s="26">
        <f t="shared" si="12"/>
        <v>0</v>
      </c>
      <c r="J33" s="26">
        <f t="shared" si="12"/>
        <v>0</v>
      </c>
      <c r="K33" s="112">
        <f t="shared" si="12"/>
        <v>0</v>
      </c>
      <c r="L33" s="112">
        <f t="shared" si="12"/>
        <v>0</v>
      </c>
      <c r="M33" s="112">
        <f t="shared" si="12"/>
        <v>0</v>
      </c>
      <c r="N33" s="112">
        <f t="shared" si="12"/>
        <v>0</v>
      </c>
      <c r="O33" s="112">
        <f t="shared" si="12"/>
        <v>0</v>
      </c>
      <c r="P33" s="112">
        <f t="shared" si="12"/>
        <v>0</v>
      </c>
      <c r="Q33" s="112">
        <f t="shared" si="12"/>
        <v>0</v>
      </c>
      <c r="R33" s="112">
        <f t="shared" si="12"/>
        <v>0</v>
      </c>
      <c r="S33" s="112">
        <f t="shared" si="12"/>
        <v>0</v>
      </c>
      <c r="T33" s="112">
        <f t="shared" si="12"/>
        <v>0</v>
      </c>
      <c r="U33" s="112">
        <f t="shared" si="12"/>
        <v>0</v>
      </c>
      <c r="V33" s="112">
        <f t="shared" si="12"/>
        <v>0</v>
      </c>
      <c r="W33" s="112">
        <f t="shared" si="12"/>
        <v>0</v>
      </c>
      <c r="X33" s="112">
        <f t="shared" si="12"/>
        <v>0</v>
      </c>
      <c r="Y33" s="112">
        <f t="shared" si="12"/>
        <v>0</v>
      </c>
      <c r="Z33" s="112">
        <f t="shared" si="12"/>
        <v>0</v>
      </c>
      <c r="AA33" s="112">
        <f t="shared" si="12"/>
        <v>0</v>
      </c>
      <c r="AB33" s="112">
        <f t="shared" si="12"/>
        <v>0</v>
      </c>
      <c r="AC33" s="112">
        <f t="shared" si="12"/>
        <v>0</v>
      </c>
      <c r="AD33" s="112">
        <f t="shared" si="12"/>
        <v>0</v>
      </c>
      <c r="AE33" s="112">
        <f t="shared" si="12"/>
        <v>0</v>
      </c>
      <c r="AF33" s="112">
        <f t="shared" si="12"/>
        <v>0</v>
      </c>
      <c r="AG33" s="112">
        <f t="shared" si="12"/>
        <v>0</v>
      </c>
      <c r="AH33" s="112">
        <f t="shared" si="12"/>
        <v>0</v>
      </c>
      <c r="AI33" s="112">
        <f t="shared" si="12"/>
        <v>0</v>
      </c>
      <c r="AJ33" s="112">
        <f t="shared" si="12"/>
        <v>0</v>
      </c>
      <c r="AK33" s="112">
        <f t="shared" si="12"/>
        <v>0</v>
      </c>
      <c r="AL33" s="112">
        <f t="shared" si="12"/>
        <v>0</v>
      </c>
      <c r="AM33" s="112">
        <f t="shared" si="12"/>
        <v>0</v>
      </c>
      <c r="AN33" s="112">
        <f t="shared" si="12"/>
        <v>0</v>
      </c>
      <c r="AO33" s="112">
        <f t="shared" si="12"/>
        <v>0</v>
      </c>
      <c r="AP33" s="112">
        <f t="shared" si="12"/>
        <v>0</v>
      </c>
      <c r="AQ33" s="112">
        <f t="shared" si="12"/>
        <v>0</v>
      </c>
      <c r="AR33" s="112">
        <f t="shared" si="12"/>
        <v>0</v>
      </c>
      <c r="AS33" s="112">
        <f t="shared" si="12"/>
        <v>0</v>
      </c>
      <c r="AT33" s="112">
        <f t="shared" si="12"/>
        <v>0</v>
      </c>
      <c r="AU33" s="112">
        <f t="shared" si="12"/>
        <v>0</v>
      </c>
      <c r="AV33" s="112">
        <f t="shared" si="12"/>
        <v>0</v>
      </c>
      <c r="AW33" s="112">
        <f t="shared" si="12"/>
        <v>0</v>
      </c>
      <c r="AX33" s="112">
        <f t="shared" si="12"/>
        <v>0</v>
      </c>
      <c r="AY33" s="112">
        <f t="shared" si="12"/>
        <v>0</v>
      </c>
      <c r="AZ33" s="112">
        <f t="shared" si="12"/>
        <v>0</v>
      </c>
      <c r="BA33" s="112">
        <f t="shared" si="12"/>
        <v>0</v>
      </c>
      <c r="BB33" s="112">
        <f t="shared" si="12"/>
        <v>0</v>
      </c>
      <c r="BC33" s="112">
        <f t="shared" si="12"/>
        <v>0</v>
      </c>
      <c r="BD33" s="112">
        <f t="shared" si="12"/>
        <v>0</v>
      </c>
      <c r="BE33" s="112">
        <f t="shared" si="12"/>
        <v>0</v>
      </c>
      <c r="BF33" s="112">
        <f t="shared" si="12"/>
        <v>0</v>
      </c>
      <c r="BG33" s="112">
        <f t="shared" si="12"/>
        <v>0</v>
      </c>
      <c r="BH33" s="112">
        <f t="shared" si="12"/>
        <v>0</v>
      </c>
      <c r="BI33" s="112">
        <f t="shared" si="12"/>
        <v>0</v>
      </c>
      <c r="BJ33" s="112">
        <f t="shared" si="12"/>
        <v>0</v>
      </c>
      <c r="BK33" s="112">
        <f t="shared" si="12"/>
        <v>0</v>
      </c>
      <c r="BL33" s="112">
        <f t="shared" si="12"/>
        <v>0</v>
      </c>
      <c r="BM33" s="112">
        <f t="shared" si="12"/>
        <v>0</v>
      </c>
      <c r="BN33" s="112">
        <f t="shared" si="12"/>
        <v>0</v>
      </c>
      <c r="BO33" s="112">
        <f t="shared" si="12"/>
        <v>0</v>
      </c>
      <c r="BP33" s="112">
        <f t="shared" si="12"/>
        <v>0</v>
      </c>
      <c r="BQ33" s="112">
        <f t="shared" ref="BQ33:BW33" si="13">BQ31*BQ32</f>
        <v>0</v>
      </c>
      <c r="BR33" s="112">
        <f t="shared" si="13"/>
        <v>0</v>
      </c>
      <c r="BS33" s="112">
        <f t="shared" si="13"/>
        <v>0</v>
      </c>
      <c r="BT33" s="112">
        <f t="shared" si="13"/>
        <v>0</v>
      </c>
      <c r="BU33" s="112">
        <f t="shared" si="13"/>
        <v>0</v>
      </c>
      <c r="BV33" s="112">
        <f>BV31*BV32</f>
        <v>0</v>
      </c>
      <c r="BW33" s="112">
        <f t="shared" si="13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t="13.9" hidden="1" customHeight="1">
      <c r="A34" s="384" t="s">
        <v>77</v>
      </c>
      <c r="B34" s="409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s="256" customFormat="1" ht="20.25">
      <c r="A36" s="230"/>
      <c r="B36" s="260" t="s">
        <v>399</v>
      </c>
      <c r="C36" s="231"/>
      <c r="D36" s="231" t="str">
        <f>IF(D21=D52,"х",FALSE)</f>
        <v>х</v>
      </c>
      <c r="E36" s="231" t="str">
        <f t="shared" ref="E36" si="14">IF(E21=E52,"х",FALSE)</f>
        <v>х</v>
      </c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 t="str">
        <f t="shared" ref="BY36:BZ36" si="15">IF(BY21=BY52,"х",FALSE)</f>
        <v>х</v>
      </c>
      <c r="BZ36" s="231" t="str">
        <f t="shared" si="15"/>
        <v>х</v>
      </c>
      <c r="CA36" s="230"/>
    </row>
    <row r="37" spans="1:79" s="256" customFormat="1" ht="15" customHeight="1">
      <c r="A37" s="401" t="s">
        <v>68</v>
      </c>
      <c r="B37" s="402"/>
      <c r="C37" s="234"/>
      <c r="D37" s="405" t="s">
        <v>69</v>
      </c>
      <c r="E37" s="406"/>
      <c r="F37" s="406"/>
      <c r="G37" s="406"/>
      <c r="H37" s="406"/>
      <c r="I37" s="406"/>
      <c r="J37" s="406"/>
      <c r="K37" s="406"/>
      <c r="L37" s="406"/>
      <c r="M37" s="406"/>
      <c r="N37" s="406"/>
      <c r="O37" s="406"/>
      <c r="P37" s="406"/>
      <c r="Q37" s="406"/>
      <c r="R37" s="406"/>
      <c r="S37" s="406"/>
      <c r="T37" s="406"/>
      <c r="U37" s="406"/>
      <c r="V37" s="406"/>
      <c r="W37" s="406"/>
      <c r="X37" s="406"/>
      <c r="Y37" s="406"/>
      <c r="Z37" s="406"/>
      <c r="AA37" s="406"/>
      <c r="AB37" s="406"/>
      <c r="AC37" s="406"/>
      <c r="AD37" s="406"/>
      <c r="AE37" s="406"/>
      <c r="AF37" s="406"/>
      <c r="AG37" s="406"/>
      <c r="AH37" s="406"/>
      <c r="AI37" s="406"/>
      <c r="AJ37" s="406"/>
      <c r="AK37" s="406"/>
      <c r="AL37" s="406"/>
      <c r="AM37" s="406"/>
      <c r="AN37" s="406"/>
      <c r="AO37" s="406"/>
      <c r="AP37" s="406"/>
      <c r="AQ37" s="406"/>
      <c r="AR37" s="406"/>
      <c r="AS37" s="406"/>
      <c r="AT37" s="406"/>
      <c r="AU37" s="406"/>
      <c r="AV37" s="406"/>
      <c r="AW37" s="406"/>
      <c r="AX37" s="406"/>
      <c r="AY37" s="406"/>
      <c r="AZ37" s="406"/>
      <c r="BA37" s="406"/>
      <c r="BB37" s="406"/>
      <c r="BC37" s="406"/>
      <c r="BD37" s="406"/>
      <c r="BE37" s="406"/>
      <c r="BF37" s="406"/>
      <c r="BG37" s="406"/>
      <c r="BH37" s="406"/>
      <c r="BI37" s="406"/>
      <c r="BJ37" s="406"/>
      <c r="BK37" s="406"/>
      <c r="BL37" s="406"/>
      <c r="BM37" s="406"/>
      <c r="BN37" s="406"/>
      <c r="BO37" s="406"/>
      <c r="BP37" s="406"/>
      <c r="BQ37" s="406"/>
      <c r="BR37" s="406"/>
      <c r="BS37" s="406"/>
      <c r="BT37" s="406"/>
      <c r="BU37" s="406"/>
      <c r="BV37" s="406"/>
      <c r="BW37" s="406"/>
      <c r="BX37" s="406"/>
      <c r="BY37" s="230"/>
      <c r="BZ37" s="230"/>
      <c r="CA37" s="230"/>
    </row>
    <row r="38" spans="1:79" s="256" customFormat="1" ht="159.75" customHeight="1">
      <c r="A38" s="403"/>
      <c r="B38" s="404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  <c r="CA38" s="230"/>
    </row>
    <row r="39" spans="1:79" s="256" customFormat="1">
      <c r="A39" s="419" t="s">
        <v>95</v>
      </c>
      <c r="B39" s="420"/>
      <c r="C39" s="254"/>
      <c r="D39" s="236"/>
      <c r="E39" s="236"/>
      <c r="F39" s="236"/>
      <c r="G39" s="236"/>
      <c r="H39" s="236"/>
      <c r="I39" s="236"/>
      <c r="J39" s="236"/>
      <c r="K39" s="236"/>
      <c r="L39" s="236">
        <v>2.7</v>
      </c>
      <c r="M39" s="236"/>
      <c r="N39" s="236">
        <v>2.95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>
        <v>13</v>
      </c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>
        <v>50</v>
      </c>
      <c r="BB39" s="236"/>
      <c r="BC39" s="236"/>
      <c r="BD39" s="236"/>
      <c r="BE39" s="236"/>
      <c r="BF39" s="236"/>
      <c r="BG39" s="236"/>
      <c r="BH39" s="236"/>
      <c r="BI39" s="236"/>
      <c r="BJ39" s="236">
        <v>55</v>
      </c>
      <c r="BK39" s="236">
        <v>9</v>
      </c>
      <c r="BL39" s="236">
        <v>7</v>
      </c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30"/>
    </row>
    <row r="40" spans="1:79" s="256" customFormat="1">
      <c r="A40" s="421" t="s">
        <v>96</v>
      </c>
      <c r="B40" s="422"/>
      <c r="C40" s="236"/>
      <c r="D40" s="236"/>
      <c r="E40" s="236"/>
      <c r="F40" s="236">
        <v>1</v>
      </c>
      <c r="G40" s="236"/>
      <c r="H40" s="236"/>
      <c r="I40" s="236"/>
      <c r="J40" s="236">
        <v>68</v>
      </c>
      <c r="K40" s="236"/>
      <c r="L40" s="236">
        <v>0.5</v>
      </c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>
        <v>3</v>
      </c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30"/>
    </row>
    <row r="41" spans="1:79" s="256" customFormat="1">
      <c r="A41" s="408" t="s">
        <v>97</v>
      </c>
      <c r="B41" s="407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>
        <v>2</v>
      </c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>
        <v>5</v>
      </c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>
        <v>40</v>
      </c>
      <c r="BP41" s="236"/>
      <c r="BQ41" s="236"/>
      <c r="BR41" s="236"/>
      <c r="BS41" s="236"/>
      <c r="BT41" s="236"/>
      <c r="BU41" s="236"/>
      <c r="BV41" s="236"/>
      <c r="BW41" s="236"/>
      <c r="BX41" s="236"/>
      <c r="BY41" s="257"/>
      <c r="BZ41" s="257"/>
      <c r="CA41" s="230"/>
    </row>
    <row r="42" spans="1:79" s="256" customFormat="1">
      <c r="A42" s="408" t="s">
        <v>61</v>
      </c>
      <c r="B42" s="407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>
        <v>0</v>
      </c>
      <c r="BX42" s="236">
        <v>60</v>
      </c>
      <c r="BY42" s="257"/>
      <c r="BZ42" s="257"/>
      <c r="CA42" s="230"/>
    </row>
    <row r="43" spans="1:79" s="256" customFormat="1">
      <c r="A43" s="408" t="s">
        <v>98</v>
      </c>
      <c r="B43" s="407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>
        <v>90</v>
      </c>
      <c r="BW43" s="236"/>
      <c r="BX43" s="236"/>
      <c r="BY43" s="257"/>
      <c r="BZ43" s="257"/>
      <c r="CA43" s="230"/>
    </row>
    <row r="44" spans="1:79" s="256" customFormat="1">
      <c r="A44" s="408" t="s">
        <v>99</v>
      </c>
      <c r="B44" s="407"/>
      <c r="C44" s="236"/>
      <c r="D44" s="236"/>
      <c r="E44" s="236"/>
      <c r="F44" s="236"/>
      <c r="G44" s="236">
        <v>1</v>
      </c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  <c r="CA44" s="230"/>
    </row>
    <row r="45" spans="1:79" s="256" customFormat="1">
      <c r="A45" s="408" t="s">
        <v>146</v>
      </c>
      <c r="B45" s="407"/>
      <c r="C45" s="236"/>
      <c r="D45" s="236"/>
      <c r="E45" s="236"/>
      <c r="F45" s="236"/>
      <c r="G45" s="236"/>
      <c r="H45" s="236"/>
      <c r="I45" s="236"/>
      <c r="J45" s="236"/>
      <c r="K45" s="236"/>
      <c r="L45" s="236">
        <v>1.8</v>
      </c>
      <c r="M45" s="236"/>
      <c r="N45" s="236">
        <v>1</v>
      </c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>
        <v>1</v>
      </c>
      <c r="Z45" s="236"/>
      <c r="AA45" s="236"/>
      <c r="AB45" s="236"/>
      <c r="AC45" s="236">
        <v>2.5</v>
      </c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>
        <v>2</v>
      </c>
      <c r="BL45" s="236">
        <v>1</v>
      </c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57"/>
      <c r="BZ45" s="257"/>
      <c r="CA45" s="230"/>
    </row>
    <row r="46" spans="1:79" s="256" customFormat="1">
      <c r="A46" s="305"/>
      <c r="B46" s="306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  <c r="CA46" s="230"/>
    </row>
    <row r="47" spans="1:79" s="256" customFormat="1" ht="13.9" hidden="1" customHeight="1">
      <c r="A47" s="408"/>
      <c r="B47" s="407"/>
      <c r="C47" s="236"/>
      <c r="D47" s="236">
        <f t="shared" ref="D47:BO47" si="16">SUM(D39:D45)</f>
        <v>0</v>
      </c>
      <c r="E47" s="236">
        <f t="shared" si="16"/>
        <v>0</v>
      </c>
      <c r="F47" s="236">
        <f t="shared" si="16"/>
        <v>1</v>
      </c>
      <c r="G47" s="236">
        <f t="shared" si="16"/>
        <v>1</v>
      </c>
      <c r="H47" s="236">
        <f t="shared" si="16"/>
        <v>0</v>
      </c>
      <c r="I47" s="236">
        <f t="shared" si="16"/>
        <v>0</v>
      </c>
      <c r="J47" s="236">
        <f t="shared" si="16"/>
        <v>68</v>
      </c>
      <c r="K47" s="236">
        <f t="shared" si="16"/>
        <v>0</v>
      </c>
      <c r="L47" s="236">
        <f t="shared" si="16"/>
        <v>5</v>
      </c>
      <c r="M47" s="236">
        <f t="shared" si="16"/>
        <v>0</v>
      </c>
      <c r="N47" s="236">
        <f t="shared" si="16"/>
        <v>5.95</v>
      </c>
      <c r="O47" s="236">
        <f t="shared" si="16"/>
        <v>0</v>
      </c>
      <c r="P47" s="236">
        <f t="shared" si="16"/>
        <v>0</v>
      </c>
      <c r="Q47" s="236">
        <f t="shared" si="16"/>
        <v>0</v>
      </c>
      <c r="R47" s="236">
        <f t="shared" si="16"/>
        <v>0</v>
      </c>
      <c r="S47" s="236">
        <f t="shared" si="16"/>
        <v>0</v>
      </c>
      <c r="T47" s="236">
        <f t="shared" si="16"/>
        <v>0</v>
      </c>
      <c r="U47" s="236">
        <f t="shared" si="16"/>
        <v>0</v>
      </c>
      <c r="V47" s="236">
        <f t="shared" si="16"/>
        <v>0</v>
      </c>
      <c r="W47" s="236">
        <f t="shared" si="16"/>
        <v>0</v>
      </c>
      <c r="X47" s="236">
        <f t="shared" si="16"/>
        <v>0</v>
      </c>
      <c r="Y47" s="236">
        <f t="shared" si="16"/>
        <v>1</v>
      </c>
      <c r="Z47" s="236">
        <f t="shared" si="16"/>
        <v>0</v>
      </c>
      <c r="AA47" s="236">
        <f t="shared" si="16"/>
        <v>0</v>
      </c>
      <c r="AB47" s="236">
        <f t="shared" si="16"/>
        <v>0</v>
      </c>
      <c r="AC47" s="236">
        <f t="shared" si="16"/>
        <v>2.5</v>
      </c>
      <c r="AD47" s="236">
        <f t="shared" si="16"/>
        <v>0</v>
      </c>
      <c r="AE47" s="236">
        <f t="shared" si="16"/>
        <v>0</v>
      </c>
      <c r="AF47" s="236">
        <f t="shared" si="16"/>
        <v>13</v>
      </c>
      <c r="AG47" s="236">
        <f t="shared" si="16"/>
        <v>0</v>
      </c>
      <c r="AH47" s="236">
        <f t="shared" si="16"/>
        <v>0</v>
      </c>
      <c r="AI47" s="236">
        <f t="shared" si="16"/>
        <v>0</v>
      </c>
      <c r="AJ47" s="236">
        <f t="shared" si="16"/>
        <v>0</v>
      </c>
      <c r="AK47" s="236">
        <f t="shared" si="16"/>
        <v>0</v>
      </c>
      <c r="AL47" s="236">
        <f t="shared" si="16"/>
        <v>0</v>
      </c>
      <c r="AM47" s="236">
        <f t="shared" si="16"/>
        <v>0</v>
      </c>
      <c r="AN47" s="236">
        <f t="shared" si="16"/>
        <v>0</v>
      </c>
      <c r="AO47" s="236">
        <f t="shared" si="16"/>
        <v>0</v>
      </c>
      <c r="AP47" s="236">
        <f t="shared" si="16"/>
        <v>0</v>
      </c>
      <c r="AQ47" s="236">
        <f t="shared" si="16"/>
        <v>0</v>
      </c>
      <c r="AR47" s="236">
        <f t="shared" si="16"/>
        <v>0</v>
      </c>
      <c r="AS47" s="236">
        <f t="shared" si="16"/>
        <v>0</v>
      </c>
      <c r="AT47" s="236">
        <f t="shared" si="16"/>
        <v>3</v>
      </c>
      <c r="AU47" s="236">
        <f t="shared" si="16"/>
        <v>0</v>
      </c>
      <c r="AV47" s="236">
        <f t="shared" si="16"/>
        <v>0</v>
      </c>
      <c r="AW47" s="236">
        <f t="shared" si="16"/>
        <v>0</v>
      </c>
      <c r="AX47" s="236">
        <f t="shared" si="16"/>
        <v>5</v>
      </c>
      <c r="AY47" s="236">
        <f t="shared" si="16"/>
        <v>0</v>
      </c>
      <c r="AZ47" s="236">
        <f t="shared" si="16"/>
        <v>0</v>
      </c>
      <c r="BA47" s="236">
        <f t="shared" si="16"/>
        <v>50</v>
      </c>
      <c r="BB47" s="236">
        <f t="shared" si="16"/>
        <v>0</v>
      </c>
      <c r="BC47" s="236">
        <f t="shared" si="16"/>
        <v>0</v>
      </c>
      <c r="BD47" s="236">
        <f t="shared" si="16"/>
        <v>0</v>
      </c>
      <c r="BE47" s="236">
        <f t="shared" si="16"/>
        <v>0</v>
      </c>
      <c r="BF47" s="236">
        <f t="shared" si="16"/>
        <v>0</v>
      </c>
      <c r="BG47" s="236">
        <f t="shared" si="16"/>
        <v>0</v>
      </c>
      <c r="BH47" s="236">
        <f t="shared" si="16"/>
        <v>0</v>
      </c>
      <c r="BI47" s="236">
        <f t="shared" si="16"/>
        <v>0</v>
      </c>
      <c r="BJ47" s="236">
        <f t="shared" si="16"/>
        <v>55</v>
      </c>
      <c r="BK47" s="236">
        <f t="shared" si="16"/>
        <v>11</v>
      </c>
      <c r="BL47" s="236">
        <f t="shared" si="16"/>
        <v>8</v>
      </c>
      <c r="BM47" s="236">
        <f t="shared" si="16"/>
        <v>0</v>
      </c>
      <c r="BN47" s="236">
        <f t="shared" si="16"/>
        <v>0</v>
      </c>
      <c r="BO47" s="236">
        <f t="shared" si="16"/>
        <v>40</v>
      </c>
      <c r="BP47" s="236">
        <f t="shared" ref="BP47:BZ47" si="17">SUM(BP39:BP45)</f>
        <v>0</v>
      </c>
      <c r="BQ47" s="236">
        <f t="shared" si="17"/>
        <v>0</v>
      </c>
      <c r="BR47" s="236">
        <f t="shared" si="17"/>
        <v>0</v>
      </c>
      <c r="BS47" s="236">
        <f t="shared" si="17"/>
        <v>0</v>
      </c>
      <c r="BT47" s="236">
        <f t="shared" si="17"/>
        <v>0</v>
      </c>
      <c r="BU47" s="236">
        <f t="shared" si="17"/>
        <v>0</v>
      </c>
      <c r="BV47" s="236">
        <f t="shared" si="17"/>
        <v>90</v>
      </c>
      <c r="BW47" s="236">
        <f t="shared" si="17"/>
        <v>0</v>
      </c>
      <c r="BX47" s="236">
        <f t="shared" si="17"/>
        <v>60</v>
      </c>
      <c r="BY47" s="257">
        <f t="shared" si="17"/>
        <v>0</v>
      </c>
      <c r="BZ47" s="257">
        <f t="shared" si="17"/>
        <v>0</v>
      </c>
      <c r="CA47" s="230"/>
    </row>
    <row r="48" spans="1:79" s="256" customFormat="1" ht="13.9" hidden="1" customHeight="1">
      <c r="A48" s="412" t="s">
        <v>74</v>
      </c>
      <c r="B48" s="413"/>
      <c r="C48" s="236">
        <f>C49</f>
        <v>32</v>
      </c>
      <c r="D48" s="236">
        <f t="shared" ref="D48:BO48" si="18">C48</f>
        <v>32</v>
      </c>
      <c r="E48" s="236">
        <f t="shared" si="18"/>
        <v>32</v>
      </c>
      <c r="F48" s="236">
        <f t="shared" si="18"/>
        <v>32</v>
      </c>
      <c r="G48" s="236">
        <f t="shared" si="18"/>
        <v>32</v>
      </c>
      <c r="H48" s="236">
        <f t="shared" si="18"/>
        <v>32</v>
      </c>
      <c r="I48" s="236">
        <f t="shared" si="18"/>
        <v>32</v>
      </c>
      <c r="J48" s="236">
        <f t="shared" si="18"/>
        <v>32</v>
      </c>
      <c r="K48" s="236">
        <f t="shared" si="18"/>
        <v>32</v>
      </c>
      <c r="L48" s="236">
        <f t="shared" si="18"/>
        <v>32</v>
      </c>
      <c r="M48" s="236">
        <f t="shared" si="18"/>
        <v>32</v>
      </c>
      <c r="N48" s="236">
        <f t="shared" si="18"/>
        <v>32</v>
      </c>
      <c r="O48" s="236">
        <f t="shared" si="18"/>
        <v>32</v>
      </c>
      <c r="P48" s="236">
        <f t="shared" si="18"/>
        <v>32</v>
      </c>
      <c r="Q48" s="236">
        <f t="shared" si="18"/>
        <v>32</v>
      </c>
      <c r="R48" s="236">
        <f t="shared" si="18"/>
        <v>32</v>
      </c>
      <c r="S48" s="236">
        <f t="shared" si="18"/>
        <v>32</v>
      </c>
      <c r="T48" s="236">
        <f t="shared" si="18"/>
        <v>32</v>
      </c>
      <c r="U48" s="236">
        <f t="shared" si="18"/>
        <v>32</v>
      </c>
      <c r="V48" s="236">
        <f t="shared" si="18"/>
        <v>32</v>
      </c>
      <c r="W48" s="236">
        <f t="shared" si="18"/>
        <v>32</v>
      </c>
      <c r="X48" s="236">
        <f t="shared" si="18"/>
        <v>32</v>
      </c>
      <c r="Y48" s="236">
        <f t="shared" si="18"/>
        <v>32</v>
      </c>
      <c r="Z48" s="236">
        <f t="shared" si="18"/>
        <v>32</v>
      </c>
      <c r="AA48" s="236">
        <f t="shared" si="18"/>
        <v>32</v>
      </c>
      <c r="AB48" s="236">
        <f t="shared" si="18"/>
        <v>32</v>
      </c>
      <c r="AC48" s="236">
        <f t="shared" si="18"/>
        <v>32</v>
      </c>
      <c r="AD48" s="236">
        <f t="shared" si="18"/>
        <v>32</v>
      </c>
      <c r="AE48" s="236">
        <f t="shared" si="18"/>
        <v>32</v>
      </c>
      <c r="AF48" s="236">
        <f t="shared" si="18"/>
        <v>32</v>
      </c>
      <c r="AG48" s="236">
        <f t="shared" si="18"/>
        <v>32</v>
      </c>
      <c r="AH48" s="236">
        <f t="shared" si="18"/>
        <v>32</v>
      </c>
      <c r="AI48" s="236">
        <f t="shared" si="18"/>
        <v>32</v>
      </c>
      <c r="AJ48" s="236">
        <f t="shared" si="18"/>
        <v>32</v>
      </c>
      <c r="AK48" s="236">
        <f t="shared" si="18"/>
        <v>32</v>
      </c>
      <c r="AL48" s="236">
        <f t="shared" si="18"/>
        <v>32</v>
      </c>
      <c r="AM48" s="236">
        <f t="shared" si="18"/>
        <v>32</v>
      </c>
      <c r="AN48" s="236">
        <f t="shared" si="18"/>
        <v>32</v>
      </c>
      <c r="AO48" s="236">
        <f t="shared" si="18"/>
        <v>32</v>
      </c>
      <c r="AP48" s="236">
        <f t="shared" si="18"/>
        <v>32</v>
      </c>
      <c r="AQ48" s="236">
        <f t="shared" si="18"/>
        <v>32</v>
      </c>
      <c r="AR48" s="236">
        <f t="shared" si="18"/>
        <v>32</v>
      </c>
      <c r="AS48" s="236">
        <f t="shared" si="18"/>
        <v>32</v>
      </c>
      <c r="AT48" s="236">
        <f t="shared" si="18"/>
        <v>32</v>
      </c>
      <c r="AU48" s="236">
        <f t="shared" si="18"/>
        <v>32</v>
      </c>
      <c r="AV48" s="236">
        <f t="shared" si="18"/>
        <v>32</v>
      </c>
      <c r="AW48" s="236">
        <f t="shared" si="18"/>
        <v>32</v>
      </c>
      <c r="AX48" s="236">
        <f t="shared" si="18"/>
        <v>32</v>
      </c>
      <c r="AY48" s="236">
        <f t="shared" si="18"/>
        <v>32</v>
      </c>
      <c r="AZ48" s="236">
        <f t="shared" si="18"/>
        <v>32</v>
      </c>
      <c r="BA48" s="236">
        <f t="shared" si="18"/>
        <v>32</v>
      </c>
      <c r="BB48" s="236">
        <f t="shared" si="18"/>
        <v>32</v>
      </c>
      <c r="BC48" s="236">
        <f t="shared" si="18"/>
        <v>32</v>
      </c>
      <c r="BD48" s="236">
        <f t="shared" si="18"/>
        <v>32</v>
      </c>
      <c r="BE48" s="236">
        <f t="shared" si="18"/>
        <v>32</v>
      </c>
      <c r="BF48" s="236">
        <f t="shared" si="18"/>
        <v>32</v>
      </c>
      <c r="BG48" s="236">
        <f t="shared" si="18"/>
        <v>32</v>
      </c>
      <c r="BH48" s="236">
        <f t="shared" si="18"/>
        <v>32</v>
      </c>
      <c r="BI48" s="236">
        <f t="shared" si="18"/>
        <v>32</v>
      </c>
      <c r="BJ48" s="236">
        <f t="shared" si="18"/>
        <v>32</v>
      </c>
      <c r="BK48" s="236">
        <f t="shared" si="18"/>
        <v>32</v>
      </c>
      <c r="BL48" s="236">
        <f t="shared" si="18"/>
        <v>32</v>
      </c>
      <c r="BM48" s="236">
        <f t="shared" si="18"/>
        <v>32</v>
      </c>
      <c r="BN48" s="236">
        <f t="shared" si="18"/>
        <v>32</v>
      </c>
      <c r="BO48" s="236">
        <f t="shared" si="18"/>
        <v>32</v>
      </c>
      <c r="BP48" s="236">
        <f t="shared" ref="BP48:BZ48" si="19">BO48</f>
        <v>32</v>
      </c>
      <c r="BQ48" s="236">
        <f t="shared" si="19"/>
        <v>32</v>
      </c>
      <c r="BR48" s="236">
        <f t="shared" si="19"/>
        <v>32</v>
      </c>
      <c r="BS48" s="236">
        <f t="shared" si="19"/>
        <v>32</v>
      </c>
      <c r="BT48" s="236">
        <f t="shared" si="19"/>
        <v>32</v>
      </c>
      <c r="BU48" s="236">
        <f t="shared" si="19"/>
        <v>32</v>
      </c>
      <c r="BV48" s="236">
        <f t="shared" si="19"/>
        <v>32</v>
      </c>
      <c r="BW48" s="236">
        <f t="shared" si="19"/>
        <v>32</v>
      </c>
      <c r="BX48" s="236">
        <f t="shared" si="19"/>
        <v>32</v>
      </c>
      <c r="BY48" s="258">
        <f t="shared" si="19"/>
        <v>32</v>
      </c>
      <c r="BZ48" s="258">
        <f t="shared" si="19"/>
        <v>32</v>
      </c>
      <c r="CA48" s="230"/>
    </row>
    <row r="49" spans="1:79" s="256" customFormat="1" ht="20.25" thickBot="1">
      <c r="A49" s="414" t="s">
        <v>74</v>
      </c>
      <c r="B49" s="415"/>
      <c r="C49" s="255">
        <f>VLOOKUP(B4,Фактически_присутствующих,3,FALSE)</f>
        <v>32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  <c r="CA49" s="230"/>
    </row>
    <row r="50" spans="1:79" s="256" customFormat="1" ht="15.75" thickTop="1">
      <c r="A50" s="414" t="s">
        <v>75</v>
      </c>
      <c r="B50" s="415"/>
      <c r="C50" s="237"/>
      <c r="D50" s="238">
        <f>D47*D48/1000</f>
        <v>0</v>
      </c>
      <c r="E50" s="238">
        <f>E47*E48</f>
        <v>0</v>
      </c>
      <c r="F50" s="239">
        <f>F47*F48</f>
        <v>32</v>
      </c>
      <c r="G50" s="240">
        <f>G47*G48</f>
        <v>32</v>
      </c>
      <c r="H50" s="240">
        <f>H47*H48/1000</f>
        <v>0</v>
      </c>
      <c r="I50" s="240">
        <f>I47*I48/1000</f>
        <v>0</v>
      </c>
      <c r="J50" s="240">
        <f>J47*J48/1000</f>
        <v>2.1760000000000002</v>
      </c>
      <c r="K50" s="240">
        <f>K47*K48</f>
        <v>0</v>
      </c>
      <c r="L50" s="240">
        <f t="shared" ref="L50:BW50" si="20">L47*L48/1000</f>
        <v>0.16</v>
      </c>
      <c r="M50" s="240">
        <f t="shared" si="20"/>
        <v>0</v>
      </c>
      <c r="N50" s="240">
        <f t="shared" si="20"/>
        <v>0.19040000000000001</v>
      </c>
      <c r="O50" s="240">
        <f t="shared" si="20"/>
        <v>0</v>
      </c>
      <c r="P50" s="240">
        <f t="shared" si="20"/>
        <v>0</v>
      </c>
      <c r="Q50" s="240">
        <f t="shared" si="20"/>
        <v>0</v>
      </c>
      <c r="R50" s="240">
        <f t="shared" si="20"/>
        <v>0</v>
      </c>
      <c r="S50" s="240">
        <f t="shared" si="20"/>
        <v>0</v>
      </c>
      <c r="T50" s="240">
        <f t="shared" si="20"/>
        <v>0</v>
      </c>
      <c r="U50" s="240">
        <f t="shared" si="20"/>
        <v>0</v>
      </c>
      <c r="V50" s="240">
        <f t="shared" si="20"/>
        <v>0</v>
      </c>
      <c r="W50" s="240">
        <f t="shared" si="20"/>
        <v>0</v>
      </c>
      <c r="X50" s="240">
        <f t="shared" si="20"/>
        <v>0</v>
      </c>
      <c r="Y50" s="240">
        <f t="shared" si="20"/>
        <v>3.2000000000000001E-2</v>
      </c>
      <c r="Z50" s="240">
        <f t="shared" si="20"/>
        <v>0</v>
      </c>
      <c r="AA50" s="240">
        <f t="shared" si="20"/>
        <v>0</v>
      </c>
      <c r="AB50" s="240">
        <f t="shared" si="20"/>
        <v>0</v>
      </c>
      <c r="AC50" s="240">
        <f t="shared" si="20"/>
        <v>0.08</v>
      </c>
      <c r="AD50" s="240">
        <f t="shared" si="20"/>
        <v>0</v>
      </c>
      <c r="AE50" s="240">
        <f t="shared" si="20"/>
        <v>0</v>
      </c>
      <c r="AF50" s="240">
        <f t="shared" si="20"/>
        <v>0.41599999999999998</v>
      </c>
      <c r="AG50" s="240">
        <f t="shared" si="20"/>
        <v>0</v>
      </c>
      <c r="AH50" s="240">
        <f t="shared" si="20"/>
        <v>0</v>
      </c>
      <c r="AI50" s="240">
        <f t="shared" si="20"/>
        <v>0</v>
      </c>
      <c r="AJ50" s="240">
        <f t="shared" si="20"/>
        <v>0</v>
      </c>
      <c r="AK50" s="240">
        <f t="shared" si="20"/>
        <v>0</v>
      </c>
      <c r="AL50" s="240">
        <f t="shared" si="20"/>
        <v>0</v>
      </c>
      <c r="AM50" s="240">
        <f t="shared" si="20"/>
        <v>0</v>
      </c>
      <c r="AN50" s="240">
        <f t="shared" si="20"/>
        <v>0</v>
      </c>
      <c r="AO50" s="240">
        <f t="shared" si="20"/>
        <v>0</v>
      </c>
      <c r="AP50" s="240">
        <f t="shared" si="20"/>
        <v>0</v>
      </c>
      <c r="AQ50" s="240">
        <f t="shared" si="20"/>
        <v>0</v>
      </c>
      <c r="AR50" s="240">
        <f t="shared" si="20"/>
        <v>0</v>
      </c>
      <c r="AS50" s="240">
        <f t="shared" si="20"/>
        <v>0</v>
      </c>
      <c r="AT50" s="240">
        <f t="shared" si="20"/>
        <v>9.6000000000000002E-2</v>
      </c>
      <c r="AU50" s="240">
        <f t="shared" si="20"/>
        <v>0</v>
      </c>
      <c r="AV50" s="240">
        <f t="shared" si="20"/>
        <v>0</v>
      </c>
      <c r="AW50" s="240">
        <f t="shared" si="20"/>
        <v>0</v>
      </c>
      <c r="AX50" s="240">
        <f t="shared" si="20"/>
        <v>0.16</v>
      </c>
      <c r="AY50" s="240">
        <f t="shared" si="20"/>
        <v>0</v>
      </c>
      <c r="AZ50" s="240">
        <f t="shared" si="20"/>
        <v>0</v>
      </c>
      <c r="BA50" s="240">
        <f t="shared" si="20"/>
        <v>1.6</v>
      </c>
      <c r="BB50" s="240">
        <f t="shared" si="20"/>
        <v>0</v>
      </c>
      <c r="BC50" s="240">
        <f t="shared" si="20"/>
        <v>0</v>
      </c>
      <c r="BD50" s="240">
        <f t="shared" si="20"/>
        <v>0</v>
      </c>
      <c r="BE50" s="240">
        <f t="shared" si="20"/>
        <v>0</v>
      </c>
      <c r="BF50" s="240">
        <f t="shared" si="20"/>
        <v>0</v>
      </c>
      <c r="BG50" s="240">
        <f t="shared" si="20"/>
        <v>0</v>
      </c>
      <c r="BH50" s="240">
        <f t="shared" si="20"/>
        <v>0</v>
      </c>
      <c r="BI50" s="240">
        <f t="shared" si="20"/>
        <v>0</v>
      </c>
      <c r="BJ50" s="240">
        <f t="shared" si="20"/>
        <v>1.76</v>
      </c>
      <c r="BK50" s="240">
        <f t="shared" si="20"/>
        <v>0.35199999999999998</v>
      </c>
      <c r="BL50" s="240">
        <f t="shared" si="20"/>
        <v>0.25600000000000001</v>
      </c>
      <c r="BM50" s="240">
        <f t="shared" si="20"/>
        <v>0</v>
      </c>
      <c r="BN50" s="240">
        <f t="shared" si="20"/>
        <v>0</v>
      </c>
      <c r="BO50" s="240">
        <f t="shared" si="20"/>
        <v>1.28</v>
      </c>
      <c r="BP50" s="240">
        <f t="shared" si="20"/>
        <v>0</v>
      </c>
      <c r="BQ50" s="240">
        <f t="shared" si="20"/>
        <v>0</v>
      </c>
      <c r="BR50" s="240">
        <f t="shared" si="20"/>
        <v>0</v>
      </c>
      <c r="BS50" s="240">
        <f t="shared" si="20"/>
        <v>0</v>
      </c>
      <c r="BT50" s="240">
        <f t="shared" si="20"/>
        <v>0</v>
      </c>
      <c r="BU50" s="240">
        <f t="shared" si="20"/>
        <v>0</v>
      </c>
      <c r="BV50" s="240">
        <f t="shared" si="20"/>
        <v>2.88</v>
      </c>
      <c r="BW50" s="240">
        <f t="shared" si="20"/>
        <v>0</v>
      </c>
      <c r="BX50" s="240">
        <f t="shared" ref="BX50:BZ50" si="21">BX47*BX48/1000</f>
        <v>1.92</v>
      </c>
      <c r="BY50" s="238">
        <f t="shared" si="21"/>
        <v>0</v>
      </c>
      <c r="BZ50" s="238">
        <f t="shared" si="21"/>
        <v>0</v>
      </c>
      <c r="CA50" s="230"/>
    </row>
    <row r="51" spans="1:79" s="256" customFormat="1">
      <c r="A51" s="414" t="s">
        <v>64</v>
      </c>
      <c r="B51" s="415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  <c r="CA51" s="230"/>
    </row>
    <row r="52" spans="1:79" s="256" customFormat="1">
      <c r="A52" s="414" t="s">
        <v>76</v>
      </c>
      <c r="B52" s="415"/>
      <c r="C52" s="242">
        <f>SUM(D52:BZ52)</f>
        <v>1952</v>
      </c>
      <c r="D52" s="243">
        <f t="shared" ref="D52:BZ52" si="22">D50*D51</f>
        <v>0</v>
      </c>
      <c r="E52" s="243">
        <f t="shared" si="22"/>
        <v>0</v>
      </c>
      <c r="F52" s="239">
        <f t="shared" si="22"/>
        <v>672</v>
      </c>
      <c r="G52" s="240">
        <f t="shared" si="22"/>
        <v>192</v>
      </c>
      <c r="H52" s="240">
        <f t="shared" si="22"/>
        <v>0</v>
      </c>
      <c r="I52" s="240">
        <f t="shared" si="22"/>
        <v>0</v>
      </c>
      <c r="J52" s="240">
        <f t="shared" si="22"/>
        <v>184.96</v>
      </c>
      <c r="K52" s="240">
        <f t="shared" si="22"/>
        <v>0</v>
      </c>
      <c r="L52" s="240">
        <f t="shared" si="22"/>
        <v>22.400000000000002</v>
      </c>
      <c r="M52" s="240">
        <f t="shared" si="22"/>
        <v>0</v>
      </c>
      <c r="N52" s="240">
        <f t="shared" si="22"/>
        <v>1.9040000000000001</v>
      </c>
      <c r="O52" s="240">
        <f t="shared" si="22"/>
        <v>0</v>
      </c>
      <c r="P52" s="240">
        <f t="shared" si="22"/>
        <v>0</v>
      </c>
      <c r="Q52" s="240">
        <f t="shared" si="22"/>
        <v>0</v>
      </c>
      <c r="R52" s="240">
        <f t="shared" si="22"/>
        <v>0</v>
      </c>
      <c r="S52" s="240">
        <f t="shared" si="22"/>
        <v>0</v>
      </c>
      <c r="T52" s="240">
        <f t="shared" si="22"/>
        <v>0</v>
      </c>
      <c r="U52" s="240">
        <f t="shared" si="22"/>
        <v>0</v>
      </c>
      <c r="V52" s="240">
        <f t="shared" si="22"/>
        <v>0</v>
      </c>
      <c r="W52" s="240">
        <f t="shared" si="22"/>
        <v>0</v>
      </c>
      <c r="X52" s="240">
        <f t="shared" si="22"/>
        <v>0</v>
      </c>
      <c r="Y52" s="240">
        <f t="shared" si="22"/>
        <v>1.28</v>
      </c>
      <c r="Z52" s="240">
        <f t="shared" si="22"/>
        <v>0</v>
      </c>
      <c r="AA52" s="240">
        <f t="shared" si="22"/>
        <v>0</v>
      </c>
      <c r="AB52" s="240">
        <f t="shared" si="22"/>
        <v>0</v>
      </c>
      <c r="AC52" s="240">
        <f t="shared" si="22"/>
        <v>13.200000000000001</v>
      </c>
      <c r="AD52" s="240">
        <f t="shared" si="22"/>
        <v>0</v>
      </c>
      <c r="AE52" s="240">
        <f t="shared" si="22"/>
        <v>0</v>
      </c>
      <c r="AF52" s="240">
        <f t="shared" si="22"/>
        <v>22.88</v>
      </c>
      <c r="AG52" s="240">
        <f t="shared" si="22"/>
        <v>0</v>
      </c>
      <c r="AH52" s="240">
        <f t="shared" si="22"/>
        <v>0</v>
      </c>
      <c r="AI52" s="240">
        <f t="shared" si="22"/>
        <v>0</v>
      </c>
      <c r="AJ52" s="240">
        <f t="shared" si="22"/>
        <v>0</v>
      </c>
      <c r="AK52" s="240">
        <f t="shared" si="22"/>
        <v>0</v>
      </c>
      <c r="AL52" s="240">
        <f t="shared" si="22"/>
        <v>0</v>
      </c>
      <c r="AM52" s="240">
        <f t="shared" si="22"/>
        <v>0</v>
      </c>
      <c r="AN52" s="240">
        <f t="shared" si="22"/>
        <v>0</v>
      </c>
      <c r="AO52" s="240">
        <f t="shared" si="22"/>
        <v>0</v>
      </c>
      <c r="AP52" s="240">
        <f t="shared" si="22"/>
        <v>0</v>
      </c>
      <c r="AQ52" s="240">
        <f t="shared" si="22"/>
        <v>0</v>
      </c>
      <c r="AR52" s="240">
        <f t="shared" si="22"/>
        <v>0</v>
      </c>
      <c r="AS52" s="240">
        <f t="shared" si="22"/>
        <v>0</v>
      </c>
      <c r="AT52" s="240">
        <f t="shared" si="22"/>
        <v>57.6</v>
      </c>
      <c r="AU52" s="240">
        <f t="shared" si="22"/>
        <v>0</v>
      </c>
      <c r="AV52" s="240">
        <f t="shared" si="22"/>
        <v>0</v>
      </c>
      <c r="AW52" s="240">
        <f t="shared" si="22"/>
        <v>0</v>
      </c>
      <c r="AX52" s="240">
        <f t="shared" si="22"/>
        <v>43.84</v>
      </c>
      <c r="AY52" s="240">
        <f t="shared" si="22"/>
        <v>0</v>
      </c>
      <c r="AZ52" s="240">
        <f t="shared" si="22"/>
        <v>0</v>
      </c>
      <c r="BA52" s="240">
        <f t="shared" si="22"/>
        <v>288</v>
      </c>
      <c r="BB52" s="240">
        <f t="shared" si="22"/>
        <v>0</v>
      </c>
      <c r="BC52" s="240">
        <f t="shared" si="22"/>
        <v>0</v>
      </c>
      <c r="BD52" s="240">
        <f t="shared" si="22"/>
        <v>0</v>
      </c>
      <c r="BE52" s="240">
        <f t="shared" si="22"/>
        <v>0</v>
      </c>
      <c r="BF52" s="240">
        <f t="shared" si="22"/>
        <v>0</v>
      </c>
      <c r="BG52" s="240">
        <f t="shared" si="22"/>
        <v>0</v>
      </c>
      <c r="BH52" s="240">
        <f t="shared" si="22"/>
        <v>0</v>
      </c>
      <c r="BI52" s="240">
        <f t="shared" si="22"/>
        <v>0</v>
      </c>
      <c r="BJ52" s="240">
        <f t="shared" si="22"/>
        <v>61.6</v>
      </c>
      <c r="BK52" s="240">
        <f t="shared" si="22"/>
        <v>7.7439999999999998</v>
      </c>
      <c r="BL52" s="240">
        <f t="shared" si="22"/>
        <v>8.1920000000000002</v>
      </c>
      <c r="BM52" s="240">
        <f t="shared" si="22"/>
        <v>0</v>
      </c>
      <c r="BN52" s="240">
        <f t="shared" si="22"/>
        <v>0</v>
      </c>
      <c r="BO52" s="240">
        <f t="shared" si="22"/>
        <v>38.4</v>
      </c>
      <c r="BP52" s="240">
        <f t="shared" si="22"/>
        <v>0</v>
      </c>
      <c r="BQ52" s="240">
        <f t="shared" si="22"/>
        <v>0</v>
      </c>
      <c r="BR52" s="240">
        <f t="shared" si="22"/>
        <v>0</v>
      </c>
      <c r="BS52" s="240">
        <f t="shared" si="22"/>
        <v>0</v>
      </c>
      <c r="BT52" s="240">
        <f t="shared" si="22"/>
        <v>0</v>
      </c>
      <c r="BU52" s="240">
        <f t="shared" si="22"/>
        <v>0</v>
      </c>
      <c r="BV52" s="240">
        <f t="shared" si="22"/>
        <v>259.2</v>
      </c>
      <c r="BW52" s="240">
        <f t="shared" si="22"/>
        <v>0</v>
      </c>
      <c r="BX52" s="240">
        <f t="shared" si="22"/>
        <v>76.8</v>
      </c>
      <c r="BY52" s="243">
        <f t="shared" si="22"/>
        <v>0</v>
      </c>
      <c r="BZ52" s="243">
        <f t="shared" si="22"/>
        <v>0</v>
      </c>
      <c r="CA52" s="230"/>
    </row>
    <row r="53" spans="1:79" s="256" customFormat="1" ht="15.75" customHeight="1">
      <c r="A53" s="414" t="s">
        <v>77</v>
      </c>
      <c r="B53" s="415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  <c r="CA53" s="230"/>
    </row>
    <row r="54" spans="1:79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56" customFormat="1" hidden="1">
      <c r="A55" s="408"/>
      <c r="B55" s="407"/>
      <c r="C55" s="236"/>
      <c r="D55" s="236">
        <f t="shared" ref="D55:K55" si="23">SUM(D39:D45)</f>
        <v>0</v>
      </c>
      <c r="E55" s="236">
        <f t="shared" si="23"/>
        <v>0</v>
      </c>
      <c r="F55" s="236">
        <f t="shared" si="23"/>
        <v>1</v>
      </c>
      <c r="G55" s="236">
        <f t="shared" si="23"/>
        <v>1</v>
      </c>
      <c r="H55" s="236">
        <f t="shared" si="23"/>
        <v>0</v>
      </c>
      <c r="I55" s="236">
        <f t="shared" si="23"/>
        <v>0</v>
      </c>
      <c r="J55" s="236">
        <f t="shared" si="23"/>
        <v>68</v>
      </c>
      <c r="K55" s="236">
        <f t="shared" si="23"/>
        <v>0</v>
      </c>
      <c r="L55" s="236">
        <f>SUM(L39:L45)</f>
        <v>5</v>
      </c>
      <c r="M55" s="236">
        <f t="shared" ref="M55:BX55" si="24">SUM(M39:M45)</f>
        <v>0</v>
      </c>
      <c r="N55" s="236">
        <f t="shared" si="24"/>
        <v>5.95</v>
      </c>
      <c r="O55" s="236">
        <f t="shared" si="24"/>
        <v>0</v>
      </c>
      <c r="P55" s="236">
        <f t="shared" si="24"/>
        <v>0</v>
      </c>
      <c r="Q55" s="236">
        <f t="shared" si="24"/>
        <v>0</v>
      </c>
      <c r="R55" s="236">
        <f t="shared" si="24"/>
        <v>0</v>
      </c>
      <c r="S55" s="236">
        <f t="shared" si="24"/>
        <v>0</v>
      </c>
      <c r="T55" s="236">
        <f t="shared" si="24"/>
        <v>0</v>
      </c>
      <c r="U55" s="236">
        <f t="shared" si="24"/>
        <v>0</v>
      </c>
      <c r="V55" s="236">
        <f t="shared" si="24"/>
        <v>0</v>
      </c>
      <c r="W55" s="236">
        <f t="shared" si="24"/>
        <v>0</v>
      </c>
      <c r="X55" s="236">
        <f t="shared" si="24"/>
        <v>0</v>
      </c>
      <c r="Y55" s="236">
        <f t="shared" si="24"/>
        <v>1</v>
      </c>
      <c r="Z55" s="236">
        <f t="shared" si="24"/>
        <v>0</v>
      </c>
      <c r="AA55" s="236">
        <f t="shared" si="24"/>
        <v>0</v>
      </c>
      <c r="AB55" s="236">
        <f t="shared" si="24"/>
        <v>0</v>
      </c>
      <c r="AC55" s="236">
        <f t="shared" si="24"/>
        <v>2.5</v>
      </c>
      <c r="AD55" s="236">
        <f t="shared" si="24"/>
        <v>0</v>
      </c>
      <c r="AE55" s="236">
        <f t="shared" si="24"/>
        <v>0</v>
      </c>
      <c r="AF55" s="236">
        <f t="shared" si="24"/>
        <v>13</v>
      </c>
      <c r="AG55" s="236">
        <f t="shared" si="24"/>
        <v>0</v>
      </c>
      <c r="AH55" s="236">
        <f t="shared" si="24"/>
        <v>0</v>
      </c>
      <c r="AI55" s="236">
        <f t="shared" si="24"/>
        <v>0</v>
      </c>
      <c r="AJ55" s="236">
        <f t="shared" si="24"/>
        <v>0</v>
      </c>
      <c r="AK55" s="236">
        <f t="shared" si="24"/>
        <v>0</v>
      </c>
      <c r="AL55" s="236">
        <f t="shared" si="24"/>
        <v>0</v>
      </c>
      <c r="AM55" s="236">
        <f t="shared" si="24"/>
        <v>0</v>
      </c>
      <c r="AN55" s="236">
        <f t="shared" si="24"/>
        <v>0</v>
      </c>
      <c r="AO55" s="236">
        <f t="shared" si="24"/>
        <v>0</v>
      </c>
      <c r="AP55" s="236">
        <f t="shared" si="24"/>
        <v>0</v>
      </c>
      <c r="AQ55" s="236">
        <f t="shared" si="24"/>
        <v>0</v>
      </c>
      <c r="AR55" s="236">
        <f t="shared" si="24"/>
        <v>0</v>
      </c>
      <c r="AS55" s="236">
        <f t="shared" si="24"/>
        <v>0</v>
      </c>
      <c r="AT55" s="236">
        <f t="shared" si="24"/>
        <v>3</v>
      </c>
      <c r="AU55" s="236">
        <f t="shared" si="24"/>
        <v>0</v>
      </c>
      <c r="AV55" s="236">
        <f t="shared" si="24"/>
        <v>0</v>
      </c>
      <c r="AW55" s="236">
        <f t="shared" si="24"/>
        <v>0</v>
      </c>
      <c r="AX55" s="236">
        <f t="shared" si="24"/>
        <v>5</v>
      </c>
      <c r="AY55" s="236">
        <f t="shared" si="24"/>
        <v>0</v>
      </c>
      <c r="AZ55" s="236">
        <f t="shared" si="24"/>
        <v>0</v>
      </c>
      <c r="BA55" s="236">
        <f t="shared" si="24"/>
        <v>50</v>
      </c>
      <c r="BB55" s="236">
        <f t="shared" si="24"/>
        <v>0</v>
      </c>
      <c r="BC55" s="236">
        <f t="shared" si="24"/>
        <v>0</v>
      </c>
      <c r="BD55" s="236">
        <f t="shared" si="24"/>
        <v>0</v>
      </c>
      <c r="BE55" s="236">
        <f t="shared" si="24"/>
        <v>0</v>
      </c>
      <c r="BF55" s="236">
        <f t="shared" si="24"/>
        <v>0</v>
      </c>
      <c r="BG55" s="236">
        <f t="shared" si="24"/>
        <v>0</v>
      </c>
      <c r="BH55" s="236">
        <f t="shared" si="24"/>
        <v>0</v>
      </c>
      <c r="BI55" s="236">
        <f t="shared" si="24"/>
        <v>0</v>
      </c>
      <c r="BJ55" s="236">
        <f t="shared" si="24"/>
        <v>55</v>
      </c>
      <c r="BK55" s="236">
        <f t="shared" si="24"/>
        <v>11</v>
      </c>
      <c r="BL55" s="236">
        <f t="shared" si="24"/>
        <v>8</v>
      </c>
      <c r="BM55" s="236">
        <f t="shared" si="24"/>
        <v>0</v>
      </c>
      <c r="BN55" s="236">
        <f t="shared" si="24"/>
        <v>0</v>
      </c>
      <c r="BO55" s="236">
        <f t="shared" si="24"/>
        <v>40</v>
      </c>
      <c r="BP55" s="236">
        <f t="shared" si="24"/>
        <v>0</v>
      </c>
      <c r="BQ55" s="236">
        <f t="shared" si="24"/>
        <v>0</v>
      </c>
      <c r="BR55" s="236">
        <f t="shared" si="24"/>
        <v>0</v>
      </c>
      <c r="BS55" s="236">
        <f t="shared" si="24"/>
        <v>0</v>
      </c>
      <c r="BT55" s="236">
        <f t="shared" si="24"/>
        <v>0</v>
      </c>
      <c r="BU55" s="236">
        <f t="shared" si="24"/>
        <v>0</v>
      </c>
      <c r="BV55" s="236">
        <f t="shared" si="24"/>
        <v>90</v>
      </c>
      <c r="BW55" s="236">
        <f t="shared" si="24"/>
        <v>0</v>
      </c>
      <c r="BX55" s="236">
        <f t="shared" si="24"/>
        <v>60</v>
      </c>
      <c r="BY55" s="257">
        <f>SUM(BY35:BY43)</f>
        <v>0</v>
      </c>
      <c r="BZ55" s="257">
        <f>SUM(BZ35:BZ43)</f>
        <v>0</v>
      </c>
      <c r="CA55" s="230"/>
    </row>
    <row r="56" spans="1:79" s="256" customFormat="1" hidden="1">
      <c r="A56" s="412" t="s">
        <v>74</v>
      </c>
      <c r="B56" s="413"/>
      <c r="C56" s="236">
        <f>C57</f>
        <v>32</v>
      </c>
      <c r="D56" s="246">
        <f>C56</f>
        <v>32</v>
      </c>
      <c r="E56" s="246">
        <f t="shared" ref="E56:BP56" si="25">D56</f>
        <v>32</v>
      </c>
      <c r="F56" s="246">
        <f t="shared" si="25"/>
        <v>32</v>
      </c>
      <c r="G56" s="246">
        <f t="shared" si="25"/>
        <v>32</v>
      </c>
      <c r="H56" s="246">
        <f t="shared" si="25"/>
        <v>32</v>
      </c>
      <c r="I56" s="246">
        <f t="shared" si="25"/>
        <v>32</v>
      </c>
      <c r="J56" s="246">
        <f t="shared" si="25"/>
        <v>32</v>
      </c>
      <c r="K56" s="246">
        <f t="shared" si="25"/>
        <v>32</v>
      </c>
      <c r="L56" s="246">
        <f t="shared" si="25"/>
        <v>32</v>
      </c>
      <c r="M56" s="246">
        <f t="shared" si="25"/>
        <v>32</v>
      </c>
      <c r="N56" s="246">
        <f t="shared" si="25"/>
        <v>32</v>
      </c>
      <c r="O56" s="246">
        <f t="shared" si="25"/>
        <v>32</v>
      </c>
      <c r="P56" s="246">
        <f t="shared" si="25"/>
        <v>32</v>
      </c>
      <c r="Q56" s="246">
        <f t="shared" si="25"/>
        <v>32</v>
      </c>
      <c r="R56" s="246">
        <f t="shared" si="25"/>
        <v>32</v>
      </c>
      <c r="S56" s="246">
        <f t="shared" si="25"/>
        <v>32</v>
      </c>
      <c r="T56" s="246">
        <f t="shared" si="25"/>
        <v>32</v>
      </c>
      <c r="U56" s="246">
        <f t="shared" si="25"/>
        <v>32</v>
      </c>
      <c r="V56" s="246">
        <f t="shared" si="25"/>
        <v>32</v>
      </c>
      <c r="W56" s="246">
        <f t="shared" si="25"/>
        <v>32</v>
      </c>
      <c r="X56" s="246">
        <f t="shared" si="25"/>
        <v>32</v>
      </c>
      <c r="Y56" s="246">
        <f t="shared" si="25"/>
        <v>32</v>
      </c>
      <c r="Z56" s="246">
        <f t="shared" si="25"/>
        <v>32</v>
      </c>
      <c r="AA56" s="246">
        <f t="shared" si="25"/>
        <v>32</v>
      </c>
      <c r="AB56" s="246">
        <f t="shared" si="25"/>
        <v>32</v>
      </c>
      <c r="AC56" s="246">
        <f t="shared" si="25"/>
        <v>32</v>
      </c>
      <c r="AD56" s="246">
        <f t="shared" si="25"/>
        <v>32</v>
      </c>
      <c r="AE56" s="246">
        <f t="shared" si="25"/>
        <v>32</v>
      </c>
      <c r="AF56" s="246">
        <f t="shared" si="25"/>
        <v>32</v>
      </c>
      <c r="AG56" s="246">
        <f t="shared" si="25"/>
        <v>32</v>
      </c>
      <c r="AH56" s="246">
        <f t="shared" si="25"/>
        <v>32</v>
      </c>
      <c r="AI56" s="246">
        <f t="shared" si="25"/>
        <v>32</v>
      </c>
      <c r="AJ56" s="246">
        <f t="shared" si="25"/>
        <v>32</v>
      </c>
      <c r="AK56" s="246">
        <f t="shared" si="25"/>
        <v>32</v>
      </c>
      <c r="AL56" s="246">
        <f t="shared" si="25"/>
        <v>32</v>
      </c>
      <c r="AM56" s="246">
        <f t="shared" si="25"/>
        <v>32</v>
      </c>
      <c r="AN56" s="246">
        <f t="shared" si="25"/>
        <v>32</v>
      </c>
      <c r="AO56" s="246">
        <f t="shared" si="25"/>
        <v>32</v>
      </c>
      <c r="AP56" s="246">
        <f t="shared" si="25"/>
        <v>32</v>
      </c>
      <c r="AQ56" s="246">
        <f t="shared" si="25"/>
        <v>32</v>
      </c>
      <c r="AR56" s="246">
        <f t="shared" si="25"/>
        <v>32</v>
      </c>
      <c r="AS56" s="246">
        <f t="shared" si="25"/>
        <v>32</v>
      </c>
      <c r="AT56" s="246">
        <f t="shared" si="25"/>
        <v>32</v>
      </c>
      <c r="AU56" s="246">
        <f t="shared" si="25"/>
        <v>32</v>
      </c>
      <c r="AV56" s="246">
        <f t="shared" si="25"/>
        <v>32</v>
      </c>
      <c r="AW56" s="246">
        <f t="shared" si="25"/>
        <v>32</v>
      </c>
      <c r="AX56" s="246">
        <f t="shared" si="25"/>
        <v>32</v>
      </c>
      <c r="AY56" s="246">
        <f t="shared" si="25"/>
        <v>32</v>
      </c>
      <c r="AZ56" s="246">
        <f t="shared" si="25"/>
        <v>32</v>
      </c>
      <c r="BA56" s="246">
        <f t="shared" si="25"/>
        <v>32</v>
      </c>
      <c r="BB56" s="246">
        <f t="shared" si="25"/>
        <v>32</v>
      </c>
      <c r="BC56" s="246">
        <f t="shared" si="25"/>
        <v>32</v>
      </c>
      <c r="BD56" s="246">
        <f t="shared" si="25"/>
        <v>32</v>
      </c>
      <c r="BE56" s="246">
        <f t="shared" si="25"/>
        <v>32</v>
      </c>
      <c r="BF56" s="246">
        <f t="shared" si="25"/>
        <v>32</v>
      </c>
      <c r="BG56" s="246">
        <f t="shared" si="25"/>
        <v>32</v>
      </c>
      <c r="BH56" s="246">
        <f t="shared" si="25"/>
        <v>32</v>
      </c>
      <c r="BI56" s="246">
        <f t="shared" si="25"/>
        <v>32</v>
      </c>
      <c r="BJ56" s="246">
        <f t="shared" si="25"/>
        <v>32</v>
      </c>
      <c r="BK56" s="246">
        <f t="shared" si="25"/>
        <v>32</v>
      </c>
      <c r="BL56" s="246">
        <f t="shared" si="25"/>
        <v>32</v>
      </c>
      <c r="BM56" s="246">
        <f t="shared" si="25"/>
        <v>32</v>
      </c>
      <c r="BN56" s="246">
        <f t="shared" si="25"/>
        <v>32</v>
      </c>
      <c r="BO56" s="246">
        <f t="shared" si="25"/>
        <v>32</v>
      </c>
      <c r="BP56" s="246">
        <f t="shared" si="25"/>
        <v>32</v>
      </c>
      <c r="BQ56" s="246">
        <f t="shared" ref="BQ56:BZ56" si="26">BP56</f>
        <v>32</v>
      </c>
      <c r="BR56" s="246">
        <f t="shared" si="26"/>
        <v>32</v>
      </c>
      <c r="BS56" s="246">
        <f t="shared" si="26"/>
        <v>32</v>
      </c>
      <c r="BT56" s="246">
        <f t="shared" si="26"/>
        <v>32</v>
      </c>
      <c r="BU56" s="246">
        <f t="shared" si="26"/>
        <v>32</v>
      </c>
      <c r="BV56" s="246">
        <f t="shared" si="26"/>
        <v>32</v>
      </c>
      <c r="BW56" s="246">
        <f t="shared" si="26"/>
        <v>32</v>
      </c>
      <c r="BX56" s="246">
        <f t="shared" si="26"/>
        <v>32</v>
      </c>
      <c r="BY56" s="258">
        <f t="shared" si="26"/>
        <v>32</v>
      </c>
      <c r="BZ56" s="258">
        <f t="shared" si="26"/>
        <v>32</v>
      </c>
      <c r="CA56" s="230"/>
    </row>
    <row r="57" spans="1:79" s="256" customFormat="1" ht="21" hidden="1" thickBot="1">
      <c r="A57" s="410" t="s">
        <v>138</v>
      </c>
      <c r="B57" s="411"/>
      <c r="C57" s="99">
        <f>VLOOKUP(B4,Общее_количество_учащихся,3,FALSE)</f>
        <v>32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  <c r="CA57" s="230"/>
    </row>
    <row r="58" spans="1:79" s="256" customFormat="1" hidden="1">
      <c r="A58" s="414" t="s">
        <v>75</v>
      </c>
      <c r="B58" s="415"/>
      <c r="C58" s="237"/>
      <c r="D58" s="248">
        <f>D55*D56/1000</f>
        <v>0</v>
      </c>
      <c r="E58" s="248">
        <f>E55*E56</f>
        <v>0</v>
      </c>
      <c r="F58" s="248">
        <f>F55*F56</f>
        <v>32</v>
      </c>
      <c r="G58" s="248">
        <f>G55*G56</f>
        <v>32</v>
      </c>
      <c r="H58" s="248">
        <f t="shared" ref="H58:BS58" si="27">H55*H56/1000</f>
        <v>0</v>
      </c>
      <c r="I58" s="248">
        <f t="shared" si="27"/>
        <v>0</v>
      </c>
      <c r="J58" s="249">
        <f t="shared" si="27"/>
        <v>2.1760000000000002</v>
      </c>
      <c r="K58" s="249">
        <f>K55*K56</f>
        <v>0</v>
      </c>
      <c r="L58" s="249">
        <f>L55*L56/1000</f>
        <v>0.16</v>
      </c>
      <c r="M58" s="249">
        <f t="shared" si="27"/>
        <v>0</v>
      </c>
      <c r="N58" s="249">
        <f t="shared" si="27"/>
        <v>0.19040000000000001</v>
      </c>
      <c r="O58" s="249">
        <f t="shared" si="27"/>
        <v>0</v>
      </c>
      <c r="P58" s="249">
        <f t="shared" si="27"/>
        <v>0</v>
      </c>
      <c r="Q58" s="249">
        <f>Q55*Q56</f>
        <v>0</v>
      </c>
      <c r="R58" s="249">
        <f t="shared" si="27"/>
        <v>0</v>
      </c>
      <c r="S58" s="249">
        <f>S55*S56</f>
        <v>0</v>
      </c>
      <c r="T58" s="249">
        <f t="shared" si="27"/>
        <v>0</v>
      </c>
      <c r="U58" s="249">
        <f t="shared" si="27"/>
        <v>0</v>
      </c>
      <c r="V58" s="249">
        <f t="shared" si="27"/>
        <v>0</v>
      </c>
      <c r="W58" s="249">
        <f t="shared" si="27"/>
        <v>0</v>
      </c>
      <c r="X58" s="249">
        <f t="shared" si="27"/>
        <v>0</v>
      </c>
      <c r="Y58" s="249">
        <f t="shared" si="27"/>
        <v>3.2000000000000001E-2</v>
      </c>
      <c r="Z58" s="249">
        <f t="shared" si="27"/>
        <v>0</v>
      </c>
      <c r="AA58" s="249">
        <f t="shared" si="27"/>
        <v>0</v>
      </c>
      <c r="AB58" s="249">
        <f t="shared" si="27"/>
        <v>0</v>
      </c>
      <c r="AC58" s="249">
        <f t="shared" si="27"/>
        <v>0.08</v>
      </c>
      <c r="AD58" s="249">
        <f t="shared" si="27"/>
        <v>0</v>
      </c>
      <c r="AE58" s="249">
        <f t="shared" si="27"/>
        <v>0</v>
      </c>
      <c r="AF58" s="249">
        <f t="shared" si="27"/>
        <v>0.41599999999999998</v>
      </c>
      <c r="AG58" s="249">
        <f t="shared" si="27"/>
        <v>0</v>
      </c>
      <c r="AH58" s="249">
        <f t="shared" si="27"/>
        <v>0</v>
      </c>
      <c r="AI58" s="249">
        <f t="shared" si="27"/>
        <v>0</v>
      </c>
      <c r="AJ58" s="249">
        <f t="shared" si="27"/>
        <v>0</v>
      </c>
      <c r="AK58" s="249">
        <f t="shared" si="27"/>
        <v>0</v>
      </c>
      <c r="AL58" s="249">
        <f t="shared" si="27"/>
        <v>0</v>
      </c>
      <c r="AM58" s="249">
        <f t="shared" si="27"/>
        <v>0</v>
      </c>
      <c r="AN58" s="249">
        <f t="shared" si="27"/>
        <v>0</v>
      </c>
      <c r="AO58" s="249">
        <f t="shared" si="27"/>
        <v>0</v>
      </c>
      <c r="AP58" s="249">
        <f t="shared" si="27"/>
        <v>0</v>
      </c>
      <c r="AQ58" s="249">
        <f t="shared" si="27"/>
        <v>0</v>
      </c>
      <c r="AR58" s="249">
        <f t="shared" si="27"/>
        <v>0</v>
      </c>
      <c r="AS58" s="249">
        <f t="shared" si="27"/>
        <v>0</v>
      </c>
      <c r="AT58" s="249">
        <f t="shared" si="27"/>
        <v>9.6000000000000002E-2</v>
      </c>
      <c r="AU58" s="249">
        <f t="shared" si="27"/>
        <v>0</v>
      </c>
      <c r="AV58" s="249">
        <f t="shared" si="27"/>
        <v>0</v>
      </c>
      <c r="AW58" s="249">
        <f t="shared" si="27"/>
        <v>0</v>
      </c>
      <c r="AX58" s="249">
        <f t="shared" si="27"/>
        <v>0.16</v>
      </c>
      <c r="AY58" s="249">
        <f t="shared" si="27"/>
        <v>0</v>
      </c>
      <c r="AZ58" s="249">
        <f t="shared" si="27"/>
        <v>0</v>
      </c>
      <c r="BA58" s="249">
        <f t="shared" si="27"/>
        <v>1.6</v>
      </c>
      <c r="BB58" s="249">
        <f t="shared" si="27"/>
        <v>0</v>
      </c>
      <c r="BC58" s="249">
        <f t="shared" si="27"/>
        <v>0</v>
      </c>
      <c r="BD58" s="249">
        <f t="shared" si="27"/>
        <v>0</v>
      </c>
      <c r="BE58" s="249">
        <f t="shared" si="27"/>
        <v>0</v>
      </c>
      <c r="BF58" s="249">
        <f t="shared" si="27"/>
        <v>0</v>
      </c>
      <c r="BG58" s="249">
        <f t="shared" si="27"/>
        <v>0</v>
      </c>
      <c r="BH58" s="249">
        <f>BH55*BH56</f>
        <v>0</v>
      </c>
      <c r="BI58" s="249">
        <f t="shared" si="27"/>
        <v>0</v>
      </c>
      <c r="BJ58" s="249">
        <f t="shared" si="27"/>
        <v>1.76</v>
      </c>
      <c r="BK58" s="249">
        <f t="shared" si="27"/>
        <v>0.35199999999999998</v>
      </c>
      <c r="BL58" s="249">
        <f t="shared" si="27"/>
        <v>0.25600000000000001</v>
      </c>
      <c r="BM58" s="249">
        <f t="shared" si="27"/>
        <v>0</v>
      </c>
      <c r="BN58" s="249">
        <f t="shared" si="27"/>
        <v>0</v>
      </c>
      <c r="BO58" s="249">
        <f t="shared" si="27"/>
        <v>1.28</v>
      </c>
      <c r="BP58" s="249">
        <f t="shared" si="27"/>
        <v>0</v>
      </c>
      <c r="BQ58" s="249">
        <f t="shared" si="27"/>
        <v>0</v>
      </c>
      <c r="BR58" s="249">
        <f t="shared" si="27"/>
        <v>0</v>
      </c>
      <c r="BS58" s="249">
        <f t="shared" si="27"/>
        <v>0</v>
      </c>
      <c r="BT58" s="249">
        <f t="shared" ref="BT58:BY58" si="28">BT55*BT56/1000</f>
        <v>0</v>
      </c>
      <c r="BU58" s="249">
        <f t="shared" si="28"/>
        <v>0</v>
      </c>
      <c r="BV58" s="249">
        <f t="shared" si="28"/>
        <v>2.88</v>
      </c>
      <c r="BW58" s="249">
        <f t="shared" si="28"/>
        <v>0</v>
      </c>
      <c r="BX58" s="249">
        <f t="shared" si="28"/>
        <v>1.92</v>
      </c>
      <c r="BY58" s="249">
        <f t="shared" si="28"/>
        <v>0</v>
      </c>
      <c r="BZ58" s="249">
        <f>BZ55*BZ56</f>
        <v>0</v>
      </c>
      <c r="CA58" s="230"/>
    </row>
    <row r="59" spans="1:79" s="256" customFormat="1" hidden="1">
      <c r="A59" s="414" t="s">
        <v>64</v>
      </c>
      <c r="B59" s="415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  <c r="CA59" s="230"/>
    </row>
    <row r="60" spans="1:79" s="256" customFormat="1" hidden="1">
      <c r="A60" s="414" t="s">
        <v>76</v>
      </c>
      <c r="B60" s="415"/>
      <c r="C60" s="250">
        <f>SUM(D60:BZ60)</f>
        <v>1952</v>
      </c>
      <c r="D60" s="243">
        <f>D58*D59</f>
        <v>0</v>
      </c>
      <c r="E60" s="243">
        <f t="shared" ref="E60:BP60" si="29">E58*E59</f>
        <v>0</v>
      </c>
      <c r="F60" s="239">
        <f>F58*F59</f>
        <v>672</v>
      </c>
      <c r="G60" s="239">
        <f t="shared" si="29"/>
        <v>192</v>
      </c>
      <c r="H60" s="239">
        <f t="shared" si="29"/>
        <v>0</v>
      </c>
      <c r="I60" s="239">
        <f t="shared" si="29"/>
        <v>0</v>
      </c>
      <c r="J60" s="239">
        <f t="shared" si="29"/>
        <v>184.96</v>
      </c>
      <c r="K60" s="252">
        <f t="shared" si="29"/>
        <v>0</v>
      </c>
      <c r="L60" s="252">
        <f t="shared" si="29"/>
        <v>22.400000000000002</v>
      </c>
      <c r="M60" s="252">
        <f t="shared" si="29"/>
        <v>0</v>
      </c>
      <c r="N60" s="252">
        <f t="shared" si="29"/>
        <v>1.9040000000000001</v>
      </c>
      <c r="O60" s="252">
        <f t="shared" si="29"/>
        <v>0</v>
      </c>
      <c r="P60" s="252">
        <f t="shared" si="29"/>
        <v>0</v>
      </c>
      <c r="Q60" s="252">
        <f t="shared" si="29"/>
        <v>0</v>
      </c>
      <c r="R60" s="252">
        <f t="shared" si="29"/>
        <v>0</v>
      </c>
      <c r="S60" s="252">
        <f t="shared" si="29"/>
        <v>0</v>
      </c>
      <c r="T60" s="252">
        <f t="shared" si="29"/>
        <v>0</v>
      </c>
      <c r="U60" s="252">
        <f t="shared" si="29"/>
        <v>0</v>
      </c>
      <c r="V60" s="252">
        <f t="shared" si="29"/>
        <v>0</v>
      </c>
      <c r="W60" s="252">
        <f t="shared" si="29"/>
        <v>0</v>
      </c>
      <c r="X60" s="252">
        <f t="shared" si="29"/>
        <v>0</v>
      </c>
      <c r="Y60" s="252">
        <f t="shared" si="29"/>
        <v>1.28</v>
      </c>
      <c r="Z60" s="252">
        <f t="shared" si="29"/>
        <v>0</v>
      </c>
      <c r="AA60" s="252">
        <f t="shared" si="29"/>
        <v>0</v>
      </c>
      <c r="AB60" s="252">
        <f t="shared" si="29"/>
        <v>0</v>
      </c>
      <c r="AC60" s="252">
        <f t="shared" si="29"/>
        <v>13.200000000000001</v>
      </c>
      <c r="AD60" s="252">
        <f t="shared" si="29"/>
        <v>0</v>
      </c>
      <c r="AE60" s="252">
        <f t="shared" si="29"/>
        <v>0</v>
      </c>
      <c r="AF60" s="252">
        <f t="shared" si="29"/>
        <v>22.88</v>
      </c>
      <c r="AG60" s="252">
        <f t="shared" si="29"/>
        <v>0</v>
      </c>
      <c r="AH60" s="252">
        <f t="shared" si="29"/>
        <v>0</v>
      </c>
      <c r="AI60" s="252">
        <f t="shared" si="29"/>
        <v>0</v>
      </c>
      <c r="AJ60" s="252">
        <f t="shared" si="29"/>
        <v>0</v>
      </c>
      <c r="AK60" s="252">
        <f t="shared" si="29"/>
        <v>0</v>
      </c>
      <c r="AL60" s="252">
        <f t="shared" si="29"/>
        <v>0</v>
      </c>
      <c r="AM60" s="252">
        <f t="shared" si="29"/>
        <v>0</v>
      </c>
      <c r="AN60" s="252">
        <f t="shared" si="29"/>
        <v>0</v>
      </c>
      <c r="AO60" s="252">
        <f t="shared" si="29"/>
        <v>0</v>
      </c>
      <c r="AP60" s="252">
        <f t="shared" si="29"/>
        <v>0</v>
      </c>
      <c r="AQ60" s="252">
        <f t="shared" si="29"/>
        <v>0</v>
      </c>
      <c r="AR60" s="252">
        <f t="shared" si="29"/>
        <v>0</v>
      </c>
      <c r="AS60" s="252">
        <f t="shared" si="29"/>
        <v>0</v>
      </c>
      <c r="AT60" s="252">
        <f t="shared" si="29"/>
        <v>57.6</v>
      </c>
      <c r="AU60" s="252">
        <f t="shared" si="29"/>
        <v>0</v>
      </c>
      <c r="AV60" s="252">
        <f t="shared" si="29"/>
        <v>0</v>
      </c>
      <c r="AW60" s="252">
        <f t="shared" si="29"/>
        <v>0</v>
      </c>
      <c r="AX60" s="252">
        <f t="shared" si="29"/>
        <v>43.84</v>
      </c>
      <c r="AY60" s="252">
        <f t="shared" si="29"/>
        <v>0</v>
      </c>
      <c r="AZ60" s="252">
        <f t="shared" si="29"/>
        <v>0</v>
      </c>
      <c r="BA60" s="252">
        <f t="shared" si="29"/>
        <v>288</v>
      </c>
      <c r="BB60" s="252">
        <f t="shared" si="29"/>
        <v>0</v>
      </c>
      <c r="BC60" s="252">
        <f t="shared" si="29"/>
        <v>0</v>
      </c>
      <c r="BD60" s="252">
        <f t="shared" si="29"/>
        <v>0</v>
      </c>
      <c r="BE60" s="252">
        <f t="shared" si="29"/>
        <v>0</v>
      </c>
      <c r="BF60" s="252">
        <f t="shared" si="29"/>
        <v>0</v>
      </c>
      <c r="BG60" s="252">
        <f t="shared" si="29"/>
        <v>0</v>
      </c>
      <c r="BH60" s="252">
        <f t="shared" si="29"/>
        <v>0</v>
      </c>
      <c r="BI60" s="252">
        <f t="shared" si="29"/>
        <v>0</v>
      </c>
      <c r="BJ60" s="252">
        <f t="shared" si="29"/>
        <v>61.6</v>
      </c>
      <c r="BK60" s="252">
        <f t="shared" si="29"/>
        <v>7.7439999999999998</v>
      </c>
      <c r="BL60" s="252">
        <f t="shared" si="29"/>
        <v>8.1920000000000002</v>
      </c>
      <c r="BM60" s="252">
        <f t="shared" si="29"/>
        <v>0</v>
      </c>
      <c r="BN60" s="252">
        <f t="shared" si="29"/>
        <v>0</v>
      </c>
      <c r="BO60" s="252">
        <f t="shared" si="29"/>
        <v>38.4</v>
      </c>
      <c r="BP60" s="252">
        <f t="shared" si="29"/>
        <v>0</v>
      </c>
      <c r="BQ60" s="252">
        <f t="shared" ref="BQ60:BW60" si="30">BQ58*BQ59</f>
        <v>0</v>
      </c>
      <c r="BR60" s="252">
        <f t="shared" si="30"/>
        <v>0</v>
      </c>
      <c r="BS60" s="252">
        <f t="shared" si="30"/>
        <v>0</v>
      </c>
      <c r="BT60" s="252">
        <f t="shared" si="30"/>
        <v>0</v>
      </c>
      <c r="BU60" s="252">
        <f t="shared" si="30"/>
        <v>0</v>
      </c>
      <c r="BV60" s="252">
        <f>BV58*BV59</f>
        <v>259.2</v>
      </c>
      <c r="BW60" s="252">
        <f t="shared" si="30"/>
        <v>0</v>
      </c>
      <c r="BX60" s="252">
        <f>BX58*BX59</f>
        <v>76.8</v>
      </c>
      <c r="BY60" s="252">
        <f>BY58*BY59</f>
        <v>0</v>
      </c>
      <c r="BZ60" s="252">
        <f>BZ58*BZ59</f>
        <v>0</v>
      </c>
      <c r="CA60" s="230"/>
    </row>
    <row r="61" spans="1:79" s="256" customFormat="1" hidden="1">
      <c r="A61" s="414" t="s">
        <v>77</v>
      </c>
      <c r="B61" s="416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  <c r="CA61" s="230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52">
    <mergeCell ref="A12:B12"/>
    <mergeCell ref="A6:B7"/>
    <mergeCell ref="D6:BX6"/>
    <mergeCell ref="A21:B21"/>
    <mergeCell ref="A22:B22"/>
    <mergeCell ref="A14:B14"/>
    <mergeCell ref="A15:B15"/>
    <mergeCell ref="A16:B16"/>
    <mergeCell ref="A17:B17"/>
    <mergeCell ref="A18:B18"/>
    <mergeCell ref="A19:B19"/>
    <mergeCell ref="A20:B20"/>
    <mergeCell ref="A8:B8"/>
    <mergeCell ref="A9:B9"/>
    <mergeCell ref="A10:B10"/>
    <mergeCell ref="A13:B13"/>
    <mergeCell ref="A11:B11"/>
    <mergeCell ref="A1:BK1"/>
    <mergeCell ref="A2:BK2"/>
    <mergeCell ref="B3:BK3"/>
    <mergeCell ref="C4:BX4"/>
    <mergeCell ref="L5:AB5"/>
    <mergeCell ref="A28:B28"/>
    <mergeCell ref="A29:B29"/>
    <mergeCell ref="A30:B30"/>
    <mergeCell ref="A31:B31"/>
    <mergeCell ref="A32:B32"/>
    <mergeCell ref="A37:B38"/>
    <mergeCell ref="D37:BX37"/>
    <mergeCell ref="A39:B39"/>
    <mergeCell ref="A40:B40"/>
    <mergeCell ref="A33:B33"/>
    <mergeCell ref="A34:B34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scale="65" orientation="landscape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>
    <pageSetUpPr fitToPage="1"/>
  </sheetPr>
  <dimension ref="A1:CA1000"/>
  <sheetViews>
    <sheetView topLeftCell="A10" zoomScale="80" zoomScaleNormal="80" workbookViewId="0">
      <selection activeCell="C18" sqref="C18"/>
    </sheetView>
  </sheetViews>
  <sheetFormatPr defaultColWidth="12.625" defaultRowHeight="15" customHeight="1"/>
  <cols>
    <col min="1" max="1" width="17.375" style="308" bestFit="1" customWidth="1"/>
    <col min="2" max="2" width="11.25" style="308" customWidth="1"/>
    <col min="3" max="3" width="7.375" style="308" bestFit="1" customWidth="1"/>
    <col min="4" max="6" width="7.375" style="308" hidden="1" customWidth="1"/>
    <col min="7" max="7" width="6.375" style="308" hidden="1" customWidth="1"/>
    <col min="8" max="9" width="8.375" style="308" hidden="1" customWidth="1"/>
    <col min="10" max="11" width="7.375" style="308" hidden="1" customWidth="1"/>
    <col min="12" max="12" width="8.375" style="308" bestFit="1" customWidth="1"/>
    <col min="13" max="13" width="7.375" style="308" hidden="1" customWidth="1"/>
    <col min="14" max="14" width="7.375" style="308" customWidth="1"/>
    <col min="15" max="16" width="8.375" style="308" hidden="1" customWidth="1"/>
    <col min="17" max="17" width="6.375" style="308" hidden="1" customWidth="1"/>
    <col min="18" max="18" width="8.375" style="308" hidden="1" customWidth="1"/>
    <col min="19" max="19" width="7.375" style="308" hidden="1" customWidth="1"/>
    <col min="20" max="21" width="8.375" style="308" hidden="1" customWidth="1"/>
    <col min="22" max="22" width="8.375" style="308" bestFit="1" customWidth="1"/>
    <col min="23" max="23" width="8.375" style="308" hidden="1" customWidth="1"/>
    <col min="24" max="24" width="8.375" style="308" bestFit="1" customWidth="1"/>
    <col min="25" max="25" width="7.375" style="308" bestFit="1" customWidth="1"/>
    <col min="26" max="26" width="8.375" style="308" hidden="1" customWidth="1"/>
    <col min="27" max="28" width="8.625" style="308" bestFit="1" customWidth="1"/>
    <col min="29" max="29" width="8.375" style="308" bestFit="1" customWidth="1"/>
    <col min="30" max="30" width="8.625" style="308" bestFit="1" customWidth="1"/>
    <col min="31" max="37" width="7.375" style="308" hidden="1" customWidth="1"/>
    <col min="38" max="38" width="7.75" style="308" bestFit="1" customWidth="1"/>
    <col min="39" max="41" width="7.375" style="308" hidden="1" customWidth="1"/>
    <col min="42" max="44" width="8.375" style="308" hidden="1" customWidth="1"/>
    <col min="45" max="45" width="7.375" style="308" hidden="1" customWidth="1"/>
    <col min="46" max="46" width="8.375" style="308" bestFit="1" customWidth="1"/>
    <col min="47" max="47" width="7.375" style="308" hidden="1" customWidth="1"/>
    <col min="48" max="48" width="7.375" style="308" bestFit="1" customWidth="1"/>
    <col min="49" max="49" width="8.375" style="308" hidden="1" customWidth="1"/>
    <col min="50" max="50" width="8.375" style="308" bestFit="1" customWidth="1"/>
    <col min="51" max="52" width="8.375" style="308" hidden="1" customWidth="1"/>
    <col min="53" max="53" width="8.375" style="308" bestFit="1" customWidth="1"/>
    <col min="54" max="55" width="8.375" style="308" hidden="1" customWidth="1"/>
    <col min="56" max="56" width="8.625" style="308" bestFit="1" customWidth="1"/>
    <col min="57" max="58" width="8.375" style="308" hidden="1" customWidth="1"/>
    <col min="59" max="59" width="8.375" style="308" bestFit="1" customWidth="1"/>
    <col min="60" max="60" width="7.375" style="308" hidden="1" customWidth="1"/>
    <col min="61" max="61" width="7.375" style="308" bestFit="1" customWidth="1"/>
    <col min="62" max="62" width="7.75" style="308" bestFit="1" customWidth="1"/>
    <col min="63" max="64" width="7.375" style="308" bestFit="1" customWidth="1"/>
    <col min="65" max="65" width="8.375" style="308" bestFit="1" customWidth="1"/>
    <col min="66" max="66" width="8.375" style="308" hidden="1" customWidth="1"/>
    <col min="67" max="67" width="7.375" style="308" customWidth="1"/>
    <col min="68" max="68" width="6.375" style="308" hidden="1" customWidth="1"/>
    <col min="69" max="73" width="8.375" style="308" hidden="1" customWidth="1"/>
    <col min="74" max="74" width="7.75" style="308" bestFit="1" customWidth="1"/>
    <col min="75" max="75" width="7.375" style="308" hidden="1" customWidth="1"/>
    <col min="76" max="76" width="7.75" style="308" bestFit="1" customWidth="1"/>
    <col min="77" max="77" width="8.375" style="308" hidden="1" customWidth="1"/>
    <col min="78" max="78" width="8.625" style="308" bestFit="1" customWidth="1"/>
    <col min="79" max="79" width="7.625" style="308" customWidth="1"/>
    <col min="80" max="16384" width="12.625" style="308"/>
  </cols>
  <sheetData>
    <row r="1" spans="1:79" ht="18.75">
      <c r="A1" s="423" t="str">
        <f>'Автомат. ввод'!N10</f>
        <v>МКОУ " Новокрестьяновская  СОШ"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423"/>
      <c r="S1" s="423"/>
      <c r="T1" s="423"/>
      <c r="U1" s="423"/>
      <c r="V1" s="423"/>
      <c r="W1" s="423"/>
      <c r="X1" s="423"/>
      <c r="Y1" s="423"/>
      <c r="Z1" s="423"/>
      <c r="AA1" s="423"/>
      <c r="AB1" s="423"/>
      <c r="AC1" s="423"/>
      <c r="AD1" s="423"/>
      <c r="AE1" s="423"/>
      <c r="AF1" s="423"/>
      <c r="AG1" s="423"/>
      <c r="AH1" s="423"/>
      <c r="AI1" s="423"/>
      <c r="AJ1" s="423"/>
      <c r="AK1" s="423"/>
      <c r="AL1" s="423"/>
      <c r="AM1" s="423"/>
      <c r="AN1" s="423"/>
      <c r="AO1" s="423"/>
      <c r="AP1" s="423"/>
      <c r="AQ1" s="423"/>
      <c r="AR1" s="423"/>
      <c r="AS1" s="423"/>
      <c r="AT1" s="423"/>
      <c r="AU1" s="423"/>
      <c r="AV1" s="423"/>
      <c r="AW1" s="423"/>
      <c r="AX1" s="423"/>
      <c r="AY1" s="423"/>
      <c r="AZ1" s="423"/>
      <c r="BA1" s="423"/>
      <c r="BB1" s="423"/>
      <c r="BC1" s="423"/>
      <c r="BD1" s="423"/>
      <c r="BE1" s="423"/>
      <c r="BF1" s="423"/>
      <c r="BG1" s="423"/>
      <c r="BH1" s="423"/>
      <c r="BI1" s="423"/>
      <c r="BJ1" s="423"/>
      <c r="BK1" s="423"/>
    </row>
    <row r="2" spans="1:79" ht="15.75">
      <c r="A2" s="424" t="s">
        <v>65</v>
      </c>
      <c r="B2" s="424"/>
      <c r="C2" s="424"/>
      <c r="D2" s="424"/>
      <c r="E2" s="424"/>
      <c r="F2" s="424"/>
      <c r="G2" s="424"/>
      <c r="H2" s="424"/>
      <c r="I2" s="424"/>
      <c r="J2" s="424"/>
      <c r="K2" s="424"/>
      <c r="L2" s="424"/>
      <c r="M2" s="424"/>
      <c r="N2" s="424"/>
      <c r="O2" s="424"/>
      <c r="P2" s="424"/>
      <c r="Q2" s="424"/>
      <c r="R2" s="424"/>
      <c r="S2" s="424"/>
      <c r="T2" s="424"/>
      <c r="U2" s="424"/>
      <c r="V2" s="424"/>
      <c r="W2" s="424"/>
      <c r="X2" s="424"/>
      <c r="Y2" s="424"/>
      <c r="Z2" s="424"/>
      <c r="AA2" s="424"/>
      <c r="AB2" s="424"/>
      <c r="AC2" s="424"/>
      <c r="AD2" s="424"/>
      <c r="AE2" s="424"/>
      <c r="AF2" s="424"/>
      <c r="AG2" s="424"/>
      <c r="AH2" s="424"/>
      <c r="AI2" s="424"/>
      <c r="AJ2" s="424"/>
      <c r="AK2" s="424"/>
      <c r="AL2" s="424"/>
      <c r="AM2" s="424"/>
      <c r="AN2" s="424"/>
      <c r="AO2" s="424"/>
      <c r="AP2" s="424"/>
      <c r="AQ2" s="424"/>
      <c r="AR2" s="424"/>
      <c r="AS2" s="424"/>
      <c r="AT2" s="424"/>
      <c r="AU2" s="424"/>
      <c r="AV2" s="424"/>
      <c r="AW2" s="424"/>
      <c r="AX2" s="424"/>
      <c r="AY2" s="424"/>
      <c r="AZ2" s="424"/>
      <c r="BA2" s="424"/>
      <c r="BB2" s="424"/>
      <c r="BC2" s="424"/>
      <c r="BD2" s="424"/>
      <c r="BE2" s="424"/>
      <c r="BF2" s="424"/>
      <c r="BG2" s="424"/>
      <c r="BH2" s="424"/>
      <c r="BI2" s="424"/>
      <c r="BJ2" s="424"/>
      <c r="BK2" s="424"/>
      <c r="BQ2" s="36"/>
      <c r="BR2" s="36"/>
      <c r="BS2" s="36"/>
      <c r="BT2" s="36"/>
      <c r="BU2" s="36"/>
      <c r="BV2" s="36"/>
      <c r="BW2" s="36"/>
    </row>
    <row r="3" spans="1:79" ht="15.75">
      <c r="B3" s="424" t="s">
        <v>66</v>
      </c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424"/>
      <c r="S3" s="424"/>
      <c r="T3" s="424"/>
      <c r="U3" s="424"/>
      <c r="V3" s="424"/>
      <c r="W3" s="424"/>
      <c r="X3" s="424"/>
      <c r="Y3" s="424"/>
      <c r="Z3" s="424"/>
      <c r="AA3" s="424"/>
      <c r="AB3" s="424"/>
      <c r="AC3" s="424"/>
      <c r="AD3" s="424"/>
      <c r="AE3" s="424"/>
      <c r="AF3" s="424"/>
      <c r="AG3" s="424"/>
      <c r="AH3" s="424"/>
      <c r="AI3" s="424"/>
      <c r="AJ3" s="424"/>
      <c r="AK3" s="424"/>
      <c r="AL3" s="424"/>
      <c r="AM3" s="424"/>
      <c r="AN3" s="424"/>
      <c r="AO3" s="424"/>
      <c r="AP3" s="424"/>
      <c r="AQ3" s="424"/>
      <c r="AR3" s="424"/>
      <c r="AS3" s="424"/>
      <c r="AT3" s="424"/>
      <c r="AU3" s="424"/>
      <c r="AV3" s="424"/>
      <c r="AW3" s="424"/>
      <c r="AX3" s="424"/>
      <c r="AY3" s="424"/>
      <c r="AZ3" s="424"/>
      <c r="BA3" s="424"/>
      <c r="BB3" s="424"/>
      <c r="BC3" s="424"/>
      <c r="BD3" s="424"/>
      <c r="BE3" s="424"/>
      <c r="BF3" s="424"/>
      <c r="BG3" s="424"/>
      <c r="BH3" s="424"/>
      <c r="BI3" s="424"/>
      <c r="BJ3" s="424"/>
      <c r="BK3" s="424"/>
      <c r="BQ3" s="36"/>
      <c r="BR3" s="36"/>
      <c r="BS3" s="36"/>
      <c r="BT3" s="36"/>
      <c r="BU3" s="36"/>
      <c r="BV3" s="36"/>
      <c r="BW3" s="36"/>
    </row>
    <row r="4" spans="1:79" ht="15.75">
      <c r="B4" s="37">
        <v>31</v>
      </c>
      <c r="C4" s="425" t="str">
        <f>ССЫЛКИ!A5</f>
        <v>Март 2021 г.</v>
      </c>
      <c r="D4" s="425"/>
      <c r="E4" s="425"/>
      <c r="F4" s="425"/>
      <c r="G4" s="425"/>
      <c r="H4" s="425"/>
      <c r="I4" s="425"/>
      <c r="J4" s="425"/>
      <c r="K4" s="425"/>
      <c r="L4" s="425"/>
      <c r="M4" s="425"/>
      <c r="N4" s="425"/>
      <c r="O4" s="425"/>
      <c r="P4" s="425"/>
      <c r="Q4" s="425"/>
      <c r="R4" s="425"/>
      <c r="S4" s="425"/>
      <c r="T4" s="425"/>
      <c r="U4" s="425"/>
      <c r="V4" s="425"/>
      <c r="W4" s="425"/>
      <c r="X4" s="425"/>
      <c r="Y4" s="425"/>
      <c r="Z4" s="425"/>
      <c r="AA4" s="425"/>
      <c r="AB4" s="425"/>
      <c r="AC4" s="425"/>
      <c r="AD4" s="425"/>
      <c r="AE4" s="425"/>
      <c r="AF4" s="425"/>
      <c r="AG4" s="425"/>
      <c r="AH4" s="425"/>
      <c r="AI4" s="425"/>
      <c r="AJ4" s="425"/>
      <c r="AK4" s="425"/>
      <c r="AL4" s="425"/>
      <c r="AM4" s="425"/>
      <c r="AN4" s="425"/>
      <c r="AO4" s="425"/>
      <c r="AP4" s="425"/>
      <c r="AQ4" s="425"/>
      <c r="AR4" s="425"/>
      <c r="AS4" s="425"/>
      <c r="AT4" s="425"/>
      <c r="AU4" s="425"/>
      <c r="AV4" s="425"/>
      <c r="AW4" s="425"/>
      <c r="AX4" s="425"/>
      <c r="AY4" s="425"/>
      <c r="AZ4" s="425"/>
      <c r="BA4" s="425"/>
      <c r="BB4" s="425"/>
      <c r="BC4" s="425"/>
      <c r="BD4" s="425"/>
      <c r="BE4" s="425"/>
      <c r="BF4" s="425"/>
      <c r="BG4" s="425"/>
      <c r="BH4" s="425"/>
      <c r="BI4" s="425"/>
      <c r="BJ4" s="425"/>
      <c r="BK4" s="425"/>
      <c r="BL4" s="425"/>
      <c r="BM4" s="425"/>
      <c r="BN4" s="425"/>
      <c r="BO4" s="425"/>
      <c r="BP4" s="425"/>
      <c r="BQ4" s="425"/>
      <c r="BR4" s="425"/>
      <c r="BS4" s="425"/>
      <c r="BT4" s="425"/>
      <c r="BU4" s="425"/>
      <c r="BV4" s="425"/>
      <c r="BW4" s="425"/>
      <c r="BX4" s="425"/>
    </row>
    <row r="5" spans="1:79" ht="23.25">
      <c r="A5" s="427" t="s">
        <v>397</v>
      </c>
      <c r="B5" s="427"/>
      <c r="C5" s="36"/>
      <c r="D5" s="36"/>
      <c r="E5" s="36"/>
      <c r="F5" s="36"/>
      <c r="G5" s="36"/>
      <c r="H5" s="36"/>
      <c r="I5" s="36"/>
      <c r="J5" s="36"/>
      <c r="K5" s="38"/>
      <c r="L5" s="426" t="str">
        <f>VLOOKUP(B4,Общее_количество_учащихся,2,FALSE)</f>
        <v>Среда</v>
      </c>
      <c r="M5" s="426"/>
      <c r="N5" s="426"/>
      <c r="O5" s="426"/>
      <c r="P5" s="426"/>
      <c r="Q5" s="426"/>
      <c r="R5" s="426"/>
      <c r="S5" s="426"/>
      <c r="T5" s="426"/>
      <c r="U5" s="426"/>
      <c r="V5" s="426"/>
      <c r="W5" s="426"/>
      <c r="X5" s="426"/>
      <c r="Y5" s="426"/>
      <c r="Z5" s="426"/>
      <c r="AA5" s="426"/>
      <c r="AB5" s="426"/>
      <c r="AD5" s="309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14.45" customHeight="1">
      <c r="A6" s="448" t="s">
        <v>68</v>
      </c>
      <c r="B6" s="456"/>
      <c r="C6" s="40"/>
      <c r="D6" s="445" t="s">
        <v>69</v>
      </c>
      <c r="E6" s="459"/>
      <c r="F6" s="459"/>
      <c r="G6" s="459"/>
      <c r="H6" s="459"/>
      <c r="I6" s="459"/>
      <c r="J6" s="459"/>
      <c r="K6" s="459"/>
      <c r="L6" s="459"/>
      <c r="M6" s="459"/>
      <c r="N6" s="459"/>
      <c r="O6" s="459"/>
      <c r="P6" s="459"/>
      <c r="Q6" s="459"/>
      <c r="R6" s="459"/>
      <c r="S6" s="459"/>
      <c r="T6" s="459"/>
      <c r="U6" s="459"/>
      <c r="V6" s="459"/>
      <c r="W6" s="459"/>
      <c r="X6" s="459"/>
      <c r="Y6" s="459"/>
      <c r="Z6" s="459"/>
      <c r="AA6" s="459"/>
      <c r="AB6" s="459"/>
      <c r="AC6" s="459"/>
      <c r="AD6" s="459"/>
      <c r="AE6" s="459"/>
      <c r="AF6" s="459"/>
      <c r="AG6" s="459"/>
      <c r="AH6" s="459"/>
      <c r="AI6" s="459"/>
      <c r="AJ6" s="459"/>
      <c r="AK6" s="459"/>
      <c r="AL6" s="459"/>
      <c r="AM6" s="459"/>
      <c r="AN6" s="459"/>
      <c r="AO6" s="459"/>
      <c r="AP6" s="459"/>
      <c r="AQ6" s="459"/>
      <c r="AR6" s="459"/>
      <c r="AS6" s="459"/>
      <c r="AT6" s="459"/>
      <c r="AU6" s="459"/>
      <c r="AV6" s="459"/>
      <c r="AW6" s="459"/>
      <c r="AX6" s="459"/>
      <c r="AY6" s="459"/>
      <c r="AZ6" s="459"/>
      <c r="BA6" s="459"/>
      <c r="BB6" s="459"/>
      <c r="BC6" s="459"/>
      <c r="BD6" s="459"/>
      <c r="BE6" s="459"/>
      <c r="BF6" s="459"/>
      <c r="BG6" s="459"/>
      <c r="BH6" s="459"/>
      <c r="BI6" s="459"/>
      <c r="BJ6" s="459"/>
      <c r="BK6" s="459"/>
      <c r="BL6" s="459"/>
      <c r="BM6" s="459"/>
      <c r="BN6" s="459"/>
      <c r="BO6" s="459"/>
      <c r="BP6" s="459"/>
      <c r="BQ6" s="459"/>
      <c r="BR6" s="459"/>
      <c r="BS6" s="459"/>
      <c r="BT6" s="459"/>
      <c r="BU6" s="459"/>
      <c r="BV6" s="459"/>
      <c r="BW6" s="459"/>
      <c r="BX6" s="459"/>
    </row>
    <row r="7" spans="1:79" ht="173.45" customHeight="1">
      <c r="A7" s="457"/>
      <c r="B7" s="458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29" t="s">
        <v>143</v>
      </c>
      <c r="B8" s="436"/>
      <c r="C8" s="52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>
        <v>1</v>
      </c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>
        <v>5</v>
      </c>
      <c r="AU8" s="41"/>
      <c r="AV8" s="41">
        <v>20</v>
      </c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>
        <v>80</v>
      </c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429" t="s">
        <v>110</v>
      </c>
      <c r="B9" s="436"/>
      <c r="C9" s="41"/>
      <c r="D9" s="41"/>
      <c r="E9" s="41"/>
      <c r="F9" s="41"/>
      <c r="G9" s="41"/>
      <c r="H9" s="41"/>
      <c r="I9" s="41"/>
      <c r="J9" s="41"/>
      <c r="K9" s="41"/>
      <c r="L9" s="41">
        <v>2.9</v>
      </c>
      <c r="M9" s="41"/>
      <c r="N9" s="41">
        <v>1.6</v>
      </c>
      <c r="O9" s="41"/>
      <c r="P9" s="41"/>
      <c r="Q9" s="41"/>
      <c r="R9" s="41"/>
      <c r="S9" s="41"/>
      <c r="T9" s="41"/>
      <c r="U9" s="41"/>
      <c r="V9" s="41">
        <v>10</v>
      </c>
      <c r="W9" s="41"/>
      <c r="X9" s="41">
        <v>6</v>
      </c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>
        <v>20</v>
      </c>
      <c r="BK9" s="41">
        <v>8</v>
      </c>
      <c r="BL9" s="41">
        <v>11</v>
      </c>
      <c r="BM9" s="41"/>
      <c r="BN9" s="41"/>
      <c r="BO9" s="41">
        <v>15</v>
      </c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08" t="s">
        <v>83</v>
      </c>
      <c r="B10" s="407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>
        <v>180</v>
      </c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41"/>
      <c r="BZ10" s="41"/>
    </row>
    <row r="11" spans="1:79">
      <c r="A11" s="429" t="s">
        <v>114</v>
      </c>
      <c r="B11" s="436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>
        <v>1</v>
      </c>
    </row>
    <row r="12" spans="1:79">
      <c r="A12" s="434" t="s">
        <v>61</v>
      </c>
      <c r="B12" s="442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>
        <v>60</v>
      </c>
      <c r="BY12" s="41"/>
      <c r="BZ12" s="41"/>
    </row>
    <row r="13" spans="1:79" ht="15" customHeight="1">
      <c r="A13" s="443" t="s">
        <v>98</v>
      </c>
      <c r="B13" s="444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>
        <v>80</v>
      </c>
      <c r="BW13" s="41"/>
      <c r="BX13" s="41"/>
      <c r="BY13" s="41"/>
      <c r="BZ13" s="41"/>
    </row>
    <row r="14" spans="1:79" hidden="1">
      <c r="A14" s="434"/>
      <c r="B14" s="442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54"/>
      <c r="B15" s="46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t="174.6" hidden="1" customHeight="1">
      <c r="A16" s="434"/>
      <c r="B16" s="442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2.9</v>
      </c>
      <c r="M16" s="41">
        <f t="shared" si="0"/>
        <v>0</v>
      </c>
      <c r="N16" s="41">
        <f t="shared" si="0"/>
        <v>1.6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10</v>
      </c>
      <c r="W16" s="41">
        <f t="shared" si="0"/>
        <v>0</v>
      </c>
      <c r="X16" s="41">
        <f t="shared" si="0"/>
        <v>6</v>
      </c>
      <c r="Y16" s="41">
        <f t="shared" si="0"/>
        <v>0</v>
      </c>
      <c r="Z16" s="41">
        <f t="shared" si="0"/>
        <v>0</v>
      </c>
      <c r="AA16" s="41">
        <f t="shared" si="0"/>
        <v>180</v>
      </c>
      <c r="AB16" s="41">
        <f t="shared" si="0"/>
        <v>0</v>
      </c>
      <c r="AC16" s="41">
        <f t="shared" si="0"/>
        <v>0</v>
      </c>
      <c r="AD16" s="41">
        <f t="shared" si="0"/>
        <v>1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5</v>
      </c>
      <c r="AU16" s="41">
        <f t="shared" si="0"/>
        <v>0</v>
      </c>
      <c r="AV16" s="41">
        <f t="shared" si="0"/>
        <v>20</v>
      </c>
      <c r="AW16" s="41">
        <f t="shared" si="0"/>
        <v>0</v>
      </c>
      <c r="AX16" s="41">
        <f t="shared" si="0"/>
        <v>0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100</v>
      </c>
      <c r="BK16" s="41">
        <f t="shared" si="0"/>
        <v>8</v>
      </c>
      <c r="BL16" s="41">
        <f t="shared" si="0"/>
        <v>11</v>
      </c>
      <c r="BM16" s="41">
        <f t="shared" si="0"/>
        <v>0</v>
      </c>
      <c r="BN16" s="41">
        <f t="shared" si="0"/>
        <v>0</v>
      </c>
      <c r="BO16" s="41">
        <f t="shared" si="0"/>
        <v>15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0</v>
      </c>
      <c r="BV16" s="41">
        <f t="shared" si="0"/>
        <v>80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1</v>
      </c>
    </row>
    <row r="17" spans="1:79" ht="174.6" hidden="1" customHeight="1">
      <c r="A17" s="441" t="s">
        <v>74</v>
      </c>
      <c r="B17" s="460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55" t="s">
        <v>74</v>
      </c>
      <c r="B18" s="462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47" t="s">
        <v>75</v>
      </c>
      <c r="B19" s="463"/>
      <c r="C19" s="43"/>
      <c r="D19" s="44">
        <f t="shared" ref="D19:F19" si="3">D16*D17/1000</f>
        <v>0</v>
      </c>
      <c r="E19" s="44">
        <f t="shared" si="3"/>
        <v>0</v>
      </c>
      <c r="F19" s="44">
        <f t="shared" si="3"/>
        <v>0</v>
      </c>
      <c r="G19" s="45">
        <f>G16*G17</f>
        <v>0</v>
      </c>
      <c r="H19" s="45">
        <f t="shared" ref="H19:J19" si="4">H16*H17/1000</f>
        <v>0</v>
      </c>
      <c r="I19" s="45">
        <f t="shared" si="4"/>
        <v>0</v>
      </c>
      <c r="J19" s="45">
        <f t="shared" si="4"/>
        <v>0</v>
      </c>
      <c r="K19" s="45">
        <f>K16*K17</f>
        <v>0</v>
      </c>
      <c r="L19" s="46">
        <f t="shared" ref="L19:P19" si="5">L16*L17/1000</f>
        <v>0</v>
      </c>
      <c r="M19" s="46">
        <f t="shared" si="5"/>
        <v>0</v>
      </c>
      <c r="N19" s="46">
        <f t="shared" si="5"/>
        <v>0</v>
      </c>
      <c r="O19" s="46">
        <f t="shared" si="5"/>
        <v>0</v>
      </c>
      <c r="P19" s="46">
        <f t="shared" si="5"/>
        <v>0</v>
      </c>
      <c r="Q19" s="46">
        <f>Q16*Q17</f>
        <v>0</v>
      </c>
      <c r="R19" s="46">
        <f t="shared" ref="R19:BY19" si="6">R16*R17/1000</f>
        <v>0</v>
      </c>
      <c r="S19" s="46">
        <f t="shared" si="6"/>
        <v>0</v>
      </c>
      <c r="T19" s="46">
        <f t="shared" si="6"/>
        <v>0</v>
      </c>
      <c r="U19" s="46">
        <f t="shared" si="6"/>
        <v>0</v>
      </c>
      <c r="V19" s="46">
        <f t="shared" si="6"/>
        <v>0</v>
      </c>
      <c r="W19" s="46">
        <f t="shared" si="6"/>
        <v>0</v>
      </c>
      <c r="X19" s="46">
        <f t="shared" si="6"/>
        <v>0</v>
      </c>
      <c r="Y19" s="46">
        <f t="shared" si="6"/>
        <v>0</v>
      </c>
      <c r="Z19" s="46">
        <f t="shared" si="6"/>
        <v>0</v>
      </c>
      <c r="AA19" s="46">
        <f t="shared" si="6"/>
        <v>0</v>
      </c>
      <c r="AB19" s="46">
        <f t="shared" si="6"/>
        <v>0</v>
      </c>
      <c r="AC19" s="46">
        <f t="shared" si="6"/>
        <v>0</v>
      </c>
      <c r="AD19" s="46">
        <f>AD16*AD17</f>
        <v>0</v>
      </c>
      <c r="AE19" s="46">
        <f>AE16*AE17</f>
        <v>0</v>
      </c>
      <c r="AF19" s="46">
        <f t="shared" si="6"/>
        <v>0</v>
      </c>
      <c r="AG19" s="46">
        <f t="shared" si="6"/>
        <v>0</v>
      </c>
      <c r="AH19" s="46">
        <f t="shared" si="6"/>
        <v>0</v>
      </c>
      <c r="AI19" s="46">
        <f t="shared" si="6"/>
        <v>0</v>
      </c>
      <c r="AJ19" s="46">
        <f t="shared" si="6"/>
        <v>0</v>
      </c>
      <c r="AK19" s="46">
        <f t="shared" si="6"/>
        <v>0</v>
      </c>
      <c r="AL19" s="46">
        <f t="shared" si="6"/>
        <v>0</v>
      </c>
      <c r="AM19" s="46">
        <f t="shared" si="6"/>
        <v>0</v>
      </c>
      <c r="AN19" s="46">
        <f t="shared" si="6"/>
        <v>0</v>
      </c>
      <c r="AO19" s="46">
        <f t="shared" si="6"/>
        <v>0</v>
      </c>
      <c r="AP19" s="46">
        <f t="shared" si="6"/>
        <v>0</v>
      </c>
      <c r="AQ19" s="46">
        <f t="shared" si="6"/>
        <v>0</v>
      </c>
      <c r="AR19" s="46">
        <f t="shared" si="6"/>
        <v>0</v>
      </c>
      <c r="AS19" s="46">
        <f t="shared" si="6"/>
        <v>0</v>
      </c>
      <c r="AT19" s="46">
        <f t="shared" si="6"/>
        <v>0</v>
      </c>
      <c r="AU19" s="46">
        <f t="shared" si="6"/>
        <v>0</v>
      </c>
      <c r="AV19" s="46">
        <f t="shared" si="6"/>
        <v>0</v>
      </c>
      <c r="AW19" s="46">
        <f t="shared" si="6"/>
        <v>0</v>
      </c>
      <c r="AX19" s="46">
        <f t="shared" si="6"/>
        <v>0</v>
      </c>
      <c r="AY19" s="46">
        <f t="shared" si="6"/>
        <v>0</v>
      </c>
      <c r="AZ19" s="46">
        <f t="shared" si="6"/>
        <v>0</v>
      </c>
      <c r="BA19" s="46">
        <f t="shared" si="6"/>
        <v>0</v>
      </c>
      <c r="BB19" s="46">
        <f t="shared" si="6"/>
        <v>0</v>
      </c>
      <c r="BC19" s="46">
        <f t="shared" si="6"/>
        <v>0</v>
      </c>
      <c r="BD19" s="46">
        <f t="shared" si="6"/>
        <v>0</v>
      </c>
      <c r="BE19" s="46">
        <f t="shared" si="6"/>
        <v>0</v>
      </c>
      <c r="BF19" s="46">
        <f t="shared" si="6"/>
        <v>0</v>
      </c>
      <c r="BG19" s="46">
        <f t="shared" si="6"/>
        <v>0</v>
      </c>
      <c r="BH19" s="46">
        <f t="shared" si="6"/>
        <v>0</v>
      </c>
      <c r="BI19" s="46">
        <f t="shared" si="6"/>
        <v>0</v>
      </c>
      <c r="BJ19" s="46">
        <f t="shared" si="6"/>
        <v>0</v>
      </c>
      <c r="BK19" s="46">
        <f t="shared" si="6"/>
        <v>0</v>
      </c>
      <c r="BL19" s="46">
        <f t="shared" si="6"/>
        <v>0</v>
      </c>
      <c r="BM19" s="46">
        <f t="shared" si="6"/>
        <v>0</v>
      </c>
      <c r="BN19" s="46">
        <f t="shared" si="6"/>
        <v>0</v>
      </c>
      <c r="BO19" s="46">
        <f t="shared" si="6"/>
        <v>0</v>
      </c>
      <c r="BP19" s="46">
        <f t="shared" si="6"/>
        <v>0</v>
      </c>
      <c r="BQ19" s="46">
        <f t="shared" si="6"/>
        <v>0</v>
      </c>
      <c r="BR19" s="46">
        <f t="shared" si="6"/>
        <v>0</v>
      </c>
      <c r="BS19" s="46">
        <f t="shared" si="6"/>
        <v>0</v>
      </c>
      <c r="BT19" s="46">
        <f t="shared" si="6"/>
        <v>0</v>
      </c>
      <c r="BU19" s="46">
        <f t="shared" si="6"/>
        <v>0</v>
      </c>
      <c r="BV19" s="46">
        <f t="shared" si="6"/>
        <v>0</v>
      </c>
      <c r="BW19" s="46">
        <f t="shared" si="6"/>
        <v>0</v>
      </c>
      <c r="BX19" s="46">
        <f t="shared" si="6"/>
        <v>0</v>
      </c>
      <c r="BY19" s="44">
        <f t="shared" si="6"/>
        <v>0</v>
      </c>
      <c r="BZ19" s="44">
        <f>BZ16*BZ17</f>
        <v>0</v>
      </c>
    </row>
    <row r="20" spans="1:79">
      <c r="A20" s="447" t="s">
        <v>64</v>
      </c>
      <c r="B20" s="463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47" t="s">
        <v>76</v>
      </c>
      <c r="B21" s="463"/>
      <c r="C21" s="48">
        <f>SUM(D21:BZ21)</f>
        <v>0</v>
      </c>
      <c r="D21" s="49">
        <f t="shared" ref="D21:BZ21" si="7">D19*D20</f>
        <v>0</v>
      </c>
      <c r="E21" s="49">
        <f t="shared" si="7"/>
        <v>0</v>
      </c>
      <c r="F21" s="49">
        <f t="shared" si="7"/>
        <v>0</v>
      </c>
      <c r="G21" s="50">
        <f t="shared" si="7"/>
        <v>0</v>
      </c>
      <c r="H21" s="50">
        <f t="shared" si="7"/>
        <v>0</v>
      </c>
      <c r="I21" s="50">
        <f t="shared" si="7"/>
        <v>0</v>
      </c>
      <c r="J21" s="50">
        <f t="shared" si="7"/>
        <v>0</v>
      </c>
      <c r="K21" s="50">
        <f t="shared" si="7"/>
        <v>0</v>
      </c>
      <c r="L21" s="46">
        <f t="shared" si="7"/>
        <v>0</v>
      </c>
      <c r="M21" s="46">
        <f t="shared" si="7"/>
        <v>0</v>
      </c>
      <c r="N21" s="46">
        <f t="shared" si="7"/>
        <v>0</v>
      </c>
      <c r="O21" s="46">
        <f t="shared" si="7"/>
        <v>0</v>
      </c>
      <c r="P21" s="46">
        <f t="shared" si="7"/>
        <v>0</v>
      </c>
      <c r="Q21" s="46">
        <f t="shared" si="7"/>
        <v>0</v>
      </c>
      <c r="R21" s="46">
        <f t="shared" si="7"/>
        <v>0</v>
      </c>
      <c r="S21" s="46">
        <f t="shared" si="7"/>
        <v>0</v>
      </c>
      <c r="T21" s="46">
        <f t="shared" si="7"/>
        <v>0</v>
      </c>
      <c r="U21" s="46">
        <f t="shared" si="7"/>
        <v>0</v>
      </c>
      <c r="V21" s="46">
        <f t="shared" si="7"/>
        <v>0</v>
      </c>
      <c r="W21" s="46">
        <f t="shared" si="7"/>
        <v>0</v>
      </c>
      <c r="X21" s="46">
        <f t="shared" si="7"/>
        <v>0</v>
      </c>
      <c r="Y21" s="46">
        <f t="shared" si="7"/>
        <v>0</v>
      </c>
      <c r="Z21" s="46">
        <f t="shared" si="7"/>
        <v>0</v>
      </c>
      <c r="AA21" s="46">
        <f t="shared" si="7"/>
        <v>0</v>
      </c>
      <c r="AB21" s="46">
        <f t="shared" si="7"/>
        <v>0</v>
      </c>
      <c r="AC21" s="46">
        <f t="shared" si="7"/>
        <v>0</v>
      </c>
      <c r="AD21" s="46">
        <f t="shared" si="7"/>
        <v>0</v>
      </c>
      <c r="AE21" s="46">
        <f t="shared" si="7"/>
        <v>0</v>
      </c>
      <c r="AF21" s="46">
        <f t="shared" si="7"/>
        <v>0</v>
      </c>
      <c r="AG21" s="46">
        <f t="shared" si="7"/>
        <v>0</v>
      </c>
      <c r="AH21" s="46">
        <f t="shared" si="7"/>
        <v>0</v>
      </c>
      <c r="AI21" s="46">
        <f t="shared" si="7"/>
        <v>0</v>
      </c>
      <c r="AJ21" s="46">
        <f t="shared" si="7"/>
        <v>0</v>
      </c>
      <c r="AK21" s="46">
        <f t="shared" si="7"/>
        <v>0</v>
      </c>
      <c r="AL21" s="46">
        <f t="shared" si="7"/>
        <v>0</v>
      </c>
      <c r="AM21" s="46">
        <f t="shared" si="7"/>
        <v>0</v>
      </c>
      <c r="AN21" s="46">
        <f t="shared" si="7"/>
        <v>0</v>
      </c>
      <c r="AO21" s="46">
        <f t="shared" si="7"/>
        <v>0</v>
      </c>
      <c r="AP21" s="46">
        <f t="shared" si="7"/>
        <v>0</v>
      </c>
      <c r="AQ21" s="46">
        <f t="shared" si="7"/>
        <v>0</v>
      </c>
      <c r="AR21" s="46">
        <f t="shared" si="7"/>
        <v>0</v>
      </c>
      <c r="AS21" s="46">
        <f t="shared" si="7"/>
        <v>0</v>
      </c>
      <c r="AT21" s="46">
        <f t="shared" si="7"/>
        <v>0</v>
      </c>
      <c r="AU21" s="46">
        <f t="shared" si="7"/>
        <v>0</v>
      </c>
      <c r="AV21" s="46">
        <f t="shared" si="7"/>
        <v>0</v>
      </c>
      <c r="AW21" s="46">
        <f t="shared" si="7"/>
        <v>0</v>
      </c>
      <c r="AX21" s="46">
        <f t="shared" si="7"/>
        <v>0</v>
      </c>
      <c r="AY21" s="46">
        <f t="shared" si="7"/>
        <v>0</v>
      </c>
      <c r="AZ21" s="46">
        <f t="shared" si="7"/>
        <v>0</v>
      </c>
      <c r="BA21" s="46">
        <f t="shared" si="7"/>
        <v>0</v>
      </c>
      <c r="BB21" s="46">
        <f t="shared" si="7"/>
        <v>0</v>
      </c>
      <c r="BC21" s="46">
        <f t="shared" si="7"/>
        <v>0</v>
      </c>
      <c r="BD21" s="46">
        <f t="shared" si="7"/>
        <v>0</v>
      </c>
      <c r="BE21" s="46">
        <f t="shared" si="7"/>
        <v>0</v>
      </c>
      <c r="BF21" s="46">
        <f t="shared" si="7"/>
        <v>0</v>
      </c>
      <c r="BG21" s="46">
        <f t="shared" si="7"/>
        <v>0</v>
      </c>
      <c r="BH21" s="46">
        <f t="shared" si="7"/>
        <v>0</v>
      </c>
      <c r="BI21" s="46">
        <f t="shared" si="7"/>
        <v>0</v>
      </c>
      <c r="BJ21" s="46">
        <f t="shared" si="7"/>
        <v>0</v>
      </c>
      <c r="BK21" s="46">
        <f t="shared" si="7"/>
        <v>0</v>
      </c>
      <c r="BL21" s="46">
        <f t="shared" si="7"/>
        <v>0</v>
      </c>
      <c r="BM21" s="46">
        <f t="shared" si="7"/>
        <v>0</v>
      </c>
      <c r="BN21" s="46">
        <f t="shared" si="7"/>
        <v>0</v>
      </c>
      <c r="BO21" s="46">
        <f t="shared" si="7"/>
        <v>0</v>
      </c>
      <c r="BP21" s="46">
        <f t="shared" si="7"/>
        <v>0</v>
      </c>
      <c r="BQ21" s="46">
        <f t="shared" si="7"/>
        <v>0</v>
      </c>
      <c r="BR21" s="46">
        <f t="shared" si="7"/>
        <v>0</v>
      </c>
      <c r="BS21" s="46">
        <f t="shared" si="7"/>
        <v>0</v>
      </c>
      <c r="BT21" s="46">
        <f t="shared" si="7"/>
        <v>0</v>
      </c>
      <c r="BU21" s="46">
        <f t="shared" si="7"/>
        <v>0</v>
      </c>
      <c r="BV21" s="46">
        <f t="shared" si="7"/>
        <v>0</v>
      </c>
      <c r="BW21" s="46">
        <f t="shared" si="7"/>
        <v>0</v>
      </c>
      <c r="BX21" s="46">
        <f t="shared" si="7"/>
        <v>0</v>
      </c>
      <c r="BY21" s="49">
        <f t="shared" si="7"/>
        <v>0</v>
      </c>
      <c r="BZ21" s="49">
        <f t="shared" si="7"/>
        <v>0</v>
      </c>
    </row>
    <row r="22" spans="1:79" ht="15.75" customHeight="1">
      <c r="A22" s="447" t="s">
        <v>77</v>
      </c>
      <c r="B22" s="463"/>
      <c r="C22" s="51" t="e">
        <f>C21/C18</f>
        <v>#DIV/0!</v>
      </c>
    </row>
    <row r="23" spans="1:79" ht="15.75" hidden="1" customHeight="1">
      <c r="B23" s="308">
        <f ca="1">SUMPRODUCT(SIGN(CELL("width",OFFSET(D21,,N(INDEX(COLUMN(D21:BZ21)-COLUMN(D21),))))),D21:BZ21)</f>
        <v>0</v>
      </c>
    </row>
    <row r="24" spans="1:79" ht="174.6" hidden="1" customHeight="1">
      <c r="B24" s="29" t="s">
        <v>78</v>
      </c>
    </row>
    <row r="25" spans="1:79" ht="174.6" hidden="1" customHeight="1"/>
    <row r="26" spans="1:79" ht="174.6" hidden="1" customHeight="1">
      <c r="B26" s="29" t="s">
        <v>79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74.6" hidden="1" customHeight="1"/>
    <row r="28" spans="1:79" ht="174.6" hidden="1" customHeight="1">
      <c r="A28" s="386"/>
      <c r="B28" s="387"/>
      <c r="C28" s="15"/>
      <c r="D28" s="15">
        <f t="shared" ref="D28:BO28" si="8">SUM(D8:D15)</f>
        <v>0</v>
      </c>
      <c r="E28" s="15">
        <f t="shared" si="8"/>
        <v>0</v>
      </c>
      <c r="F28" s="15">
        <f t="shared" si="8"/>
        <v>0</v>
      </c>
      <c r="G28" s="15">
        <f t="shared" si="8"/>
        <v>0</v>
      </c>
      <c r="H28" s="15">
        <f t="shared" si="8"/>
        <v>0</v>
      </c>
      <c r="I28" s="15">
        <f t="shared" si="8"/>
        <v>0</v>
      </c>
      <c r="J28" s="15">
        <f t="shared" si="8"/>
        <v>0</v>
      </c>
      <c r="K28" s="15">
        <f t="shared" si="8"/>
        <v>0</v>
      </c>
      <c r="L28" s="15">
        <f t="shared" si="8"/>
        <v>2.9</v>
      </c>
      <c r="M28" s="15">
        <f t="shared" si="8"/>
        <v>0</v>
      </c>
      <c r="N28" s="15">
        <f t="shared" si="8"/>
        <v>1.6</v>
      </c>
      <c r="O28" s="15">
        <f t="shared" si="8"/>
        <v>0</v>
      </c>
      <c r="P28" s="15">
        <f t="shared" si="8"/>
        <v>0</v>
      </c>
      <c r="Q28" s="15">
        <f t="shared" si="8"/>
        <v>0</v>
      </c>
      <c r="R28" s="15">
        <f t="shared" si="8"/>
        <v>0</v>
      </c>
      <c r="S28" s="15">
        <f t="shared" si="8"/>
        <v>0</v>
      </c>
      <c r="T28" s="15">
        <f t="shared" si="8"/>
        <v>0</v>
      </c>
      <c r="U28" s="15">
        <f t="shared" si="8"/>
        <v>0</v>
      </c>
      <c r="V28" s="15">
        <f t="shared" si="8"/>
        <v>10</v>
      </c>
      <c r="W28" s="15">
        <f t="shared" si="8"/>
        <v>0</v>
      </c>
      <c r="X28" s="15">
        <f t="shared" si="8"/>
        <v>6</v>
      </c>
      <c r="Y28" s="15">
        <f t="shared" si="8"/>
        <v>0</v>
      </c>
      <c r="Z28" s="15">
        <f t="shared" si="8"/>
        <v>0</v>
      </c>
      <c r="AA28" s="15">
        <f t="shared" si="8"/>
        <v>180</v>
      </c>
      <c r="AB28" s="15">
        <f t="shared" si="8"/>
        <v>0</v>
      </c>
      <c r="AC28" s="15">
        <f t="shared" si="8"/>
        <v>0</v>
      </c>
      <c r="AD28" s="15">
        <f t="shared" si="8"/>
        <v>1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0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0</v>
      </c>
      <c r="AO28" s="15">
        <f t="shared" si="8"/>
        <v>0</v>
      </c>
      <c r="AP28" s="15">
        <f t="shared" si="8"/>
        <v>0</v>
      </c>
      <c r="AQ28" s="15">
        <f t="shared" si="8"/>
        <v>0</v>
      </c>
      <c r="AR28" s="15">
        <f t="shared" si="8"/>
        <v>0</v>
      </c>
      <c r="AS28" s="15">
        <f t="shared" si="8"/>
        <v>0</v>
      </c>
      <c r="AT28" s="15">
        <f t="shared" si="8"/>
        <v>5</v>
      </c>
      <c r="AU28" s="15">
        <f t="shared" si="8"/>
        <v>0</v>
      </c>
      <c r="AV28" s="15">
        <f t="shared" si="8"/>
        <v>20</v>
      </c>
      <c r="AW28" s="15">
        <f t="shared" si="8"/>
        <v>0</v>
      </c>
      <c r="AX28" s="15">
        <f t="shared" si="8"/>
        <v>0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0</v>
      </c>
      <c r="BI28" s="15">
        <f t="shared" si="8"/>
        <v>0</v>
      </c>
      <c r="BJ28" s="15">
        <f t="shared" si="8"/>
        <v>100</v>
      </c>
      <c r="BK28" s="15">
        <f t="shared" si="8"/>
        <v>8</v>
      </c>
      <c r="BL28" s="15">
        <f t="shared" si="8"/>
        <v>11</v>
      </c>
      <c r="BM28" s="15">
        <f t="shared" si="8"/>
        <v>0</v>
      </c>
      <c r="BN28" s="15">
        <f t="shared" si="8"/>
        <v>0</v>
      </c>
      <c r="BO28" s="15">
        <f t="shared" si="8"/>
        <v>15</v>
      </c>
      <c r="BP28" s="15">
        <f t="shared" ref="BP28:BX28" si="9">SUM(BP8:BP15)</f>
        <v>0</v>
      </c>
      <c r="BQ28" s="15">
        <f t="shared" si="9"/>
        <v>0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80</v>
      </c>
      <c r="BW28" s="15">
        <f t="shared" si="9"/>
        <v>0</v>
      </c>
      <c r="BX28" s="15">
        <f t="shared" si="9"/>
        <v>60</v>
      </c>
      <c r="BY28" s="16">
        <f>SUM(BY8:BY15)</f>
        <v>0</v>
      </c>
      <c r="BZ28" s="16">
        <f>SUM(BZ8:BZ15)</f>
        <v>1</v>
      </c>
      <c r="CA28" s="1"/>
    </row>
    <row r="29" spans="1:79" ht="174.6" hidden="1" customHeight="1">
      <c r="A29" s="388" t="s">
        <v>74</v>
      </c>
      <c r="B29" s="389"/>
      <c r="C29" s="15">
        <f>C30</f>
        <v>0</v>
      </c>
      <c r="D29" s="97">
        <f>C29</f>
        <v>0</v>
      </c>
      <c r="E29" s="97">
        <f t="shared" ref="E29:BP29" si="10">D29</f>
        <v>0</v>
      </c>
      <c r="F29" s="97">
        <f t="shared" si="10"/>
        <v>0</v>
      </c>
      <c r="G29" s="97">
        <f t="shared" si="10"/>
        <v>0</v>
      </c>
      <c r="H29" s="97">
        <f t="shared" si="10"/>
        <v>0</v>
      </c>
      <c r="I29" s="97">
        <f t="shared" si="10"/>
        <v>0</v>
      </c>
      <c r="J29" s="97">
        <f t="shared" si="10"/>
        <v>0</v>
      </c>
      <c r="K29" s="97">
        <f t="shared" si="10"/>
        <v>0</v>
      </c>
      <c r="L29" s="97">
        <f t="shared" si="10"/>
        <v>0</v>
      </c>
      <c r="M29" s="97">
        <f t="shared" si="10"/>
        <v>0</v>
      </c>
      <c r="N29" s="97">
        <f t="shared" si="10"/>
        <v>0</v>
      </c>
      <c r="O29" s="97">
        <f t="shared" si="10"/>
        <v>0</v>
      </c>
      <c r="P29" s="97">
        <f t="shared" si="10"/>
        <v>0</v>
      </c>
      <c r="Q29" s="97">
        <f t="shared" si="10"/>
        <v>0</v>
      </c>
      <c r="R29" s="97">
        <f t="shared" si="10"/>
        <v>0</v>
      </c>
      <c r="S29" s="97">
        <f t="shared" si="10"/>
        <v>0</v>
      </c>
      <c r="T29" s="97">
        <f t="shared" si="10"/>
        <v>0</v>
      </c>
      <c r="U29" s="97">
        <f t="shared" si="10"/>
        <v>0</v>
      </c>
      <c r="V29" s="97">
        <f t="shared" si="10"/>
        <v>0</v>
      </c>
      <c r="W29" s="97">
        <f t="shared" si="10"/>
        <v>0</v>
      </c>
      <c r="X29" s="97">
        <f t="shared" si="10"/>
        <v>0</v>
      </c>
      <c r="Y29" s="97">
        <f t="shared" si="10"/>
        <v>0</v>
      </c>
      <c r="Z29" s="97">
        <f t="shared" si="10"/>
        <v>0</v>
      </c>
      <c r="AA29" s="97">
        <f t="shared" si="10"/>
        <v>0</v>
      </c>
      <c r="AB29" s="97">
        <f t="shared" si="10"/>
        <v>0</v>
      </c>
      <c r="AC29" s="97">
        <f t="shared" si="10"/>
        <v>0</v>
      </c>
      <c r="AD29" s="97">
        <f t="shared" si="10"/>
        <v>0</v>
      </c>
      <c r="AE29" s="97">
        <f t="shared" si="10"/>
        <v>0</v>
      </c>
      <c r="AF29" s="97">
        <f t="shared" si="10"/>
        <v>0</v>
      </c>
      <c r="AG29" s="97">
        <f t="shared" si="10"/>
        <v>0</v>
      </c>
      <c r="AH29" s="97">
        <f t="shared" si="10"/>
        <v>0</v>
      </c>
      <c r="AI29" s="97">
        <f t="shared" si="10"/>
        <v>0</v>
      </c>
      <c r="AJ29" s="97">
        <f t="shared" si="10"/>
        <v>0</v>
      </c>
      <c r="AK29" s="97">
        <f t="shared" si="10"/>
        <v>0</v>
      </c>
      <c r="AL29" s="97">
        <f t="shared" si="10"/>
        <v>0</v>
      </c>
      <c r="AM29" s="97">
        <f t="shared" si="10"/>
        <v>0</v>
      </c>
      <c r="AN29" s="97">
        <f t="shared" si="10"/>
        <v>0</v>
      </c>
      <c r="AO29" s="97">
        <f t="shared" si="10"/>
        <v>0</v>
      </c>
      <c r="AP29" s="97">
        <f t="shared" si="10"/>
        <v>0</v>
      </c>
      <c r="AQ29" s="97">
        <f t="shared" si="10"/>
        <v>0</v>
      </c>
      <c r="AR29" s="97">
        <f t="shared" si="10"/>
        <v>0</v>
      </c>
      <c r="AS29" s="97">
        <f t="shared" si="10"/>
        <v>0</v>
      </c>
      <c r="AT29" s="97">
        <f t="shared" si="10"/>
        <v>0</v>
      </c>
      <c r="AU29" s="97">
        <f t="shared" si="10"/>
        <v>0</v>
      </c>
      <c r="AV29" s="97">
        <f t="shared" si="10"/>
        <v>0</v>
      </c>
      <c r="AW29" s="97">
        <f t="shared" si="10"/>
        <v>0</v>
      </c>
      <c r="AX29" s="97">
        <f t="shared" si="10"/>
        <v>0</v>
      </c>
      <c r="AY29" s="97">
        <f t="shared" si="10"/>
        <v>0</v>
      </c>
      <c r="AZ29" s="97">
        <f t="shared" si="10"/>
        <v>0</v>
      </c>
      <c r="BA29" s="97">
        <f t="shared" si="10"/>
        <v>0</v>
      </c>
      <c r="BB29" s="97">
        <f t="shared" si="10"/>
        <v>0</v>
      </c>
      <c r="BC29" s="97">
        <f t="shared" si="10"/>
        <v>0</v>
      </c>
      <c r="BD29" s="97">
        <f t="shared" si="10"/>
        <v>0</v>
      </c>
      <c r="BE29" s="97">
        <f t="shared" si="10"/>
        <v>0</v>
      </c>
      <c r="BF29" s="97">
        <f t="shared" si="10"/>
        <v>0</v>
      </c>
      <c r="BG29" s="97">
        <f t="shared" si="10"/>
        <v>0</v>
      </c>
      <c r="BH29" s="97">
        <f t="shared" si="10"/>
        <v>0</v>
      </c>
      <c r="BI29" s="97">
        <f t="shared" si="10"/>
        <v>0</v>
      </c>
      <c r="BJ29" s="97">
        <f t="shared" si="10"/>
        <v>0</v>
      </c>
      <c r="BK29" s="97">
        <f t="shared" si="10"/>
        <v>0</v>
      </c>
      <c r="BL29" s="97">
        <f t="shared" si="10"/>
        <v>0</v>
      </c>
      <c r="BM29" s="97">
        <f t="shared" si="10"/>
        <v>0</v>
      </c>
      <c r="BN29" s="97">
        <f t="shared" si="10"/>
        <v>0</v>
      </c>
      <c r="BO29" s="97">
        <f t="shared" si="10"/>
        <v>0</v>
      </c>
      <c r="BP29" s="97">
        <f t="shared" si="10"/>
        <v>0</v>
      </c>
      <c r="BQ29" s="97">
        <f t="shared" ref="BQ29:BZ29" si="11">BP29</f>
        <v>0</v>
      </c>
      <c r="BR29" s="97">
        <f t="shared" si="11"/>
        <v>0</v>
      </c>
      <c r="BS29" s="97">
        <f t="shared" si="11"/>
        <v>0</v>
      </c>
      <c r="BT29" s="97">
        <f t="shared" si="11"/>
        <v>0</v>
      </c>
      <c r="BU29" s="97">
        <f t="shared" si="11"/>
        <v>0</v>
      </c>
      <c r="BV29" s="97">
        <f t="shared" si="11"/>
        <v>0</v>
      </c>
      <c r="BW29" s="97">
        <f t="shared" si="11"/>
        <v>0</v>
      </c>
      <c r="BX29" s="97">
        <f t="shared" si="11"/>
        <v>0</v>
      </c>
      <c r="BY29" s="18">
        <f t="shared" si="11"/>
        <v>0</v>
      </c>
      <c r="BZ29" s="18">
        <f t="shared" si="11"/>
        <v>0</v>
      </c>
      <c r="CA29" s="1"/>
    </row>
    <row r="30" spans="1:79" ht="174.6" hidden="1" customHeight="1" thickBot="1">
      <c r="A30" s="410" t="s">
        <v>138</v>
      </c>
      <c r="B30" s="411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74.6" hidden="1" customHeight="1" thickTop="1" thickBot="1">
      <c r="A31" s="384" t="s">
        <v>75</v>
      </c>
      <c r="B31" s="385"/>
      <c r="C31" s="20"/>
      <c r="D31" s="98">
        <f>D28*D29/1000</f>
        <v>0</v>
      </c>
      <c r="E31" s="98">
        <f t="shared" ref="E31:BP31" si="12">E28*E29/1000</f>
        <v>0</v>
      </c>
      <c r="F31" s="98">
        <f t="shared" si="12"/>
        <v>0</v>
      </c>
      <c r="G31" s="98">
        <f t="shared" si="12"/>
        <v>0</v>
      </c>
      <c r="H31" s="98">
        <f t="shared" si="12"/>
        <v>0</v>
      </c>
      <c r="I31" s="98">
        <f t="shared" si="12"/>
        <v>0</v>
      </c>
      <c r="J31" s="98">
        <f t="shared" si="12"/>
        <v>0</v>
      </c>
      <c r="K31" s="111">
        <f>K28*K29</f>
        <v>0</v>
      </c>
      <c r="L31" s="111">
        <f t="shared" si="12"/>
        <v>0</v>
      </c>
      <c r="M31" s="111">
        <f t="shared" si="12"/>
        <v>0</v>
      </c>
      <c r="N31" s="111">
        <f t="shared" si="12"/>
        <v>0</v>
      </c>
      <c r="O31" s="111">
        <f t="shared" si="12"/>
        <v>0</v>
      </c>
      <c r="P31" s="111">
        <f t="shared" si="12"/>
        <v>0</v>
      </c>
      <c r="Q31" s="111">
        <f>Q28*Q29</f>
        <v>0</v>
      </c>
      <c r="R31" s="111">
        <f t="shared" si="12"/>
        <v>0</v>
      </c>
      <c r="S31" s="111">
        <f>S28*S29</f>
        <v>0</v>
      </c>
      <c r="T31" s="111">
        <f t="shared" si="12"/>
        <v>0</v>
      </c>
      <c r="U31" s="111">
        <f t="shared" si="12"/>
        <v>0</v>
      </c>
      <c r="V31" s="111">
        <f t="shared" si="12"/>
        <v>0</v>
      </c>
      <c r="W31" s="111">
        <f t="shared" si="12"/>
        <v>0</v>
      </c>
      <c r="X31" s="111">
        <f t="shared" si="12"/>
        <v>0</v>
      </c>
      <c r="Y31" s="111">
        <f t="shared" si="12"/>
        <v>0</v>
      </c>
      <c r="Z31" s="111">
        <f t="shared" si="12"/>
        <v>0</v>
      </c>
      <c r="AA31" s="111">
        <f t="shared" si="12"/>
        <v>0</v>
      </c>
      <c r="AB31" s="111">
        <f t="shared" si="12"/>
        <v>0</v>
      </c>
      <c r="AC31" s="111">
        <f t="shared" si="12"/>
        <v>0</v>
      </c>
      <c r="AD31" s="111">
        <f>AD28*AD29</f>
        <v>0</v>
      </c>
      <c r="AE31" s="111">
        <f>AE28*AE29</f>
        <v>0</v>
      </c>
      <c r="AF31" s="111">
        <f t="shared" si="12"/>
        <v>0</v>
      </c>
      <c r="AG31" s="111">
        <f t="shared" si="12"/>
        <v>0</v>
      </c>
      <c r="AH31" s="111">
        <f t="shared" si="12"/>
        <v>0</v>
      </c>
      <c r="AI31" s="111">
        <f t="shared" si="12"/>
        <v>0</v>
      </c>
      <c r="AJ31" s="111">
        <f t="shared" si="12"/>
        <v>0</v>
      </c>
      <c r="AK31" s="111">
        <f t="shared" si="12"/>
        <v>0</v>
      </c>
      <c r="AL31" s="111">
        <f t="shared" si="12"/>
        <v>0</v>
      </c>
      <c r="AM31" s="111">
        <f t="shared" si="12"/>
        <v>0</v>
      </c>
      <c r="AN31" s="111">
        <f t="shared" si="12"/>
        <v>0</v>
      </c>
      <c r="AO31" s="111">
        <f t="shared" si="12"/>
        <v>0</v>
      </c>
      <c r="AP31" s="111">
        <f t="shared" si="12"/>
        <v>0</v>
      </c>
      <c r="AQ31" s="111">
        <f t="shared" si="12"/>
        <v>0</v>
      </c>
      <c r="AR31" s="111">
        <f t="shared" si="12"/>
        <v>0</v>
      </c>
      <c r="AS31" s="111">
        <f t="shared" si="12"/>
        <v>0</v>
      </c>
      <c r="AT31" s="111">
        <f t="shared" si="12"/>
        <v>0</v>
      </c>
      <c r="AU31" s="111">
        <f t="shared" si="12"/>
        <v>0</v>
      </c>
      <c r="AV31" s="111">
        <f t="shared" si="12"/>
        <v>0</v>
      </c>
      <c r="AW31" s="111">
        <f t="shared" si="12"/>
        <v>0</v>
      </c>
      <c r="AX31" s="111">
        <f t="shared" si="12"/>
        <v>0</v>
      </c>
      <c r="AY31" s="111">
        <f t="shared" si="12"/>
        <v>0</v>
      </c>
      <c r="AZ31" s="111">
        <f t="shared" si="12"/>
        <v>0</v>
      </c>
      <c r="BA31" s="111">
        <f t="shared" si="12"/>
        <v>0</v>
      </c>
      <c r="BB31" s="111">
        <f t="shared" si="12"/>
        <v>0</v>
      </c>
      <c r="BC31" s="111">
        <f t="shared" si="12"/>
        <v>0</v>
      </c>
      <c r="BD31" s="111">
        <f t="shared" si="12"/>
        <v>0</v>
      </c>
      <c r="BE31" s="111">
        <f t="shared" si="12"/>
        <v>0</v>
      </c>
      <c r="BF31" s="111">
        <f t="shared" si="12"/>
        <v>0</v>
      </c>
      <c r="BG31" s="111">
        <f t="shared" si="12"/>
        <v>0</v>
      </c>
      <c r="BH31" s="111">
        <f>BH28*BH29</f>
        <v>0</v>
      </c>
      <c r="BI31" s="111">
        <f t="shared" si="12"/>
        <v>0</v>
      </c>
      <c r="BJ31" s="111">
        <f t="shared" si="12"/>
        <v>0</v>
      </c>
      <c r="BK31" s="111">
        <f t="shared" si="12"/>
        <v>0</v>
      </c>
      <c r="BL31" s="111">
        <f t="shared" si="12"/>
        <v>0</v>
      </c>
      <c r="BM31" s="111">
        <f t="shared" si="12"/>
        <v>0</v>
      </c>
      <c r="BN31" s="111">
        <f t="shared" si="12"/>
        <v>0</v>
      </c>
      <c r="BO31" s="111">
        <f t="shared" si="12"/>
        <v>0</v>
      </c>
      <c r="BP31" s="111">
        <f t="shared" si="12"/>
        <v>0</v>
      </c>
      <c r="BQ31" s="111">
        <f t="shared" ref="BQ31:BY31" si="13">BQ28*BQ29/1000</f>
        <v>0</v>
      </c>
      <c r="BR31" s="111">
        <f t="shared" si="13"/>
        <v>0</v>
      </c>
      <c r="BS31" s="111">
        <f t="shared" si="13"/>
        <v>0</v>
      </c>
      <c r="BT31" s="111">
        <f t="shared" si="13"/>
        <v>0</v>
      </c>
      <c r="BU31" s="111">
        <f t="shared" si="13"/>
        <v>0</v>
      </c>
      <c r="BV31" s="111">
        <f t="shared" si="13"/>
        <v>0</v>
      </c>
      <c r="BW31" s="111">
        <f t="shared" si="13"/>
        <v>0</v>
      </c>
      <c r="BX31" s="111">
        <f t="shared" si="13"/>
        <v>0</v>
      </c>
      <c r="BY31" s="111">
        <f t="shared" si="13"/>
        <v>0</v>
      </c>
      <c r="BZ31" s="111">
        <f>BZ28*BZ29</f>
        <v>0</v>
      </c>
      <c r="CA31" s="1"/>
    </row>
    <row r="32" spans="1:79" ht="174.6" hidden="1" customHeight="1" thickTop="1">
      <c r="A32" s="384" t="s">
        <v>64</v>
      </c>
      <c r="B32" s="385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t="174.6" hidden="1" customHeight="1">
      <c r="A33" s="384" t="s">
        <v>76</v>
      </c>
      <c r="B33" s="385"/>
      <c r="C33" s="95">
        <f>SUM(D33:BZ33)</f>
        <v>0</v>
      </c>
      <c r="D33" s="26">
        <f>D31*D32</f>
        <v>0</v>
      </c>
      <c r="E33" s="26">
        <f t="shared" ref="E33:BP33" si="14">E31*E32</f>
        <v>0</v>
      </c>
      <c r="F33" s="26">
        <f t="shared" si="14"/>
        <v>0</v>
      </c>
      <c r="G33" s="26">
        <f t="shared" si="14"/>
        <v>0</v>
      </c>
      <c r="H33" s="26">
        <f t="shared" si="14"/>
        <v>0</v>
      </c>
      <c r="I33" s="26">
        <f t="shared" si="14"/>
        <v>0</v>
      </c>
      <c r="J33" s="26">
        <f t="shared" si="14"/>
        <v>0</v>
      </c>
      <c r="K33" s="112">
        <f t="shared" si="14"/>
        <v>0</v>
      </c>
      <c r="L33" s="112">
        <f t="shared" si="14"/>
        <v>0</v>
      </c>
      <c r="M33" s="112">
        <f t="shared" si="14"/>
        <v>0</v>
      </c>
      <c r="N33" s="112">
        <f t="shared" si="14"/>
        <v>0</v>
      </c>
      <c r="O33" s="112">
        <f t="shared" si="14"/>
        <v>0</v>
      </c>
      <c r="P33" s="112">
        <f t="shared" si="14"/>
        <v>0</v>
      </c>
      <c r="Q33" s="112">
        <f t="shared" si="14"/>
        <v>0</v>
      </c>
      <c r="R33" s="112">
        <f t="shared" si="14"/>
        <v>0</v>
      </c>
      <c r="S33" s="112">
        <f t="shared" si="14"/>
        <v>0</v>
      </c>
      <c r="T33" s="112">
        <f t="shared" si="14"/>
        <v>0</v>
      </c>
      <c r="U33" s="112">
        <f t="shared" si="14"/>
        <v>0</v>
      </c>
      <c r="V33" s="112">
        <f t="shared" si="14"/>
        <v>0</v>
      </c>
      <c r="W33" s="112">
        <f t="shared" si="14"/>
        <v>0</v>
      </c>
      <c r="X33" s="112">
        <f t="shared" si="14"/>
        <v>0</v>
      </c>
      <c r="Y33" s="112">
        <f t="shared" si="14"/>
        <v>0</v>
      </c>
      <c r="Z33" s="112">
        <f t="shared" si="14"/>
        <v>0</v>
      </c>
      <c r="AA33" s="112">
        <f t="shared" si="14"/>
        <v>0</v>
      </c>
      <c r="AB33" s="112">
        <f t="shared" si="14"/>
        <v>0</v>
      </c>
      <c r="AC33" s="112">
        <f t="shared" si="14"/>
        <v>0</v>
      </c>
      <c r="AD33" s="112">
        <f t="shared" si="14"/>
        <v>0</v>
      </c>
      <c r="AE33" s="112">
        <f t="shared" si="14"/>
        <v>0</v>
      </c>
      <c r="AF33" s="112">
        <f t="shared" si="14"/>
        <v>0</v>
      </c>
      <c r="AG33" s="112">
        <f t="shared" si="14"/>
        <v>0</v>
      </c>
      <c r="AH33" s="112">
        <f t="shared" si="14"/>
        <v>0</v>
      </c>
      <c r="AI33" s="112">
        <f t="shared" si="14"/>
        <v>0</v>
      </c>
      <c r="AJ33" s="112">
        <f t="shared" si="14"/>
        <v>0</v>
      </c>
      <c r="AK33" s="112">
        <f t="shared" si="14"/>
        <v>0</v>
      </c>
      <c r="AL33" s="112">
        <f t="shared" si="14"/>
        <v>0</v>
      </c>
      <c r="AM33" s="112">
        <f t="shared" si="14"/>
        <v>0</v>
      </c>
      <c r="AN33" s="112">
        <f t="shared" si="14"/>
        <v>0</v>
      </c>
      <c r="AO33" s="112">
        <f t="shared" si="14"/>
        <v>0</v>
      </c>
      <c r="AP33" s="112">
        <f t="shared" si="14"/>
        <v>0</v>
      </c>
      <c r="AQ33" s="112">
        <f t="shared" si="14"/>
        <v>0</v>
      </c>
      <c r="AR33" s="112">
        <f t="shared" si="14"/>
        <v>0</v>
      </c>
      <c r="AS33" s="112">
        <f t="shared" si="14"/>
        <v>0</v>
      </c>
      <c r="AT33" s="112">
        <f t="shared" si="14"/>
        <v>0</v>
      </c>
      <c r="AU33" s="112">
        <f t="shared" si="14"/>
        <v>0</v>
      </c>
      <c r="AV33" s="112">
        <f t="shared" si="14"/>
        <v>0</v>
      </c>
      <c r="AW33" s="112">
        <f t="shared" si="14"/>
        <v>0</v>
      </c>
      <c r="AX33" s="112">
        <f t="shared" si="14"/>
        <v>0</v>
      </c>
      <c r="AY33" s="112">
        <f t="shared" si="14"/>
        <v>0</v>
      </c>
      <c r="AZ33" s="112">
        <f t="shared" si="14"/>
        <v>0</v>
      </c>
      <c r="BA33" s="112">
        <f t="shared" si="14"/>
        <v>0</v>
      </c>
      <c r="BB33" s="112">
        <f t="shared" si="14"/>
        <v>0</v>
      </c>
      <c r="BC33" s="112">
        <f t="shared" si="14"/>
        <v>0</v>
      </c>
      <c r="BD33" s="112">
        <f t="shared" si="14"/>
        <v>0</v>
      </c>
      <c r="BE33" s="112">
        <f t="shared" si="14"/>
        <v>0</v>
      </c>
      <c r="BF33" s="112">
        <f t="shared" si="14"/>
        <v>0</v>
      </c>
      <c r="BG33" s="112">
        <f t="shared" si="14"/>
        <v>0</v>
      </c>
      <c r="BH33" s="112">
        <f t="shared" si="14"/>
        <v>0</v>
      </c>
      <c r="BI33" s="112">
        <f t="shared" si="14"/>
        <v>0</v>
      </c>
      <c r="BJ33" s="112">
        <f t="shared" si="14"/>
        <v>0</v>
      </c>
      <c r="BK33" s="112">
        <f t="shared" si="14"/>
        <v>0</v>
      </c>
      <c r="BL33" s="112">
        <f t="shared" si="14"/>
        <v>0</v>
      </c>
      <c r="BM33" s="112">
        <f t="shared" si="14"/>
        <v>0</v>
      </c>
      <c r="BN33" s="112">
        <f t="shared" si="14"/>
        <v>0</v>
      </c>
      <c r="BO33" s="112">
        <f t="shared" si="14"/>
        <v>0</v>
      </c>
      <c r="BP33" s="112">
        <f t="shared" si="14"/>
        <v>0</v>
      </c>
      <c r="BQ33" s="112">
        <f t="shared" ref="BQ33:BW33" si="15">BQ31*BQ32</f>
        <v>0</v>
      </c>
      <c r="BR33" s="112">
        <f t="shared" si="15"/>
        <v>0</v>
      </c>
      <c r="BS33" s="112">
        <f t="shared" si="15"/>
        <v>0</v>
      </c>
      <c r="BT33" s="112">
        <f t="shared" si="15"/>
        <v>0</v>
      </c>
      <c r="BU33" s="112">
        <f t="shared" si="15"/>
        <v>0</v>
      </c>
      <c r="BV33" s="112">
        <f>BV31*BV32</f>
        <v>0</v>
      </c>
      <c r="BW33" s="112">
        <f t="shared" si="15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t="174.6" hidden="1" customHeight="1">
      <c r="A34" s="384" t="s">
        <v>77</v>
      </c>
      <c r="B34" s="409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74.6" hidden="1" customHeight="1"/>
    <row r="36" spans="1:79" s="256" customFormat="1" ht="24" customHeight="1">
      <c r="A36" s="230"/>
      <c r="B36" s="260" t="s">
        <v>399</v>
      </c>
      <c r="C36" s="231"/>
      <c r="D36" s="231"/>
      <c r="E36" s="231"/>
      <c r="F36" s="231"/>
      <c r="G36" s="435"/>
      <c r="H36" s="435"/>
      <c r="I36" s="435"/>
      <c r="J36" s="435"/>
      <c r="K36" s="435"/>
      <c r="L36" s="435"/>
      <c r="M36" s="435"/>
      <c r="N36" s="435"/>
      <c r="O36" s="435"/>
      <c r="P36" s="435"/>
      <c r="Q36" s="435"/>
      <c r="R36" s="435"/>
      <c r="S36" s="435"/>
      <c r="T36" s="435"/>
      <c r="U36" s="435"/>
      <c r="V36" s="435"/>
      <c r="W36" s="435"/>
      <c r="X36" s="435"/>
      <c r="Y36" s="435"/>
      <c r="Z36" s="435"/>
      <c r="AA36" s="435"/>
      <c r="AB36" s="435"/>
      <c r="AC36" s="230"/>
      <c r="AD36" s="232"/>
      <c r="AE36" s="230"/>
      <c r="AF36" s="230"/>
      <c r="AG36" s="230"/>
      <c r="AH36" s="230"/>
      <c r="AI36" s="230"/>
      <c r="AJ36" s="230"/>
      <c r="AK36" s="230"/>
      <c r="AL36" s="230"/>
      <c r="AM36" s="230"/>
      <c r="AN36" s="230"/>
      <c r="AO36" s="230"/>
      <c r="AP36" s="230"/>
      <c r="AQ36" s="230"/>
      <c r="AR36" s="230"/>
      <c r="AS36" s="230"/>
      <c r="AT36" s="230"/>
      <c r="AU36" s="230"/>
      <c r="AV36" s="230"/>
      <c r="AW36" s="230"/>
      <c r="AX36" s="230"/>
      <c r="AY36" s="230"/>
      <c r="AZ36" s="230"/>
      <c r="BA36" s="230"/>
      <c r="BB36" s="230"/>
      <c r="BC36" s="230"/>
      <c r="BD36" s="230"/>
      <c r="BE36" s="230"/>
      <c r="BF36" s="230"/>
      <c r="BG36" s="230"/>
      <c r="BH36" s="230"/>
      <c r="BI36" s="230"/>
      <c r="BJ36" s="230"/>
      <c r="BK36" s="230"/>
      <c r="BL36" s="230"/>
      <c r="BM36" s="230"/>
      <c r="BN36" s="230"/>
      <c r="BO36" s="233"/>
      <c r="BP36" s="230"/>
      <c r="BQ36" s="231"/>
      <c r="BR36" s="231"/>
      <c r="BS36" s="231"/>
      <c r="BT36" s="231"/>
      <c r="BU36" s="230"/>
      <c r="BV36" s="231"/>
      <c r="BW36" s="231"/>
      <c r="BX36" s="230"/>
      <c r="BY36" s="230"/>
      <c r="BZ36" s="230"/>
      <c r="CA36" s="230"/>
    </row>
    <row r="37" spans="1:79" s="256" customFormat="1" ht="15" customHeight="1">
      <c r="A37" s="401" t="s">
        <v>68</v>
      </c>
      <c r="B37" s="402"/>
      <c r="C37" s="234"/>
      <c r="D37" s="405" t="s">
        <v>69</v>
      </c>
      <c r="E37" s="406"/>
      <c r="F37" s="406"/>
      <c r="G37" s="406"/>
      <c r="H37" s="406"/>
      <c r="I37" s="406"/>
      <c r="J37" s="406"/>
      <c r="K37" s="406"/>
      <c r="L37" s="406"/>
      <c r="M37" s="406"/>
      <c r="N37" s="406"/>
      <c r="O37" s="406"/>
      <c r="P37" s="406"/>
      <c r="Q37" s="406"/>
      <c r="R37" s="406"/>
      <c r="S37" s="406"/>
      <c r="T37" s="406"/>
      <c r="U37" s="406"/>
      <c r="V37" s="406"/>
      <c r="W37" s="406"/>
      <c r="X37" s="406"/>
      <c r="Y37" s="406"/>
      <c r="Z37" s="406"/>
      <c r="AA37" s="406"/>
      <c r="AB37" s="406"/>
      <c r="AC37" s="406"/>
      <c r="AD37" s="406"/>
      <c r="AE37" s="406"/>
      <c r="AF37" s="406"/>
      <c r="AG37" s="406"/>
      <c r="AH37" s="406"/>
      <c r="AI37" s="406"/>
      <c r="AJ37" s="406"/>
      <c r="AK37" s="406"/>
      <c r="AL37" s="406"/>
      <c r="AM37" s="406"/>
      <c r="AN37" s="406"/>
      <c r="AO37" s="406"/>
      <c r="AP37" s="406"/>
      <c r="AQ37" s="406"/>
      <c r="AR37" s="406"/>
      <c r="AS37" s="406"/>
      <c r="AT37" s="406"/>
      <c r="AU37" s="406"/>
      <c r="AV37" s="406"/>
      <c r="AW37" s="406"/>
      <c r="AX37" s="406"/>
      <c r="AY37" s="406"/>
      <c r="AZ37" s="406"/>
      <c r="BA37" s="406"/>
      <c r="BB37" s="406"/>
      <c r="BC37" s="406"/>
      <c r="BD37" s="406"/>
      <c r="BE37" s="406"/>
      <c r="BF37" s="406"/>
      <c r="BG37" s="406"/>
      <c r="BH37" s="406"/>
      <c r="BI37" s="406"/>
      <c r="BJ37" s="406"/>
      <c r="BK37" s="406"/>
      <c r="BL37" s="406"/>
      <c r="BM37" s="406"/>
      <c r="BN37" s="406"/>
      <c r="BO37" s="406"/>
      <c r="BP37" s="406"/>
      <c r="BQ37" s="406"/>
      <c r="BR37" s="406"/>
      <c r="BS37" s="406"/>
      <c r="BT37" s="406"/>
      <c r="BU37" s="406"/>
      <c r="BV37" s="406"/>
      <c r="BW37" s="406"/>
      <c r="BX37" s="406"/>
      <c r="BY37" s="230"/>
      <c r="BZ37" s="230"/>
      <c r="CA37" s="230"/>
    </row>
    <row r="38" spans="1:79" s="256" customFormat="1" ht="159.75" customHeight="1">
      <c r="A38" s="403"/>
      <c r="B38" s="404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  <c r="CA38" s="230"/>
    </row>
    <row r="39" spans="1:79" s="256" customFormat="1">
      <c r="A39" s="421" t="s">
        <v>101</v>
      </c>
      <c r="B39" s="422"/>
      <c r="C39" s="236"/>
      <c r="D39" s="236"/>
      <c r="E39" s="236"/>
      <c r="F39" s="236"/>
      <c r="G39" s="236"/>
      <c r="H39" s="236"/>
      <c r="I39" s="236"/>
      <c r="J39" s="236"/>
      <c r="K39" s="236"/>
      <c r="L39" s="236">
        <v>3</v>
      </c>
      <c r="M39" s="236"/>
      <c r="N39" s="236">
        <v>2.6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>
        <v>4</v>
      </c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>
        <v>42</v>
      </c>
      <c r="BB39" s="236"/>
      <c r="BC39" s="236"/>
      <c r="BD39" s="236"/>
      <c r="BE39" s="236"/>
      <c r="BF39" s="236"/>
      <c r="BG39" s="236">
        <v>1</v>
      </c>
      <c r="BH39" s="236"/>
      <c r="BI39" s="236"/>
      <c r="BJ39" s="236">
        <v>50</v>
      </c>
      <c r="BK39" s="236">
        <v>6</v>
      </c>
      <c r="BL39" s="236">
        <v>7</v>
      </c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</row>
    <row r="40" spans="1:79" s="256" customFormat="1">
      <c r="A40" s="408" t="s">
        <v>102</v>
      </c>
      <c r="B40" s="407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>
        <v>1.5</v>
      </c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>
        <v>30</v>
      </c>
      <c r="AM40" s="236"/>
      <c r="AN40" s="236"/>
      <c r="AO40" s="236"/>
      <c r="AP40" s="236"/>
      <c r="AQ40" s="236"/>
      <c r="AR40" s="236"/>
      <c r="AS40" s="236"/>
      <c r="AT40" s="236">
        <v>4</v>
      </c>
      <c r="AU40" s="236"/>
      <c r="AV40" s="236"/>
      <c r="AW40" s="236"/>
      <c r="AX40" s="236"/>
      <c r="AY40" s="236"/>
      <c r="AZ40" s="236"/>
      <c r="BA40" s="236"/>
      <c r="BB40" s="236"/>
      <c r="BC40" s="236"/>
      <c r="BD40" s="236">
        <v>53</v>
      </c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</row>
    <row r="41" spans="1:79" s="256" customFormat="1">
      <c r="A41" s="408" t="s">
        <v>103</v>
      </c>
      <c r="B41" s="407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>
        <v>1.45</v>
      </c>
      <c r="O41" s="236"/>
      <c r="P41" s="236"/>
      <c r="Q41" s="236"/>
      <c r="R41" s="236"/>
      <c r="S41" s="236"/>
      <c r="T41" s="236"/>
      <c r="U41" s="236"/>
      <c r="V41" s="236">
        <v>7</v>
      </c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>
        <v>5</v>
      </c>
      <c r="AY41" s="236"/>
      <c r="AZ41" s="236"/>
      <c r="BA41" s="236"/>
      <c r="BB41" s="236"/>
      <c r="BC41" s="236"/>
      <c r="BD41" s="236"/>
      <c r="BE41" s="236"/>
      <c r="BF41" s="236">
        <v>0</v>
      </c>
      <c r="BG41" s="236"/>
      <c r="BH41" s="236"/>
      <c r="BI41" s="236">
        <v>30</v>
      </c>
      <c r="BJ41" s="236"/>
      <c r="BK41" s="236"/>
      <c r="BL41" s="236">
        <v>14</v>
      </c>
      <c r="BM41" s="236">
        <v>10</v>
      </c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57"/>
      <c r="BZ41" s="257"/>
    </row>
    <row r="42" spans="1:79" s="256" customFormat="1">
      <c r="A42" s="408" t="s">
        <v>61</v>
      </c>
      <c r="B42" s="407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>
        <v>0</v>
      </c>
      <c r="BX42" s="236">
        <v>60</v>
      </c>
      <c r="BY42" s="257"/>
      <c r="BZ42" s="257"/>
    </row>
    <row r="43" spans="1:79" s="256" customFormat="1">
      <c r="A43" s="408" t="s">
        <v>93</v>
      </c>
      <c r="B43" s="407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>
        <v>200</v>
      </c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</row>
    <row r="44" spans="1:79" s="256" customFormat="1">
      <c r="A44" s="408" t="s">
        <v>146</v>
      </c>
      <c r="B44" s="407"/>
      <c r="C44" s="236"/>
      <c r="D44" s="236"/>
      <c r="E44" s="236"/>
      <c r="F44" s="236"/>
      <c r="G44" s="236"/>
      <c r="H44" s="236"/>
      <c r="I44" s="236"/>
      <c r="J44" s="236"/>
      <c r="K44" s="236"/>
      <c r="L44" s="236">
        <v>1.8</v>
      </c>
      <c r="M44" s="236"/>
      <c r="N44" s="236">
        <v>1</v>
      </c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>
        <v>1</v>
      </c>
      <c r="Z44" s="236"/>
      <c r="AA44" s="236"/>
      <c r="AB44" s="236"/>
      <c r="AC44" s="236">
        <v>2.5</v>
      </c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>
        <v>2</v>
      </c>
      <c r="BL44" s="236">
        <v>1</v>
      </c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>
        <v>0</v>
      </c>
      <c r="BZ44" s="257"/>
    </row>
    <row r="45" spans="1:79" s="256" customFormat="1">
      <c r="A45" s="429" t="s">
        <v>114</v>
      </c>
      <c r="B45" s="436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/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/>
      <c r="BL45" s="262"/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  <c r="BY45" s="262"/>
      <c r="BZ45" s="262">
        <v>1</v>
      </c>
    </row>
    <row r="46" spans="1:79" s="256" customFormat="1">
      <c r="A46" s="305"/>
      <c r="B46" s="306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  <c r="CA46" s="230"/>
    </row>
    <row r="47" spans="1:79" s="256" customFormat="1" ht="174.6" hidden="1" customHeight="1">
      <c r="A47" s="408"/>
      <c r="B47" s="407"/>
      <c r="C47" s="236"/>
      <c r="D47" s="236">
        <f t="shared" ref="D47:BO47" si="16">SUM(D39:D45)</f>
        <v>0</v>
      </c>
      <c r="E47" s="236">
        <f t="shared" si="16"/>
        <v>0</v>
      </c>
      <c r="F47" s="236">
        <f t="shared" si="16"/>
        <v>0</v>
      </c>
      <c r="G47" s="236">
        <f t="shared" si="16"/>
        <v>0</v>
      </c>
      <c r="H47" s="236">
        <f t="shared" si="16"/>
        <v>0</v>
      </c>
      <c r="I47" s="236">
        <f t="shared" si="16"/>
        <v>0</v>
      </c>
      <c r="J47" s="236">
        <f t="shared" si="16"/>
        <v>0</v>
      </c>
      <c r="K47" s="236">
        <f t="shared" si="16"/>
        <v>0</v>
      </c>
      <c r="L47" s="236">
        <f t="shared" si="16"/>
        <v>4.8</v>
      </c>
      <c r="M47" s="236">
        <f t="shared" si="16"/>
        <v>0</v>
      </c>
      <c r="N47" s="236">
        <f t="shared" si="16"/>
        <v>6.55</v>
      </c>
      <c r="O47" s="236">
        <f t="shared" si="16"/>
        <v>0</v>
      </c>
      <c r="P47" s="236">
        <f t="shared" si="16"/>
        <v>0</v>
      </c>
      <c r="Q47" s="236">
        <f t="shared" si="16"/>
        <v>0</v>
      </c>
      <c r="R47" s="236">
        <f t="shared" si="16"/>
        <v>0</v>
      </c>
      <c r="S47" s="236">
        <f t="shared" si="16"/>
        <v>0</v>
      </c>
      <c r="T47" s="236">
        <f t="shared" si="16"/>
        <v>0</v>
      </c>
      <c r="U47" s="236">
        <f t="shared" si="16"/>
        <v>0</v>
      </c>
      <c r="V47" s="236">
        <f t="shared" si="16"/>
        <v>7</v>
      </c>
      <c r="W47" s="236">
        <f t="shared" si="16"/>
        <v>0</v>
      </c>
      <c r="X47" s="236">
        <f t="shared" si="16"/>
        <v>0</v>
      </c>
      <c r="Y47" s="236">
        <f t="shared" si="16"/>
        <v>1</v>
      </c>
      <c r="Z47" s="236">
        <f t="shared" si="16"/>
        <v>0</v>
      </c>
      <c r="AA47" s="236">
        <f t="shared" si="16"/>
        <v>0</v>
      </c>
      <c r="AB47" s="236">
        <f t="shared" si="16"/>
        <v>200</v>
      </c>
      <c r="AC47" s="236">
        <f t="shared" si="16"/>
        <v>6.5</v>
      </c>
      <c r="AD47" s="236">
        <f t="shared" si="16"/>
        <v>0</v>
      </c>
      <c r="AE47" s="236">
        <f t="shared" si="16"/>
        <v>0</v>
      </c>
      <c r="AF47" s="236">
        <f t="shared" si="16"/>
        <v>0</v>
      </c>
      <c r="AG47" s="236">
        <f t="shared" si="16"/>
        <v>0</v>
      </c>
      <c r="AH47" s="236">
        <f t="shared" si="16"/>
        <v>0</v>
      </c>
      <c r="AI47" s="236">
        <f t="shared" si="16"/>
        <v>0</v>
      </c>
      <c r="AJ47" s="236">
        <f t="shared" si="16"/>
        <v>0</v>
      </c>
      <c r="AK47" s="236">
        <f t="shared" si="16"/>
        <v>0</v>
      </c>
      <c r="AL47" s="236">
        <f t="shared" si="16"/>
        <v>30</v>
      </c>
      <c r="AM47" s="236">
        <f t="shared" si="16"/>
        <v>0</v>
      </c>
      <c r="AN47" s="236">
        <f t="shared" si="16"/>
        <v>0</v>
      </c>
      <c r="AO47" s="236">
        <f t="shared" si="16"/>
        <v>0</v>
      </c>
      <c r="AP47" s="236">
        <f t="shared" si="16"/>
        <v>0</v>
      </c>
      <c r="AQ47" s="236">
        <f t="shared" si="16"/>
        <v>0</v>
      </c>
      <c r="AR47" s="236">
        <f t="shared" si="16"/>
        <v>0</v>
      </c>
      <c r="AS47" s="236">
        <f t="shared" si="16"/>
        <v>0</v>
      </c>
      <c r="AT47" s="236">
        <f t="shared" si="16"/>
        <v>4</v>
      </c>
      <c r="AU47" s="236">
        <f t="shared" si="16"/>
        <v>0</v>
      </c>
      <c r="AV47" s="236">
        <f t="shared" si="16"/>
        <v>0</v>
      </c>
      <c r="AW47" s="236">
        <f t="shared" si="16"/>
        <v>0</v>
      </c>
      <c r="AX47" s="236">
        <f t="shared" si="16"/>
        <v>5</v>
      </c>
      <c r="AY47" s="236">
        <f t="shared" si="16"/>
        <v>0</v>
      </c>
      <c r="AZ47" s="236">
        <f t="shared" si="16"/>
        <v>0</v>
      </c>
      <c r="BA47" s="236">
        <f t="shared" si="16"/>
        <v>42</v>
      </c>
      <c r="BB47" s="236">
        <f t="shared" si="16"/>
        <v>0</v>
      </c>
      <c r="BC47" s="236">
        <f t="shared" si="16"/>
        <v>0</v>
      </c>
      <c r="BD47" s="236">
        <f t="shared" si="16"/>
        <v>53</v>
      </c>
      <c r="BE47" s="236">
        <f t="shared" si="16"/>
        <v>0</v>
      </c>
      <c r="BF47" s="236">
        <f t="shared" si="16"/>
        <v>0</v>
      </c>
      <c r="BG47" s="236">
        <f t="shared" si="16"/>
        <v>1</v>
      </c>
      <c r="BH47" s="236">
        <f t="shared" si="16"/>
        <v>0</v>
      </c>
      <c r="BI47" s="236">
        <f t="shared" si="16"/>
        <v>30</v>
      </c>
      <c r="BJ47" s="236">
        <f t="shared" si="16"/>
        <v>50</v>
      </c>
      <c r="BK47" s="236">
        <f t="shared" si="16"/>
        <v>8</v>
      </c>
      <c r="BL47" s="236">
        <f t="shared" si="16"/>
        <v>22</v>
      </c>
      <c r="BM47" s="236">
        <f t="shared" si="16"/>
        <v>10</v>
      </c>
      <c r="BN47" s="236">
        <f t="shared" si="16"/>
        <v>0</v>
      </c>
      <c r="BO47" s="236">
        <f t="shared" si="16"/>
        <v>0</v>
      </c>
      <c r="BP47" s="236">
        <f t="shared" ref="BP47:BZ47" si="17">SUM(BP39:BP45)</f>
        <v>0</v>
      </c>
      <c r="BQ47" s="236">
        <f t="shared" si="17"/>
        <v>0</v>
      </c>
      <c r="BR47" s="236">
        <f t="shared" si="17"/>
        <v>0</v>
      </c>
      <c r="BS47" s="236">
        <f t="shared" si="17"/>
        <v>0</v>
      </c>
      <c r="BT47" s="236">
        <f t="shared" si="17"/>
        <v>0</v>
      </c>
      <c r="BU47" s="236">
        <f t="shared" si="17"/>
        <v>0</v>
      </c>
      <c r="BV47" s="236">
        <f t="shared" si="17"/>
        <v>0</v>
      </c>
      <c r="BW47" s="236">
        <f t="shared" si="17"/>
        <v>0</v>
      </c>
      <c r="BX47" s="236">
        <f t="shared" si="17"/>
        <v>60</v>
      </c>
      <c r="BY47" s="257">
        <f t="shared" si="17"/>
        <v>0</v>
      </c>
      <c r="BZ47" s="257">
        <f t="shared" si="17"/>
        <v>1</v>
      </c>
      <c r="CA47" s="230"/>
    </row>
    <row r="48" spans="1:79" s="256" customFormat="1" ht="174.6" hidden="1" customHeight="1">
      <c r="A48" s="412" t="s">
        <v>74</v>
      </c>
      <c r="B48" s="413"/>
      <c r="C48" s="236">
        <f>C49</f>
        <v>32</v>
      </c>
      <c r="D48" s="236">
        <f t="shared" ref="D48:BO48" si="18">C48</f>
        <v>32</v>
      </c>
      <c r="E48" s="236">
        <f t="shared" si="18"/>
        <v>32</v>
      </c>
      <c r="F48" s="236">
        <f t="shared" si="18"/>
        <v>32</v>
      </c>
      <c r="G48" s="236">
        <f t="shared" si="18"/>
        <v>32</v>
      </c>
      <c r="H48" s="236">
        <f t="shared" si="18"/>
        <v>32</v>
      </c>
      <c r="I48" s="236">
        <f t="shared" si="18"/>
        <v>32</v>
      </c>
      <c r="J48" s="236">
        <f t="shared" si="18"/>
        <v>32</v>
      </c>
      <c r="K48" s="236">
        <f t="shared" si="18"/>
        <v>32</v>
      </c>
      <c r="L48" s="236">
        <f t="shared" si="18"/>
        <v>32</v>
      </c>
      <c r="M48" s="236">
        <f t="shared" si="18"/>
        <v>32</v>
      </c>
      <c r="N48" s="236">
        <f t="shared" si="18"/>
        <v>32</v>
      </c>
      <c r="O48" s="236">
        <f t="shared" si="18"/>
        <v>32</v>
      </c>
      <c r="P48" s="236">
        <f t="shared" si="18"/>
        <v>32</v>
      </c>
      <c r="Q48" s="236">
        <f t="shared" si="18"/>
        <v>32</v>
      </c>
      <c r="R48" s="236">
        <f t="shared" si="18"/>
        <v>32</v>
      </c>
      <c r="S48" s="236">
        <f t="shared" si="18"/>
        <v>32</v>
      </c>
      <c r="T48" s="236">
        <f t="shared" si="18"/>
        <v>32</v>
      </c>
      <c r="U48" s="236">
        <f t="shared" si="18"/>
        <v>32</v>
      </c>
      <c r="V48" s="236">
        <f t="shared" si="18"/>
        <v>32</v>
      </c>
      <c r="W48" s="236">
        <f t="shared" si="18"/>
        <v>32</v>
      </c>
      <c r="X48" s="236">
        <f t="shared" si="18"/>
        <v>32</v>
      </c>
      <c r="Y48" s="236">
        <f t="shared" si="18"/>
        <v>32</v>
      </c>
      <c r="Z48" s="236">
        <f t="shared" si="18"/>
        <v>32</v>
      </c>
      <c r="AA48" s="236">
        <f t="shared" si="18"/>
        <v>32</v>
      </c>
      <c r="AB48" s="236">
        <f t="shared" si="18"/>
        <v>32</v>
      </c>
      <c r="AC48" s="236">
        <f t="shared" si="18"/>
        <v>32</v>
      </c>
      <c r="AD48" s="236">
        <f t="shared" si="18"/>
        <v>32</v>
      </c>
      <c r="AE48" s="236">
        <f t="shared" si="18"/>
        <v>32</v>
      </c>
      <c r="AF48" s="236">
        <f t="shared" si="18"/>
        <v>32</v>
      </c>
      <c r="AG48" s="236">
        <f t="shared" si="18"/>
        <v>32</v>
      </c>
      <c r="AH48" s="236">
        <f t="shared" si="18"/>
        <v>32</v>
      </c>
      <c r="AI48" s="236">
        <f t="shared" si="18"/>
        <v>32</v>
      </c>
      <c r="AJ48" s="236">
        <f t="shared" si="18"/>
        <v>32</v>
      </c>
      <c r="AK48" s="236">
        <f t="shared" si="18"/>
        <v>32</v>
      </c>
      <c r="AL48" s="236">
        <f t="shared" si="18"/>
        <v>32</v>
      </c>
      <c r="AM48" s="236">
        <f t="shared" si="18"/>
        <v>32</v>
      </c>
      <c r="AN48" s="236">
        <f t="shared" si="18"/>
        <v>32</v>
      </c>
      <c r="AO48" s="236">
        <f t="shared" si="18"/>
        <v>32</v>
      </c>
      <c r="AP48" s="236">
        <f t="shared" si="18"/>
        <v>32</v>
      </c>
      <c r="AQ48" s="236">
        <f t="shared" si="18"/>
        <v>32</v>
      </c>
      <c r="AR48" s="236">
        <f t="shared" si="18"/>
        <v>32</v>
      </c>
      <c r="AS48" s="236">
        <f t="shared" si="18"/>
        <v>32</v>
      </c>
      <c r="AT48" s="236">
        <f t="shared" si="18"/>
        <v>32</v>
      </c>
      <c r="AU48" s="236">
        <f t="shared" si="18"/>
        <v>32</v>
      </c>
      <c r="AV48" s="236">
        <f t="shared" si="18"/>
        <v>32</v>
      </c>
      <c r="AW48" s="236">
        <f t="shared" si="18"/>
        <v>32</v>
      </c>
      <c r="AX48" s="236">
        <f t="shared" si="18"/>
        <v>32</v>
      </c>
      <c r="AY48" s="236">
        <f t="shared" si="18"/>
        <v>32</v>
      </c>
      <c r="AZ48" s="236">
        <f t="shared" si="18"/>
        <v>32</v>
      </c>
      <c r="BA48" s="236">
        <f t="shared" si="18"/>
        <v>32</v>
      </c>
      <c r="BB48" s="236">
        <f t="shared" si="18"/>
        <v>32</v>
      </c>
      <c r="BC48" s="236">
        <f t="shared" si="18"/>
        <v>32</v>
      </c>
      <c r="BD48" s="236">
        <f t="shared" si="18"/>
        <v>32</v>
      </c>
      <c r="BE48" s="236">
        <f t="shared" si="18"/>
        <v>32</v>
      </c>
      <c r="BF48" s="236">
        <f t="shared" si="18"/>
        <v>32</v>
      </c>
      <c r="BG48" s="236">
        <f t="shared" si="18"/>
        <v>32</v>
      </c>
      <c r="BH48" s="236">
        <f t="shared" si="18"/>
        <v>32</v>
      </c>
      <c r="BI48" s="236">
        <f t="shared" si="18"/>
        <v>32</v>
      </c>
      <c r="BJ48" s="236">
        <f t="shared" si="18"/>
        <v>32</v>
      </c>
      <c r="BK48" s="236">
        <f t="shared" si="18"/>
        <v>32</v>
      </c>
      <c r="BL48" s="236">
        <f t="shared" si="18"/>
        <v>32</v>
      </c>
      <c r="BM48" s="236">
        <f t="shared" si="18"/>
        <v>32</v>
      </c>
      <c r="BN48" s="236">
        <f t="shared" si="18"/>
        <v>32</v>
      </c>
      <c r="BO48" s="236">
        <f t="shared" si="18"/>
        <v>32</v>
      </c>
      <c r="BP48" s="236">
        <f t="shared" ref="BP48:BZ48" si="19">BO48</f>
        <v>32</v>
      </c>
      <c r="BQ48" s="236">
        <f t="shared" si="19"/>
        <v>32</v>
      </c>
      <c r="BR48" s="236">
        <f t="shared" si="19"/>
        <v>32</v>
      </c>
      <c r="BS48" s="236">
        <f t="shared" si="19"/>
        <v>32</v>
      </c>
      <c r="BT48" s="236">
        <f t="shared" si="19"/>
        <v>32</v>
      </c>
      <c r="BU48" s="236">
        <f t="shared" si="19"/>
        <v>32</v>
      </c>
      <c r="BV48" s="236">
        <f t="shared" si="19"/>
        <v>32</v>
      </c>
      <c r="BW48" s="236">
        <f t="shared" si="19"/>
        <v>32</v>
      </c>
      <c r="BX48" s="236">
        <f t="shared" si="19"/>
        <v>32</v>
      </c>
      <c r="BY48" s="258">
        <f t="shared" si="19"/>
        <v>32</v>
      </c>
      <c r="BZ48" s="258">
        <f t="shared" si="19"/>
        <v>32</v>
      </c>
      <c r="CA48" s="230"/>
    </row>
    <row r="49" spans="1:79" s="256" customFormat="1" ht="20.25" thickBot="1">
      <c r="A49" s="414" t="s">
        <v>74</v>
      </c>
      <c r="B49" s="415"/>
      <c r="C49" s="255">
        <f>VLOOKUP(B4,Фактически_присутствующих,3,FALSE)</f>
        <v>32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  <c r="CA49" s="230"/>
    </row>
    <row r="50" spans="1:79" s="256" customFormat="1" ht="15.75" thickTop="1">
      <c r="A50" s="414" t="s">
        <v>75</v>
      </c>
      <c r="B50" s="415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20">L47*L48/1000</f>
        <v>0.15359999999999999</v>
      </c>
      <c r="M50" s="240">
        <f t="shared" si="20"/>
        <v>0</v>
      </c>
      <c r="N50" s="240">
        <f t="shared" si="20"/>
        <v>0.20959999999999998</v>
      </c>
      <c r="O50" s="240">
        <f t="shared" si="20"/>
        <v>0</v>
      </c>
      <c r="P50" s="240">
        <f t="shared" si="20"/>
        <v>0</v>
      </c>
      <c r="Q50" s="240">
        <f t="shared" si="20"/>
        <v>0</v>
      </c>
      <c r="R50" s="240">
        <f t="shared" si="20"/>
        <v>0</v>
      </c>
      <c r="S50" s="240">
        <f t="shared" si="20"/>
        <v>0</v>
      </c>
      <c r="T50" s="240">
        <f t="shared" si="20"/>
        <v>0</v>
      </c>
      <c r="U50" s="240">
        <f t="shared" si="20"/>
        <v>0</v>
      </c>
      <c r="V50" s="240">
        <f t="shared" si="20"/>
        <v>0.224</v>
      </c>
      <c r="W50" s="240">
        <f t="shared" si="20"/>
        <v>0</v>
      </c>
      <c r="X50" s="240">
        <f t="shared" si="20"/>
        <v>0</v>
      </c>
      <c r="Y50" s="240">
        <f t="shared" si="20"/>
        <v>3.2000000000000001E-2</v>
      </c>
      <c r="Z50" s="240">
        <f t="shared" si="20"/>
        <v>0</v>
      </c>
      <c r="AA50" s="240">
        <f t="shared" si="20"/>
        <v>0</v>
      </c>
      <c r="AB50" s="240">
        <f t="shared" si="20"/>
        <v>6.4</v>
      </c>
      <c r="AC50" s="240">
        <f t="shared" si="20"/>
        <v>0.20799999999999999</v>
      </c>
      <c r="AD50" s="240">
        <f>AD47*AD48</f>
        <v>0</v>
      </c>
      <c r="AE50" s="240">
        <f t="shared" si="20"/>
        <v>0</v>
      </c>
      <c r="AF50" s="240">
        <f t="shared" si="20"/>
        <v>0</v>
      </c>
      <c r="AG50" s="240">
        <f t="shared" si="20"/>
        <v>0</v>
      </c>
      <c r="AH50" s="240">
        <f t="shared" si="20"/>
        <v>0</v>
      </c>
      <c r="AI50" s="240">
        <f t="shared" si="20"/>
        <v>0</v>
      </c>
      <c r="AJ50" s="240">
        <f t="shared" si="20"/>
        <v>0</v>
      </c>
      <c r="AK50" s="240">
        <f t="shared" si="20"/>
        <v>0</v>
      </c>
      <c r="AL50" s="240">
        <f t="shared" si="20"/>
        <v>0.96</v>
      </c>
      <c r="AM50" s="240">
        <f t="shared" si="20"/>
        <v>0</v>
      </c>
      <c r="AN50" s="240">
        <f t="shared" si="20"/>
        <v>0</v>
      </c>
      <c r="AO50" s="240">
        <f t="shared" si="20"/>
        <v>0</v>
      </c>
      <c r="AP50" s="240">
        <f t="shared" si="20"/>
        <v>0</v>
      </c>
      <c r="AQ50" s="240">
        <f t="shared" si="20"/>
        <v>0</v>
      </c>
      <c r="AR50" s="240">
        <f t="shared" si="20"/>
        <v>0</v>
      </c>
      <c r="AS50" s="240">
        <f t="shared" si="20"/>
        <v>0</v>
      </c>
      <c r="AT50" s="240">
        <f t="shared" si="20"/>
        <v>0.128</v>
      </c>
      <c r="AU50" s="240">
        <f t="shared" si="20"/>
        <v>0</v>
      </c>
      <c r="AV50" s="240">
        <f t="shared" si="20"/>
        <v>0</v>
      </c>
      <c r="AW50" s="240">
        <f t="shared" si="20"/>
        <v>0</v>
      </c>
      <c r="AX50" s="240">
        <f t="shared" si="20"/>
        <v>0.16</v>
      </c>
      <c r="AY50" s="240">
        <f t="shared" si="20"/>
        <v>0</v>
      </c>
      <c r="AZ50" s="240">
        <f t="shared" si="20"/>
        <v>0</v>
      </c>
      <c r="BA50" s="240">
        <f t="shared" si="20"/>
        <v>1.3440000000000001</v>
      </c>
      <c r="BB50" s="240">
        <f t="shared" si="20"/>
        <v>0</v>
      </c>
      <c r="BC50" s="240">
        <f t="shared" si="20"/>
        <v>0</v>
      </c>
      <c r="BD50" s="240">
        <f t="shared" si="20"/>
        <v>1.696</v>
      </c>
      <c r="BE50" s="240">
        <f t="shared" si="20"/>
        <v>0</v>
      </c>
      <c r="BF50" s="240">
        <f t="shared" si="20"/>
        <v>0</v>
      </c>
      <c r="BG50" s="240">
        <f t="shared" si="20"/>
        <v>3.2000000000000001E-2</v>
      </c>
      <c r="BH50" s="240">
        <f t="shared" si="20"/>
        <v>0</v>
      </c>
      <c r="BI50" s="240">
        <f t="shared" si="20"/>
        <v>0.96</v>
      </c>
      <c r="BJ50" s="240">
        <f t="shared" si="20"/>
        <v>1.6</v>
      </c>
      <c r="BK50" s="240">
        <f t="shared" si="20"/>
        <v>0.25600000000000001</v>
      </c>
      <c r="BL50" s="240">
        <f t="shared" si="20"/>
        <v>0.70399999999999996</v>
      </c>
      <c r="BM50" s="240">
        <f t="shared" si="20"/>
        <v>0.32</v>
      </c>
      <c r="BN50" s="240">
        <f t="shared" si="20"/>
        <v>0</v>
      </c>
      <c r="BO50" s="240">
        <f t="shared" si="20"/>
        <v>0</v>
      </c>
      <c r="BP50" s="240">
        <f t="shared" si="20"/>
        <v>0</v>
      </c>
      <c r="BQ50" s="240">
        <f t="shared" si="20"/>
        <v>0</v>
      </c>
      <c r="BR50" s="240">
        <f t="shared" si="20"/>
        <v>0</v>
      </c>
      <c r="BS50" s="240">
        <f t="shared" si="20"/>
        <v>0</v>
      </c>
      <c r="BT50" s="240">
        <f t="shared" si="20"/>
        <v>0</v>
      </c>
      <c r="BU50" s="240">
        <f t="shared" si="20"/>
        <v>0</v>
      </c>
      <c r="BV50" s="240">
        <f t="shared" si="20"/>
        <v>0</v>
      </c>
      <c r="BW50" s="240">
        <f t="shared" si="20"/>
        <v>0</v>
      </c>
      <c r="BX50" s="240">
        <f t="shared" ref="BX50:BY50" si="21">BX47*BX48/1000</f>
        <v>1.92</v>
      </c>
      <c r="BY50" s="238">
        <f t="shared" si="21"/>
        <v>0</v>
      </c>
      <c r="BZ50" s="238">
        <f>BZ47*BZ48</f>
        <v>32</v>
      </c>
      <c r="CA50" s="230"/>
    </row>
    <row r="51" spans="1:79" s="256" customFormat="1">
      <c r="A51" s="414" t="s">
        <v>64</v>
      </c>
      <c r="B51" s="415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  <c r="CA51" s="230"/>
    </row>
    <row r="52" spans="1:79" s="256" customFormat="1">
      <c r="A52" s="414" t="s">
        <v>76</v>
      </c>
      <c r="B52" s="415"/>
      <c r="C52" s="242">
        <f>SUM(D52:BZ52)</f>
        <v>1952</v>
      </c>
      <c r="D52" s="243">
        <f t="shared" ref="D52:BZ52" si="22">D50*D51</f>
        <v>0</v>
      </c>
      <c r="E52" s="243">
        <f t="shared" si="22"/>
        <v>0</v>
      </c>
      <c r="F52" s="239">
        <f t="shared" si="22"/>
        <v>0</v>
      </c>
      <c r="G52" s="240">
        <f t="shared" si="22"/>
        <v>0</v>
      </c>
      <c r="H52" s="240">
        <f t="shared" si="22"/>
        <v>0</v>
      </c>
      <c r="I52" s="240">
        <f t="shared" si="22"/>
        <v>0</v>
      </c>
      <c r="J52" s="240">
        <f t="shared" si="22"/>
        <v>0</v>
      </c>
      <c r="K52" s="240">
        <f t="shared" si="22"/>
        <v>0</v>
      </c>
      <c r="L52" s="240">
        <f t="shared" si="22"/>
        <v>21.503999999999998</v>
      </c>
      <c r="M52" s="240">
        <f t="shared" si="22"/>
        <v>0</v>
      </c>
      <c r="N52" s="240">
        <f t="shared" si="22"/>
        <v>2.0959999999999996</v>
      </c>
      <c r="O52" s="240">
        <f t="shared" si="22"/>
        <v>0</v>
      </c>
      <c r="P52" s="240">
        <f t="shared" si="22"/>
        <v>0</v>
      </c>
      <c r="Q52" s="240">
        <f t="shared" si="22"/>
        <v>0</v>
      </c>
      <c r="R52" s="240">
        <f t="shared" si="22"/>
        <v>0</v>
      </c>
      <c r="S52" s="240">
        <f t="shared" si="22"/>
        <v>0</v>
      </c>
      <c r="T52" s="240">
        <f t="shared" si="22"/>
        <v>0</v>
      </c>
      <c r="U52" s="240">
        <f t="shared" si="22"/>
        <v>0</v>
      </c>
      <c r="V52" s="240">
        <f t="shared" si="22"/>
        <v>29.12</v>
      </c>
      <c r="W52" s="240">
        <f t="shared" si="22"/>
        <v>0</v>
      </c>
      <c r="X52" s="240">
        <f t="shared" si="22"/>
        <v>0</v>
      </c>
      <c r="Y52" s="240">
        <f t="shared" si="22"/>
        <v>1.28</v>
      </c>
      <c r="Z52" s="240">
        <f t="shared" si="22"/>
        <v>0</v>
      </c>
      <c r="AA52" s="240">
        <f t="shared" si="22"/>
        <v>0</v>
      </c>
      <c r="AB52" s="240">
        <f t="shared" si="22"/>
        <v>448</v>
      </c>
      <c r="AC52" s="240">
        <f t="shared" si="22"/>
        <v>34.32</v>
      </c>
      <c r="AD52" s="240">
        <f t="shared" si="22"/>
        <v>0</v>
      </c>
      <c r="AE52" s="240">
        <f t="shared" si="22"/>
        <v>0</v>
      </c>
      <c r="AF52" s="240">
        <f t="shared" si="22"/>
        <v>0</v>
      </c>
      <c r="AG52" s="240">
        <f t="shared" si="22"/>
        <v>0</v>
      </c>
      <c r="AH52" s="240">
        <f t="shared" si="22"/>
        <v>0</v>
      </c>
      <c r="AI52" s="240">
        <f t="shared" si="22"/>
        <v>0</v>
      </c>
      <c r="AJ52" s="240">
        <f t="shared" si="22"/>
        <v>0</v>
      </c>
      <c r="AK52" s="240">
        <f t="shared" si="22"/>
        <v>0</v>
      </c>
      <c r="AL52" s="240">
        <f t="shared" si="22"/>
        <v>52.8</v>
      </c>
      <c r="AM52" s="240">
        <f t="shared" si="22"/>
        <v>0</v>
      </c>
      <c r="AN52" s="240">
        <f t="shared" si="22"/>
        <v>0</v>
      </c>
      <c r="AO52" s="240">
        <f t="shared" si="22"/>
        <v>0</v>
      </c>
      <c r="AP52" s="240">
        <f t="shared" si="22"/>
        <v>0</v>
      </c>
      <c r="AQ52" s="240">
        <f t="shared" si="22"/>
        <v>0</v>
      </c>
      <c r="AR52" s="240">
        <f t="shared" si="22"/>
        <v>0</v>
      </c>
      <c r="AS52" s="240">
        <f t="shared" si="22"/>
        <v>0</v>
      </c>
      <c r="AT52" s="240">
        <f t="shared" si="22"/>
        <v>76.8</v>
      </c>
      <c r="AU52" s="240">
        <f t="shared" si="22"/>
        <v>0</v>
      </c>
      <c r="AV52" s="240">
        <f t="shared" si="22"/>
        <v>0</v>
      </c>
      <c r="AW52" s="240">
        <f t="shared" si="22"/>
        <v>0</v>
      </c>
      <c r="AX52" s="240">
        <f t="shared" si="22"/>
        <v>43.84</v>
      </c>
      <c r="AY52" s="240">
        <f t="shared" si="22"/>
        <v>0</v>
      </c>
      <c r="AZ52" s="240">
        <f t="shared" si="22"/>
        <v>0</v>
      </c>
      <c r="BA52" s="240">
        <f t="shared" si="22"/>
        <v>241.92000000000002</v>
      </c>
      <c r="BB52" s="240">
        <f t="shared" si="22"/>
        <v>0</v>
      </c>
      <c r="BC52" s="240">
        <f t="shared" si="22"/>
        <v>0</v>
      </c>
      <c r="BD52" s="240">
        <f t="shared" si="22"/>
        <v>508.8</v>
      </c>
      <c r="BE52" s="240">
        <f t="shared" si="22"/>
        <v>0</v>
      </c>
      <c r="BF52" s="240">
        <f t="shared" si="22"/>
        <v>0</v>
      </c>
      <c r="BG52" s="240">
        <f t="shared" si="22"/>
        <v>9.6</v>
      </c>
      <c r="BH52" s="240">
        <f t="shared" si="22"/>
        <v>0</v>
      </c>
      <c r="BI52" s="240">
        <f t="shared" si="22"/>
        <v>20.16</v>
      </c>
      <c r="BJ52" s="240">
        <f t="shared" si="22"/>
        <v>56</v>
      </c>
      <c r="BK52" s="240">
        <f t="shared" si="22"/>
        <v>5.6319999999999997</v>
      </c>
      <c r="BL52" s="240">
        <f t="shared" si="22"/>
        <v>22.527999999999999</v>
      </c>
      <c r="BM52" s="240">
        <f t="shared" si="22"/>
        <v>44.800000000000004</v>
      </c>
      <c r="BN52" s="240">
        <f t="shared" si="22"/>
        <v>0</v>
      </c>
      <c r="BO52" s="240">
        <f t="shared" si="22"/>
        <v>0</v>
      </c>
      <c r="BP52" s="240">
        <f t="shared" si="22"/>
        <v>0</v>
      </c>
      <c r="BQ52" s="240">
        <f t="shared" si="22"/>
        <v>0</v>
      </c>
      <c r="BR52" s="240">
        <f t="shared" si="22"/>
        <v>0</v>
      </c>
      <c r="BS52" s="240">
        <f t="shared" si="22"/>
        <v>0</v>
      </c>
      <c r="BT52" s="240">
        <f t="shared" si="22"/>
        <v>0</v>
      </c>
      <c r="BU52" s="240">
        <f t="shared" si="22"/>
        <v>0</v>
      </c>
      <c r="BV52" s="240">
        <f t="shared" si="22"/>
        <v>0</v>
      </c>
      <c r="BW52" s="240">
        <f t="shared" si="22"/>
        <v>0</v>
      </c>
      <c r="BX52" s="240">
        <f t="shared" si="22"/>
        <v>76.8</v>
      </c>
      <c r="BY52" s="243">
        <f t="shared" si="22"/>
        <v>0</v>
      </c>
      <c r="BZ52" s="243">
        <f t="shared" si="22"/>
        <v>256</v>
      </c>
      <c r="CA52" s="230"/>
    </row>
    <row r="53" spans="1:79" s="256" customFormat="1" ht="15.75" customHeight="1">
      <c r="A53" s="414" t="s">
        <v>77</v>
      </c>
      <c r="B53" s="415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  <c r="CA53" s="230"/>
    </row>
    <row r="54" spans="1:79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56" customFormat="1" hidden="1">
      <c r="A55" s="408"/>
      <c r="B55" s="407"/>
      <c r="C55" s="236"/>
      <c r="D55" s="236">
        <f t="shared" ref="D55:K55" si="23">SUM(D39:D45)</f>
        <v>0</v>
      </c>
      <c r="E55" s="236">
        <f t="shared" si="23"/>
        <v>0</v>
      </c>
      <c r="F55" s="236">
        <f t="shared" si="23"/>
        <v>0</v>
      </c>
      <c r="G55" s="236">
        <f t="shared" si="23"/>
        <v>0</v>
      </c>
      <c r="H55" s="236">
        <f t="shared" si="23"/>
        <v>0</v>
      </c>
      <c r="I55" s="236">
        <f t="shared" si="23"/>
        <v>0</v>
      </c>
      <c r="J55" s="236">
        <f t="shared" si="23"/>
        <v>0</v>
      </c>
      <c r="K55" s="236">
        <f t="shared" si="23"/>
        <v>0</v>
      </c>
      <c r="L55" s="236">
        <f>SUM(L39:L45)</f>
        <v>4.8</v>
      </c>
      <c r="M55" s="236">
        <f t="shared" ref="M55:BW55" si="24">SUM(M39:M45)</f>
        <v>0</v>
      </c>
      <c r="N55" s="236">
        <f t="shared" si="24"/>
        <v>6.55</v>
      </c>
      <c r="O55" s="236">
        <f t="shared" si="24"/>
        <v>0</v>
      </c>
      <c r="P55" s="236">
        <f t="shared" si="24"/>
        <v>0</v>
      </c>
      <c r="Q55" s="236">
        <f t="shared" si="24"/>
        <v>0</v>
      </c>
      <c r="R55" s="236">
        <f t="shared" si="24"/>
        <v>0</v>
      </c>
      <c r="S55" s="236">
        <f t="shared" si="24"/>
        <v>0</v>
      </c>
      <c r="T55" s="236">
        <f t="shared" si="24"/>
        <v>0</v>
      </c>
      <c r="U55" s="236">
        <f t="shared" si="24"/>
        <v>0</v>
      </c>
      <c r="V55" s="236">
        <f t="shared" si="24"/>
        <v>7</v>
      </c>
      <c r="W55" s="236">
        <f t="shared" si="24"/>
        <v>0</v>
      </c>
      <c r="X55" s="236">
        <f t="shared" si="24"/>
        <v>0</v>
      </c>
      <c r="Y55" s="236">
        <f t="shared" si="24"/>
        <v>1</v>
      </c>
      <c r="Z55" s="236">
        <f t="shared" si="24"/>
        <v>0</v>
      </c>
      <c r="AA55" s="236">
        <f t="shared" si="24"/>
        <v>0</v>
      </c>
      <c r="AB55" s="236">
        <f t="shared" si="24"/>
        <v>200</v>
      </c>
      <c r="AC55" s="236">
        <f t="shared" si="24"/>
        <v>6.5</v>
      </c>
      <c r="AD55" s="236">
        <f>SUM(AD39:AD45)</f>
        <v>0</v>
      </c>
      <c r="AE55" s="236">
        <f t="shared" si="24"/>
        <v>0</v>
      </c>
      <c r="AF55" s="236">
        <f t="shared" si="24"/>
        <v>0</v>
      </c>
      <c r="AG55" s="236">
        <f t="shared" si="24"/>
        <v>0</v>
      </c>
      <c r="AH55" s="236">
        <f t="shared" si="24"/>
        <v>0</v>
      </c>
      <c r="AI55" s="236">
        <f t="shared" si="24"/>
        <v>0</v>
      </c>
      <c r="AJ55" s="236">
        <f t="shared" si="24"/>
        <v>0</v>
      </c>
      <c r="AK55" s="236">
        <f t="shared" si="24"/>
        <v>0</v>
      </c>
      <c r="AL55" s="236">
        <f t="shared" si="24"/>
        <v>30</v>
      </c>
      <c r="AM55" s="236">
        <f t="shared" si="24"/>
        <v>0</v>
      </c>
      <c r="AN55" s="236">
        <f t="shared" si="24"/>
        <v>0</v>
      </c>
      <c r="AO55" s="236">
        <f t="shared" si="24"/>
        <v>0</v>
      </c>
      <c r="AP55" s="236">
        <f t="shared" si="24"/>
        <v>0</v>
      </c>
      <c r="AQ55" s="236">
        <f t="shared" si="24"/>
        <v>0</v>
      </c>
      <c r="AR55" s="236">
        <f t="shared" si="24"/>
        <v>0</v>
      </c>
      <c r="AS55" s="236">
        <f t="shared" si="24"/>
        <v>0</v>
      </c>
      <c r="AT55" s="236">
        <f t="shared" si="24"/>
        <v>4</v>
      </c>
      <c r="AU55" s="236">
        <f t="shared" si="24"/>
        <v>0</v>
      </c>
      <c r="AV55" s="236">
        <f t="shared" si="24"/>
        <v>0</v>
      </c>
      <c r="AW55" s="236">
        <f t="shared" si="24"/>
        <v>0</v>
      </c>
      <c r="AX55" s="236">
        <f t="shared" si="24"/>
        <v>5</v>
      </c>
      <c r="AY55" s="236">
        <f t="shared" si="24"/>
        <v>0</v>
      </c>
      <c r="AZ55" s="236">
        <f t="shared" si="24"/>
        <v>0</v>
      </c>
      <c r="BA55" s="236">
        <f t="shared" si="24"/>
        <v>42</v>
      </c>
      <c r="BB55" s="236">
        <f t="shared" si="24"/>
        <v>0</v>
      </c>
      <c r="BC55" s="236">
        <f t="shared" si="24"/>
        <v>0</v>
      </c>
      <c r="BD55" s="236">
        <f t="shared" si="24"/>
        <v>53</v>
      </c>
      <c r="BE55" s="236">
        <f t="shared" si="24"/>
        <v>0</v>
      </c>
      <c r="BF55" s="236">
        <f t="shared" si="24"/>
        <v>0</v>
      </c>
      <c r="BG55" s="236">
        <f t="shared" si="24"/>
        <v>1</v>
      </c>
      <c r="BH55" s="236">
        <f t="shared" si="24"/>
        <v>0</v>
      </c>
      <c r="BI55" s="236">
        <f t="shared" si="24"/>
        <v>30</v>
      </c>
      <c r="BJ55" s="236">
        <f t="shared" si="24"/>
        <v>50</v>
      </c>
      <c r="BK55" s="236">
        <f t="shared" si="24"/>
        <v>8</v>
      </c>
      <c r="BL55" s="236">
        <f t="shared" si="24"/>
        <v>22</v>
      </c>
      <c r="BM55" s="236">
        <f t="shared" si="24"/>
        <v>10</v>
      </c>
      <c r="BN55" s="236">
        <f t="shared" si="24"/>
        <v>0</v>
      </c>
      <c r="BO55" s="236">
        <f t="shared" si="24"/>
        <v>0</v>
      </c>
      <c r="BP55" s="236">
        <f t="shared" si="24"/>
        <v>0</v>
      </c>
      <c r="BQ55" s="236">
        <f t="shared" si="24"/>
        <v>0</v>
      </c>
      <c r="BR55" s="236">
        <f t="shared" si="24"/>
        <v>0</v>
      </c>
      <c r="BS55" s="236">
        <f t="shared" si="24"/>
        <v>0</v>
      </c>
      <c r="BT55" s="236">
        <f t="shared" si="24"/>
        <v>0</v>
      </c>
      <c r="BU55" s="236">
        <f t="shared" si="24"/>
        <v>0</v>
      </c>
      <c r="BV55" s="236">
        <f t="shared" si="24"/>
        <v>0</v>
      </c>
      <c r="BW55" s="236">
        <f t="shared" si="24"/>
        <v>0</v>
      </c>
      <c r="BX55" s="236">
        <f>SUM(BX39:BX45)</f>
        <v>60</v>
      </c>
      <c r="BY55" s="257">
        <f>SUM(BY35:BY43)</f>
        <v>0</v>
      </c>
      <c r="BZ55" s="257">
        <f>SUM(BZ39:BZ45)</f>
        <v>1</v>
      </c>
      <c r="CA55" s="230"/>
    </row>
    <row r="56" spans="1:79" s="256" customFormat="1" hidden="1">
      <c r="A56" s="412" t="s">
        <v>74</v>
      </c>
      <c r="B56" s="413"/>
      <c r="C56" s="236">
        <f>C57</f>
        <v>32</v>
      </c>
      <c r="D56" s="246">
        <f>C56</f>
        <v>32</v>
      </c>
      <c r="E56" s="246">
        <f t="shared" ref="E56:BP56" si="25">D56</f>
        <v>32</v>
      </c>
      <c r="F56" s="246">
        <f t="shared" si="25"/>
        <v>32</v>
      </c>
      <c r="G56" s="246">
        <f t="shared" si="25"/>
        <v>32</v>
      </c>
      <c r="H56" s="246">
        <f t="shared" si="25"/>
        <v>32</v>
      </c>
      <c r="I56" s="246">
        <f t="shared" si="25"/>
        <v>32</v>
      </c>
      <c r="J56" s="246">
        <f t="shared" si="25"/>
        <v>32</v>
      </c>
      <c r="K56" s="246">
        <f t="shared" si="25"/>
        <v>32</v>
      </c>
      <c r="L56" s="246">
        <f t="shared" si="25"/>
        <v>32</v>
      </c>
      <c r="M56" s="246">
        <f t="shared" si="25"/>
        <v>32</v>
      </c>
      <c r="N56" s="246">
        <f t="shared" si="25"/>
        <v>32</v>
      </c>
      <c r="O56" s="246">
        <f t="shared" si="25"/>
        <v>32</v>
      </c>
      <c r="P56" s="246">
        <f t="shared" si="25"/>
        <v>32</v>
      </c>
      <c r="Q56" s="246">
        <f t="shared" si="25"/>
        <v>32</v>
      </c>
      <c r="R56" s="246">
        <f t="shared" si="25"/>
        <v>32</v>
      </c>
      <c r="S56" s="246">
        <f t="shared" si="25"/>
        <v>32</v>
      </c>
      <c r="T56" s="246">
        <f t="shared" si="25"/>
        <v>32</v>
      </c>
      <c r="U56" s="246">
        <f t="shared" si="25"/>
        <v>32</v>
      </c>
      <c r="V56" s="246">
        <f t="shared" si="25"/>
        <v>32</v>
      </c>
      <c r="W56" s="246">
        <f t="shared" si="25"/>
        <v>32</v>
      </c>
      <c r="X56" s="246">
        <f t="shared" si="25"/>
        <v>32</v>
      </c>
      <c r="Y56" s="246">
        <f t="shared" si="25"/>
        <v>32</v>
      </c>
      <c r="Z56" s="246">
        <f t="shared" si="25"/>
        <v>32</v>
      </c>
      <c r="AA56" s="246">
        <f t="shared" si="25"/>
        <v>32</v>
      </c>
      <c r="AB56" s="246">
        <f t="shared" si="25"/>
        <v>32</v>
      </c>
      <c r="AC56" s="246">
        <f t="shared" si="25"/>
        <v>32</v>
      </c>
      <c r="AD56" s="246">
        <f t="shared" si="25"/>
        <v>32</v>
      </c>
      <c r="AE56" s="246">
        <f t="shared" si="25"/>
        <v>32</v>
      </c>
      <c r="AF56" s="246">
        <f t="shared" si="25"/>
        <v>32</v>
      </c>
      <c r="AG56" s="246">
        <f t="shared" si="25"/>
        <v>32</v>
      </c>
      <c r="AH56" s="246">
        <f t="shared" si="25"/>
        <v>32</v>
      </c>
      <c r="AI56" s="246">
        <f t="shared" si="25"/>
        <v>32</v>
      </c>
      <c r="AJ56" s="246">
        <f t="shared" si="25"/>
        <v>32</v>
      </c>
      <c r="AK56" s="246">
        <f t="shared" si="25"/>
        <v>32</v>
      </c>
      <c r="AL56" s="246">
        <f t="shared" si="25"/>
        <v>32</v>
      </c>
      <c r="AM56" s="246">
        <f t="shared" si="25"/>
        <v>32</v>
      </c>
      <c r="AN56" s="246">
        <f t="shared" si="25"/>
        <v>32</v>
      </c>
      <c r="AO56" s="246">
        <f t="shared" si="25"/>
        <v>32</v>
      </c>
      <c r="AP56" s="246">
        <f t="shared" si="25"/>
        <v>32</v>
      </c>
      <c r="AQ56" s="246">
        <f t="shared" si="25"/>
        <v>32</v>
      </c>
      <c r="AR56" s="246">
        <f t="shared" si="25"/>
        <v>32</v>
      </c>
      <c r="AS56" s="246">
        <f t="shared" si="25"/>
        <v>32</v>
      </c>
      <c r="AT56" s="246">
        <f t="shared" si="25"/>
        <v>32</v>
      </c>
      <c r="AU56" s="246">
        <f t="shared" si="25"/>
        <v>32</v>
      </c>
      <c r="AV56" s="246">
        <f t="shared" si="25"/>
        <v>32</v>
      </c>
      <c r="AW56" s="246">
        <f t="shared" si="25"/>
        <v>32</v>
      </c>
      <c r="AX56" s="246">
        <f t="shared" si="25"/>
        <v>32</v>
      </c>
      <c r="AY56" s="246">
        <f t="shared" si="25"/>
        <v>32</v>
      </c>
      <c r="AZ56" s="246">
        <f t="shared" si="25"/>
        <v>32</v>
      </c>
      <c r="BA56" s="246">
        <f t="shared" si="25"/>
        <v>32</v>
      </c>
      <c r="BB56" s="246">
        <f t="shared" si="25"/>
        <v>32</v>
      </c>
      <c r="BC56" s="246">
        <f t="shared" si="25"/>
        <v>32</v>
      </c>
      <c r="BD56" s="246">
        <f t="shared" si="25"/>
        <v>32</v>
      </c>
      <c r="BE56" s="246">
        <f t="shared" si="25"/>
        <v>32</v>
      </c>
      <c r="BF56" s="246">
        <f t="shared" si="25"/>
        <v>32</v>
      </c>
      <c r="BG56" s="246">
        <f t="shared" si="25"/>
        <v>32</v>
      </c>
      <c r="BH56" s="246">
        <f t="shared" si="25"/>
        <v>32</v>
      </c>
      <c r="BI56" s="246">
        <f t="shared" si="25"/>
        <v>32</v>
      </c>
      <c r="BJ56" s="246">
        <f t="shared" si="25"/>
        <v>32</v>
      </c>
      <c r="BK56" s="246">
        <f t="shared" si="25"/>
        <v>32</v>
      </c>
      <c r="BL56" s="246">
        <f t="shared" si="25"/>
        <v>32</v>
      </c>
      <c r="BM56" s="246">
        <f t="shared" si="25"/>
        <v>32</v>
      </c>
      <c r="BN56" s="246">
        <f t="shared" si="25"/>
        <v>32</v>
      </c>
      <c r="BO56" s="246">
        <f t="shared" si="25"/>
        <v>32</v>
      </c>
      <c r="BP56" s="246">
        <f t="shared" si="25"/>
        <v>32</v>
      </c>
      <c r="BQ56" s="246">
        <f t="shared" ref="BQ56:BZ56" si="26">BP56</f>
        <v>32</v>
      </c>
      <c r="BR56" s="246">
        <f t="shared" si="26"/>
        <v>32</v>
      </c>
      <c r="BS56" s="246">
        <f t="shared" si="26"/>
        <v>32</v>
      </c>
      <c r="BT56" s="246">
        <f t="shared" si="26"/>
        <v>32</v>
      </c>
      <c r="BU56" s="246">
        <f t="shared" si="26"/>
        <v>32</v>
      </c>
      <c r="BV56" s="246">
        <f t="shared" si="26"/>
        <v>32</v>
      </c>
      <c r="BW56" s="246">
        <f t="shared" si="26"/>
        <v>32</v>
      </c>
      <c r="BX56" s="246">
        <f t="shared" si="26"/>
        <v>32</v>
      </c>
      <c r="BY56" s="258">
        <f t="shared" si="26"/>
        <v>32</v>
      </c>
      <c r="BZ56" s="258">
        <f t="shared" si="26"/>
        <v>32</v>
      </c>
      <c r="CA56" s="230"/>
    </row>
    <row r="57" spans="1:79" s="256" customFormat="1" ht="21" hidden="1" thickBot="1">
      <c r="A57" s="410" t="s">
        <v>138</v>
      </c>
      <c r="B57" s="411"/>
      <c r="C57" s="99">
        <f>VLOOKUP(B4,Общее_количество_учащихся,3,FALSE)</f>
        <v>32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  <c r="CA57" s="230"/>
    </row>
    <row r="58" spans="1:79" s="256" customFormat="1" hidden="1">
      <c r="A58" s="414" t="s">
        <v>75</v>
      </c>
      <c r="B58" s="415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7">H55*H56/1000</f>
        <v>0</v>
      </c>
      <c r="I58" s="248">
        <f t="shared" si="27"/>
        <v>0</v>
      </c>
      <c r="J58" s="249">
        <f t="shared" si="27"/>
        <v>0</v>
      </c>
      <c r="K58" s="249">
        <f>K55*K56</f>
        <v>0</v>
      </c>
      <c r="L58" s="249">
        <f>L55*L56/1000</f>
        <v>0.15359999999999999</v>
      </c>
      <c r="M58" s="249">
        <f t="shared" si="27"/>
        <v>0</v>
      </c>
      <c r="N58" s="249">
        <f t="shared" si="27"/>
        <v>0.20959999999999998</v>
      </c>
      <c r="O58" s="249">
        <f t="shared" si="27"/>
        <v>0</v>
      </c>
      <c r="P58" s="249">
        <f t="shared" si="27"/>
        <v>0</v>
      </c>
      <c r="Q58" s="249">
        <f>Q55*Q56</f>
        <v>0</v>
      </c>
      <c r="R58" s="249">
        <f t="shared" si="27"/>
        <v>0</v>
      </c>
      <c r="S58" s="249">
        <f>S55*S56</f>
        <v>0</v>
      </c>
      <c r="T58" s="249">
        <f t="shared" si="27"/>
        <v>0</v>
      </c>
      <c r="U58" s="249">
        <f t="shared" si="27"/>
        <v>0</v>
      </c>
      <c r="V58" s="249">
        <f t="shared" si="27"/>
        <v>0.224</v>
      </c>
      <c r="W58" s="249">
        <f t="shared" si="27"/>
        <v>0</v>
      </c>
      <c r="X58" s="249">
        <f t="shared" si="27"/>
        <v>0</v>
      </c>
      <c r="Y58" s="249">
        <f t="shared" si="27"/>
        <v>3.2000000000000001E-2</v>
      </c>
      <c r="Z58" s="249">
        <f t="shared" si="27"/>
        <v>0</v>
      </c>
      <c r="AA58" s="249">
        <f t="shared" si="27"/>
        <v>0</v>
      </c>
      <c r="AB58" s="249">
        <f t="shared" si="27"/>
        <v>6.4</v>
      </c>
      <c r="AC58" s="249">
        <f t="shared" si="27"/>
        <v>0.20799999999999999</v>
      </c>
      <c r="AD58" s="249">
        <f>AD55*AD56</f>
        <v>0</v>
      </c>
      <c r="AE58" s="249">
        <f t="shared" si="27"/>
        <v>0</v>
      </c>
      <c r="AF58" s="249">
        <f t="shared" si="27"/>
        <v>0</v>
      </c>
      <c r="AG58" s="249">
        <f t="shared" si="27"/>
        <v>0</v>
      </c>
      <c r="AH58" s="249">
        <f t="shared" si="27"/>
        <v>0</v>
      </c>
      <c r="AI58" s="249">
        <f t="shared" si="27"/>
        <v>0</v>
      </c>
      <c r="AJ58" s="249">
        <f t="shared" si="27"/>
        <v>0</v>
      </c>
      <c r="AK58" s="249">
        <f t="shared" si="27"/>
        <v>0</v>
      </c>
      <c r="AL58" s="249">
        <f t="shared" si="27"/>
        <v>0.96</v>
      </c>
      <c r="AM58" s="249">
        <f t="shared" si="27"/>
        <v>0</v>
      </c>
      <c r="AN58" s="249">
        <f t="shared" si="27"/>
        <v>0</v>
      </c>
      <c r="AO58" s="249">
        <f t="shared" si="27"/>
        <v>0</v>
      </c>
      <c r="AP58" s="249">
        <f t="shared" si="27"/>
        <v>0</v>
      </c>
      <c r="AQ58" s="249">
        <f t="shared" si="27"/>
        <v>0</v>
      </c>
      <c r="AR58" s="249">
        <f t="shared" si="27"/>
        <v>0</v>
      </c>
      <c r="AS58" s="249">
        <f t="shared" si="27"/>
        <v>0</v>
      </c>
      <c r="AT58" s="249">
        <f t="shared" si="27"/>
        <v>0.128</v>
      </c>
      <c r="AU58" s="249">
        <f t="shared" si="27"/>
        <v>0</v>
      </c>
      <c r="AV58" s="249">
        <f t="shared" si="27"/>
        <v>0</v>
      </c>
      <c r="AW58" s="249">
        <f t="shared" si="27"/>
        <v>0</v>
      </c>
      <c r="AX58" s="249">
        <f t="shared" si="27"/>
        <v>0.16</v>
      </c>
      <c r="AY58" s="249">
        <f t="shared" si="27"/>
        <v>0</v>
      </c>
      <c r="AZ58" s="249">
        <f t="shared" si="27"/>
        <v>0</v>
      </c>
      <c r="BA58" s="249">
        <f t="shared" si="27"/>
        <v>1.3440000000000001</v>
      </c>
      <c r="BB58" s="249">
        <f t="shared" si="27"/>
        <v>0</v>
      </c>
      <c r="BC58" s="249">
        <f t="shared" si="27"/>
        <v>0</v>
      </c>
      <c r="BD58" s="249">
        <f t="shared" si="27"/>
        <v>1.696</v>
      </c>
      <c r="BE58" s="249">
        <f t="shared" si="27"/>
        <v>0</v>
      </c>
      <c r="BF58" s="249">
        <f t="shared" si="27"/>
        <v>0</v>
      </c>
      <c r="BG58" s="249">
        <f t="shared" si="27"/>
        <v>3.2000000000000001E-2</v>
      </c>
      <c r="BH58" s="249">
        <f>BH55*BH56</f>
        <v>0</v>
      </c>
      <c r="BI58" s="249">
        <f t="shared" si="27"/>
        <v>0.96</v>
      </c>
      <c r="BJ58" s="249">
        <f t="shared" si="27"/>
        <v>1.6</v>
      </c>
      <c r="BK58" s="249">
        <f t="shared" si="27"/>
        <v>0.25600000000000001</v>
      </c>
      <c r="BL58" s="249">
        <f t="shared" si="27"/>
        <v>0.70399999999999996</v>
      </c>
      <c r="BM58" s="249">
        <f t="shared" si="27"/>
        <v>0.32</v>
      </c>
      <c r="BN58" s="249">
        <f t="shared" si="27"/>
        <v>0</v>
      </c>
      <c r="BO58" s="249">
        <f t="shared" si="27"/>
        <v>0</v>
      </c>
      <c r="BP58" s="249">
        <f t="shared" si="27"/>
        <v>0</v>
      </c>
      <c r="BQ58" s="249">
        <f t="shared" si="27"/>
        <v>0</v>
      </c>
      <c r="BR58" s="249">
        <f t="shared" si="27"/>
        <v>0</v>
      </c>
      <c r="BS58" s="249">
        <f t="shared" si="27"/>
        <v>0</v>
      </c>
      <c r="BT58" s="249">
        <f t="shared" ref="BT58:BY58" si="28">BT55*BT56/1000</f>
        <v>0</v>
      </c>
      <c r="BU58" s="249">
        <f t="shared" si="28"/>
        <v>0</v>
      </c>
      <c r="BV58" s="249">
        <f t="shared" si="28"/>
        <v>0</v>
      </c>
      <c r="BW58" s="249">
        <f t="shared" si="28"/>
        <v>0</v>
      </c>
      <c r="BX58" s="249">
        <f t="shared" si="28"/>
        <v>1.92</v>
      </c>
      <c r="BY58" s="249">
        <f t="shared" si="28"/>
        <v>0</v>
      </c>
      <c r="BZ58" s="249">
        <f>BZ55*BZ56</f>
        <v>32</v>
      </c>
      <c r="CA58" s="230"/>
    </row>
    <row r="59" spans="1:79" s="256" customFormat="1" hidden="1">
      <c r="A59" s="414" t="s">
        <v>64</v>
      </c>
      <c r="B59" s="415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  <c r="CA59" s="230"/>
    </row>
    <row r="60" spans="1:79" s="256" customFormat="1" hidden="1">
      <c r="A60" s="414" t="s">
        <v>76</v>
      </c>
      <c r="B60" s="415"/>
      <c r="C60" s="250">
        <f>SUM(D60:BZ60)</f>
        <v>1952</v>
      </c>
      <c r="D60" s="243">
        <f>D58*D59</f>
        <v>0</v>
      </c>
      <c r="E60" s="243">
        <f t="shared" ref="E60:BP60" si="29">E58*E59</f>
        <v>0</v>
      </c>
      <c r="F60" s="239">
        <f>F58*F59</f>
        <v>0</v>
      </c>
      <c r="G60" s="239">
        <f t="shared" si="29"/>
        <v>0</v>
      </c>
      <c r="H60" s="239">
        <f t="shared" si="29"/>
        <v>0</v>
      </c>
      <c r="I60" s="239">
        <f t="shared" si="29"/>
        <v>0</v>
      </c>
      <c r="J60" s="239">
        <f t="shared" si="29"/>
        <v>0</v>
      </c>
      <c r="K60" s="252">
        <f t="shared" si="29"/>
        <v>0</v>
      </c>
      <c r="L60" s="252">
        <f t="shared" si="29"/>
        <v>21.503999999999998</v>
      </c>
      <c r="M60" s="252">
        <f t="shared" si="29"/>
        <v>0</v>
      </c>
      <c r="N60" s="252">
        <f t="shared" si="29"/>
        <v>2.0959999999999996</v>
      </c>
      <c r="O60" s="252">
        <f t="shared" si="29"/>
        <v>0</v>
      </c>
      <c r="P60" s="252">
        <f t="shared" si="29"/>
        <v>0</v>
      </c>
      <c r="Q60" s="252">
        <f t="shared" si="29"/>
        <v>0</v>
      </c>
      <c r="R60" s="252">
        <f t="shared" si="29"/>
        <v>0</v>
      </c>
      <c r="S60" s="252">
        <f t="shared" si="29"/>
        <v>0</v>
      </c>
      <c r="T60" s="252">
        <f t="shared" si="29"/>
        <v>0</v>
      </c>
      <c r="U60" s="252">
        <f t="shared" si="29"/>
        <v>0</v>
      </c>
      <c r="V60" s="252">
        <f t="shared" si="29"/>
        <v>29.12</v>
      </c>
      <c r="W60" s="252">
        <f t="shared" si="29"/>
        <v>0</v>
      </c>
      <c r="X60" s="252">
        <f t="shared" si="29"/>
        <v>0</v>
      </c>
      <c r="Y60" s="252">
        <f t="shared" si="29"/>
        <v>1.28</v>
      </c>
      <c r="Z60" s="252">
        <f t="shared" si="29"/>
        <v>0</v>
      </c>
      <c r="AA60" s="252">
        <f t="shared" si="29"/>
        <v>0</v>
      </c>
      <c r="AB60" s="252">
        <f t="shared" si="29"/>
        <v>448</v>
      </c>
      <c r="AC60" s="252">
        <f t="shared" si="29"/>
        <v>34.32</v>
      </c>
      <c r="AD60" s="252">
        <f t="shared" si="29"/>
        <v>0</v>
      </c>
      <c r="AE60" s="252">
        <f t="shared" si="29"/>
        <v>0</v>
      </c>
      <c r="AF60" s="252">
        <f t="shared" si="29"/>
        <v>0</v>
      </c>
      <c r="AG60" s="252">
        <f t="shared" si="29"/>
        <v>0</v>
      </c>
      <c r="AH60" s="252">
        <f t="shared" si="29"/>
        <v>0</v>
      </c>
      <c r="AI60" s="252">
        <f t="shared" si="29"/>
        <v>0</v>
      </c>
      <c r="AJ60" s="252">
        <f t="shared" si="29"/>
        <v>0</v>
      </c>
      <c r="AK60" s="252">
        <f t="shared" si="29"/>
        <v>0</v>
      </c>
      <c r="AL60" s="252">
        <f t="shared" si="29"/>
        <v>52.8</v>
      </c>
      <c r="AM60" s="252">
        <f t="shared" si="29"/>
        <v>0</v>
      </c>
      <c r="AN60" s="252">
        <f t="shared" si="29"/>
        <v>0</v>
      </c>
      <c r="AO60" s="252">
        <f t="shared" si="29"/>
        <v>0</v>
      </c>
      <c r="AP60" s="252">
        <f t="shared" si="29"/>
        <v>0</v>
      </c>
      <c r="AQ60" s="252">
        <f t="shared" si="29"/>
        <v>0</v>
      </c>
      <c r="AR60" s="252">
        <f t="shared" si="29"/>
        <v>0</v>
      </c>
      <c r="AS60" s="252">
        <f t="shared" si="29"/>
        <v>0</v>
      </c>
      <c r="AT60" s="252">
        <f t="shared" si="29"/>
        <v>76.8</v>
      </c>
      <c r="AU60" s="252">
        <f t="shared" si="29"/>
        <v>0</v>
      </c>
      <c r="AV60" s="252">
        <f t="shared" si="29"/>
        <v>0</v>
      </c>
      <c r="AW60" s="252">
        <f t="shared" si="29"/>
        <v>0</v>
      </c>
      <c r="AX60" s="252">
        <f t="shared" si="29"/>
        <v>43.84</v>
      </c>
      <c r="AY60" s="252">
        <f t="shared" si="29"/>
        <v>0</v>
      </c>
      <c r="AZ60" s="252">
        <f t="shared" si="29"/>
        <v>0</v>
      </c>
      <c r="BA60" s="252">
        <f t="shared" si="29"/>
        <v>241.92000000000002</v>
      </c>
      <c r="BB60" s="252">
        <f t="shared" si="29"/>
        <v>0</v>
      </c>
      <c r="BC60" s="252">
        <f t="shared" si="29"/>
        <v>0</v>
      </c>
      <c r="BD60" s="252">
        <f t="shared" si="29"/>
        <v>508.8</v>
      </c>
      <c r="BE60" s="252">
        <f t="shared" si="29"/>
        <v>0</v>
      </c>
      <c r="BF60" s="252">
        <f t="shared" si="29"/>
        <v>0</v>
      </c>
      <c r="BG60" s="252">
        <f t="shared" si="29"/>
        <v>9.6</v>
      </c>
      <c r="BH60" s="252">
        <f t="shared" si="29"/>
        <v>0</v>
      </c>
      <c r="BI60" s="252">
        <f t="shared" si="29"/>
        <v>20.16</v>
      </c>
      <c r="BJ60" s="252">
        <f t="shared" si="29"/>
        <v>56</v>
      </c>
      <c r="BK60" s="252">
        <f t="shared" si="29"/>
        <v>5.6319999999999997</v>
      </c>
      <c r="BL60" s="252">
        <f t="shared" si="29"/>
        <v>22.527999999999999</v>
      </c>
      <c r="BM60" s="252">
        <f t="shared" si="29"/>
        <v>44.800000000000004</v>
      </c>
      <c r="BN60" s="252">
        <f t="shared" si="29"/>
        <v>0</v>
      </c>
      <c r="BO60" s="252">
        <f t="shared" si="29"/>
        <v>0</v>
      </c>
      <c r="BP60" s="252">
        <f t="shared" si="29"/>
        <v>0</v>
      </c>
      <c r="BQ60" s="252">
        <f t="shared" ref="BQ60:BW60" si="30">BQ58*BQ59</f>
        <v>0</v>
      </c>
      <c r="BR60" s="252">
        <f t="shared" si="30"/>
        <v>0</v>
      </c>
      <c r="BS60" s="252">
        <f t="shared" si="30"/>
        <v>0</v>
      </c>
      <c r="BT60" s="252">
        <f t="shared" si="30"/>
        <v>0</v>
      </c>
      <c r="BU60" s="252">
        <f t="shared" si="30"/>
        <v>0</v>
      </c>
      <c r="BV60" s="252">
        <f>BV58*BV59</f>
        <v>0</v>
      </c>
      <c r="BW60" s="252">
        <f t="shared" si="30"/>
        <v>0</v>
      </c>
      <c r="BX60" s="252">
        <f>BX58*BX59</f>
        <v>76.8</v>
      </c>
      <c r="BY60" s="252">
        <f>BY58*BY59</f>
        <v>0</v>
      </c>
      <c r="BZ60" s="252">
        <f>BZ58*BZ59</f>
        <v>256</v>
      </c>
      <c r="CA60" s="230"/>
    </row>
    <row r="61" spans="1:79" s="256" customFormat="1" hidden="1">
      <c r="A61" s="414" t="s">
        <v>77</v>
      </c>
      <c r="B61" s="416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  <c r="CA61" s="230"/>
    </row>
    <row r="62" spans="1:79" ht="13.9" hidden="1" customHeight="1">
      <c r="A62" s="1"/>
      <c r="B62" s="1">
        <f ca="1">SUMPRODUCT(SIGN(CELL("width",OFFSET(D52,,N(INDEX(COLUMN(D52:BZ52)-COLUMN(D52),))))),D52:BZ52)</f>
        <v>1952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29" t="s">
        <v>78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B66" s="29" t="s">
        <v>79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</row>
    <row r="67" spans="1:79" ht="15.75" customHeight="1"/>
    <row r="68" spans="1:79" ht="15.75" customHeight="1"/>
    <row r="69" spans="1:79" ht="15.75" customHeight="1"/>
    <row r="70" spans="1:79" ht="15.75" customHeight="1"/>
    <row r="71" spans="1:79" ht="15.75" customHeight="1"/>
    <row r="72" spans="1:79" ht="15.75" customHeight="1"/>
    <row r="73" spans="1:79" ht="15.75" customHeight="1"/>
    <row r="74" spans="1:79" ht="15.75" customHeight="1"/>
    <row r="75" spans="1:79" ht="15.75" customHeight="1"/>
    <row r="76" spans="1:79" ht="15.75" customHeight="1"/>
    <row r="77" spans="1:79" ht="15.75" customHeight="1"/>
    <row r="78" spans="1:79" ht="15.75" customHeight="1"/>
    <row r="79" spans="1:79" ht="15.75" customHeight="1"/>
    <row r="80" spans="1:79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4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1:B41"/>
    <mergeCell ref="A42:B42"/>
    <mergeCell ref="A43:B43"/>
    <mergeCell ref="A44:B44"/>
    <mergeCell ref="A45:B45"/>
    <mergeCell ref="G36:AB36"/>
    <mergeCell ref="A37:B38"/>
    <mergeCell ref="D37:BX37"/>
    <mergeCell ref="A39:B39"/>
    <mergeCell ref="A40:B40"/>
    <mergeCell ref="A33:B33"/>
    <mergeCell ref="A34:B34"/>
    <mergeCell ref="A28:B28"/>
    <mergeCell ref="A29:B29"/>
    <mergeCell ref="A30:B30"/>
    <mergeCell ref="A31:B31"/>
    <mergeCell ref="A32:B32"/>
    <mergeCell ref="A18:B18"/>
    <mergeCell ref="A19:B19"/>
    <mergeCell ref="A20:B20"/>
    <mergeCell ref="A21:B21"/>
    <mergeCell ref="A22:B22"/>
    <mergeCell ref="A6:B7"/>
    <mergeCell ref="D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:BK1"/>
    <mergeCell ref="A2:BK2"/>
    <mergeCell ref="B3:BK3"/>
    <mergeCell ref="C4:BX4"/>
    <mergeCell ref="L5:AB5"/>
    <mergeCell ref="A5:B5"/>
  </mergeCells>
  <pageMargins left="0.70866141732283472" right="0.70866141732283472" top="0.74803149606299213" bottom="0.74803149606299213" header="0" footer="0"/>
  <pageSetup paperSize="9" orientation="landscape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>
    <tabColor rgb="FF00B050"/>
    <pageSetUpPr fitToPage="1"/>
  </sheetPr>
  <dimension ref="A1:BY77"/>
  <sheetViews>
    <sheetView showZeros="0" topLeftCell="A13" zoomScale="70" zoomScaleNormal="70" workbookViewId="0">
      <selection activeCell="M39" sqref="M39"/>
    </sheetView>
  </sheetViews>
  <sheetFormatPr defaultColWidth="12.625" defaultRowHeight="14.25"/>
  <cols>
    <col min="1" max="1" width="10" style="135" bestFit="1" customWidth="1"/>
    <col min="2" max="2" width="7.375" style="93" bestFit="1" customWidth="1"/>
    <col min="3" max="5" width="9.375" style="93" bestFit="1" customWidth="1"/>
    <col min="6" max="6" width="7" style="93" bestFit="1" customWidth="1"/>
    <col min="7" max="7" width="7.375" style="93" bestFit="1" customWidth="1"/>
    <col min="8" max="8" width="8.375" style="93" bestFit="1" customWidth="1"/>
    <col min="9" max="9" width="9.375" style="93" bestFit="1" customWidth="1"/>
    <col min="10" max="11" width="7.375" style="93" bestFit="1" customWidth="1"/>
    <col min="12" max="12" width="10" style="93" bestFit="1" customWidth="1"/>
    <col min="13" max="13" width="7.375" style="93" bestFit="1" customWidth="1"/>
    <col min="14" max="14" width="7" style="93" bestFit="1" customWidth="1"/>
    <col min="15" max="15" width="9.375" style="93" bestFit="1" customWidth="1"/>
    <col min="16" max="16" width="8.5" style="93" bestFit="1" customWidth="1"/>
    <col min="17" max="17" width="9.375" style="93" bestFit="1" customWidth="1"/>
    <col min="18" max="18" width="8.5" style="93" bestFit="1" customWidth="1"/>
    <col min="19" max="21" width="8.375" style="93" bestFit="1" customWidth="1"/>
    <col min="22" max="22" width="7.375" style="93" bestFit="1" customWidth="1"/>
    <col min="23" max="23" width="6.375" style="93" bestFit="1" customWidth="1"/>
    <col min="24" max="24" width="7.375" style="93" bestFit="1" customWidth="1"/>
    <col min="25" max="26" width="8.375" style="93" bestFit="1" customWidth="1"/>
    <col min="27" max="27" width="7.375" style="93" bestFit="1" customWidth="1"/>
    <col min="28" max="29" width="9.375" style="93" bestFit="1" customWidth="1"/>
    <col min="30" max="30" width="7.375" style="93" bestFit="1" customWidth="1"/>
    <col min="31" max="31" width="8.375" style="93" bestFit="1" customWidth="1"/>
    <col min="32" max="32" width="7.375" style="93" bestFit="1" customWidth="1"/>
    <col min="33" max="34" width="6" style="93" bestFit="1" customWidth="1"/>
    <col min="35" max="36" width="7.375" style="93" bestFit="1" customWidth="1"/>
    <col min="37" max="37" width="6" style="93" bestFit="1" customWidth="1"/>
    <col min="38" max="38" width="8.375" style="93" bestFit="1" customWidth="1"/>
    <col min="39" max="39" width="6.25" style="93" customWidth="1"/>
    <col min="40" max="40" width="7" style="93" bestFit="1" customWidth="1"/>
    <col min="41" max="41" width="7.375" style="93" bestFit="1" customWidth="1"/>
    <col min="42" max="43" width="8.375" style="93" bestFit="1" customWidth="1"/>
    <col min="44" max="44" width="7.375" style="93" bestFit="1" customWidth="1"/>
    <col min="45" max="45" width="6" style="93" bestFit="1" customWidth="1"/>
    <col min="46" max="46" width="8.375" style="93" bestFit="1" customWidth="1"/>
    <col min="47" max="49" width="7.375" style="93" bestFit="1" customWidth="1"/>
    <col min="50" max="50" width="7" style="93" bestFit="1" customWidth="1"/>
    <col min="51" max="51" width="8.375" style="93" bestFit="1" customWidth="1"/>
    <col min="52" max="53" width="7" style="93" bestFit="1" customWidth="1"/>
    <col min="54" max="54" width="8.375" style="93" bestFit="1" customWidth="1"/>
    <col min="55" max="57" width="7" style="93" bestFit="1" customWidth="1"/>
    <col min="58" max="58" width="9.375" style="93" bestFit="1" customWidth="1"/>
    <col min="59" max="59" width="7.375" style="93" bestFit="1" customWidth="1"/>
    <col min="60" max="60" width="8.375" style="93" bestFit="1" customWidth="1"/>
    <col min="61" max="61" width="7.375" style="93" bestFit="1" customWidth="1"/>
    <col min="62" max="62" width="8.375" style="93" bestFit="1" customWidth="1"/>
    <col min="63" max="63" width="7.375" style="93" bestFit="1" customWidth="1"/>
    <col min="64" max="64" width="7" style="93" bestFit="1" customWidth="1"/>
    <col min="65" max="65" width="8.375" style="93" bestFit="1" customWidth="1"/>
    <col min="66" max="66" width="10.375" style="93" bestFit="1" customWidth="1"/>
    <col min="67" max="69" width="8.375" style="93" bestFit="1" customWidth="1"/>
    <col min="70" max="70" width="7" style="93" bestFit="1" customWidth="1"/>
    <col min="71" max="72" width="8.375" style="93" bestFit="1" customWidth="1"/>
    <col min="73" max="73" width="9.375" style="93" bestFit="1" customWidth="1"/>
    <col min="74" max="74" width="8.375" style="93" bestFit="1" customWidth="1"/>
    <col min="75" max="75" width="7.375" style="93" bestFit="1" customWidth="1"/>
    <col min="76" max="77" width="9.375" style="93" bestFit="1" customWidth="1"/>
    <col min="78" max="16384" width="12.625" style="93"/>
  </cols>
  <sheetData>
    <row r="1" spans="1:77" ht="61.9" customHeight="1">
      <c r="A1" s="468" t="s">
        <v>431</v>
      </c>
      <c r="B1" s="469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T1" s="469"/>
      <c r="U1" s="469"/>
      <c r="V1" s="469"/>
      <c r="W1" s="469"/>
      <c r="X1" s="469"/>
      <c r="Y1" s="469"/>
      <c r="Z1" s="469"/>
      <c r="AA1" s="469"/>
      <c r="AB1" s="469"/>
      <c r="AC1" s="469"/>
      <c r="AD1" s="469"/>
      <c r="AE1" s="469"/>
      <c r="AF1" s="469"/>
      <c r="AG1" s="469"/>
      <c r="AH1" s="469"/>
      <c r="AI1" s="469"/>
      <c r="AJ1" s="469"/>
      <c r="AK1" s="469"/>
      <c r="AL1" s="469"/>
      <c r="AM1" s="469"/>
      <c r="AN1" s="469"/>
      <c r="AO1" s="469"/>
      <c r="AP1" s="469"/>
      <c r="AQ1" s="469"/>
      <c r="AR1" s="469"/>
      <c r="AS1" s="469"/>
      <c r="AT1" s="469"/>
      <c r="AU1" s="469"/>
      <c r="AV1" s="469"/>
      <c r="AW1" s="469"/>
      <c r="AX1" s="469"/>
      <c r="AY1" s="469"/>
      <c r="AZ1" s="469"/>
      <c r="BA1" s="469"/>
      <c r="BB1" s="469"/>
      <c r="BC1" s="469"/>
      <c r="BD1" s="469"/>
      <c r="BE1" s="469"/>
      <c r="BF1" s="469"/>
      <c r="BG1" s="469"/>
      <c r="BH1" s="469"/>
    </row>
    <row r="2" spans="1:77" ht="24" customHeight="1">
      <c r="A2" s="470" t="str">
        <f>'Автомат. ввод'!N10</f>
        <v>МКОУ " Новокрестьяновская  СОШ"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471"/>
      <c r="S2" s="471"/>
      <c r="T2" s="471"/>
      <c r="U2" s="471"/>
      <c r="V2" s="471"/>
      <c r="W2" s="471"/>
      <c r="X2" s="471"/>
      <c r="Y2" s="471"/>
      <c r="Z2" s="471"/>
      <c r="AA2" s="471"/>
      <c r="AB2" s="471"/>
      <c r="AC2" s="471"/>
      <c r="AD2" s="471"/>
      <c r="AE2" s="471"/>
      <c r="AF2" s="471"/>
      <c r="AG2" s="471"/>
      <c r="AH2" s="471"/>
      <c r="AI2" s="471"/>
      <c r="AJ2" s="471"/>
      <c r="AK2" s="471"/>
      <c r="AL2" s="471"/>
      <c r="AM2" s="471"/>
      <c r="AN2" s="471"/>
      <c r="AO2" s="471"/>
      <c r="AP2" s="471"/>
      <c r="AQ2" s="471"/>
      <c r="AR2" s="471"/>
      <c r="AS2" s="471"/>
      <c r="AT2" s="471"/>
      <c r="AU2" s="471"/>
      <c r="AV2" s="471"/>
      <c r="AW2" s="471"/>
      <c r="AX2" s="471"/>
      <c r="AY2" s="471"/>
      <c r="AZ2" s="471"/>
      <c r="BA2" s="471"/>
      <c r="BB2" s="471"/>
      <c r="BC2" s="471"/>
      <c r="BD2" s="471"/>
      <c r="BE2" s="471"/>
      <c r="BF2" s="471"/>
      <c r="BG2" s="471"/>
      <c r="BH2" s="471"/>
    </row>
    <row r="3" spans="1:77" ht="141.75">
      <c r="A3" s="57" t="s">
        <v>121</v>
      </c>
      <c r="B3" s="83" t="str">
        <f>ССЫЛКИ!B2</f>
        <v>Вермишель</v>
      </c>
      <c r="C3" s="313" t="str">
        <f>ССЫЛКИ!C2</f>
        <v>Люля полуфаб-т (шт)</v>
      </c>
      <c r="D3" s="314" t="str">
        <f>ССЫЛКИ!D2</f>
        <v>Котлета говяжья полуф-т (шт)</v>
      </c>
      <c r="E3" s="315" t="str">
        <f>ССЫЛКИ!E2</f>
        <v>Какао (Фунтик) (шт)</v>
      </c>
      <c r="F3" s="315" t="str">
        <f>ССЫЛКИ!F2</f>
        <v>Какао порошок</v>
      </c>
      <c r="G3" s="315" t="str">
        <f>ССЫЛКИ!G2</f>
        <v>Кисель фруктовый</v>
      </c>
      <c r="H3" s="315" t="str">
        <f>ССЫЛКИ!H2</f>
        <v>Макароны</v>
      </c>
      <c r="I3" s="315" t="str">
        <f>ССЫЛКИ!I2</f>
        <v>Тефтели полуф-т (шт)</v>
      </c>
      <c r="J3" s="315" t="str">
        <f>ССЫЛКИ!J2</f>
        <v>Масло растительное</v>
      </c>
      <c r="K3" s="315" t="str">
        <f>ССЫЛКИ!K2</f>
        <v>Сахар</v>
      </c>
      <c r="L3" s="315" t="str">
        <f>ССЫЛКИ!L2</f>
        <v>Соль иодир.</v>
      </c>
      <c r="M3" s="315" t="str">
        <f>ССЫЛКИ!M2</f>
        <v>Сухофрукты</v>
      </c>
      <c r="N3" s="315" t="str">
        <f>ССЫЛКИ!N2</f>
        <v>Чай</v>
      </c>
      <c r="O3" s="315" t="str">
        <f>ССЫЛКИ!O2</f>
        <v>Яйцо куриное (штук)</v>
      </c>
      <c r="P3" s="315" t="str">
        <f>ССЫЛКИ!P2</f>
        <v>Вафли</v>
      </c>
      <c r="Q3" s="315" t="str">
        <f>ССЫЛКИ!Q2</f>
        <v>Кексы бездрожжевые (шт)</v>
      </c>
      <c r="R3" s="315" t="str">
        <f>ССЫЛКИ!R2</f>
        <v>Печенье</v>
      </c>
      <c r="S3" s="315" t="str">
        <f>ССЫЛКИ!S2</f>
        <v>Пряники</v>
      </c>
      <c r="T3" s="315" t="str">
        <f>ССЫЛКИ!T2</f>
        <v>Горошек зеленый 0,7 кг.</v>
      </c>
      <c r="U3" s="315" t="str">
        <f>ССЫЛКИ!U2</f>
        <v>Кукуруза консервы</v>
      </c>
      <c r="V3" s="315" t="str">
        <f>ССЫЛКИ!V2</f>
        <v>Огурцы маринованые</v>
      </c>
      <c r="W3" s="315" t="str">
        <f>ССЫЛКИ!W2</f>
        <v>Мука высшего сорт</v>
      </c>
      <c r="X3" s="315" t="str">
        <f>ССЫЛКИ!X2</f>
        <v>Повидло</v>
      </c>
      <c r="Y3" s="315" t="str">
        <f>ССЫЛКИ!Y2</f>
        <v>Сок фруктовый светлый</v>
      </c>
      <c r="Z3" s="315" t="str">
        <f>ССЫЛКИ!Z2</f>
        <v>Сок фруктовый с мякотью</v>
      </c>
      <c r="AA3" s="315" t="str">
        <f>ССЫЛКИ!AA2</f>
        <v>Томатная паста</v>
      </c>
      <c r="AB3" s="315" t="str">
        <f>ССЫЛКИ!AB2</f>
        <v>Котлета рыбная полуф-т (шт)</v>
      </c>
      <c r="AC3" s="315" t="str">
        <f>ССЫЛКИ!AC2</f>
        <v>Фрикадельки рыбные  полуф-т (шт)</v>
      </c>
      <c r="AD3" s="315" t="str">
        <f>ССЫЛКИ!AD2</f>
        <v>Крупа гороховая</v>
      </c>
      <c r="AE3" s="33" t="str">
        <f>ССЫЛКИ!AE2</f>
        <v>Крупа гречневая</v>
      </c>
      <c r="AF3" s="33" t="str">
        <f>ССЫЛКИ!AF2</f>
        <v>Крупа кукурузная</v>
      </c>
      <c r="AG3" s="33" t="str">
        <f>ССЫЛКИ!AG2</f>
        <v>Крупа манная</v>
      </c>
      <c r="AH3" s="33" t="str">
        <f>ССЫЛКИ!AH2</f>
        <v>Крупа овсяная</v>
      </c>
      <c r="AI3" s="33" t="str">
        <f>ССЫЛКИ!AI2</f>
        <v>Крупа перловая</v>
      </c>
      <c r="AJ3" s="33" t="str">
        <f>ССЫЛКИ!AJ2</f>
        <v>Крупа пшеничная</v>
      </c>
      <c r="AK3" s="33" t="str">
        <f>ССЫЛКИ!AK2</f>
        <v>Крупа пшено шлифованное</v>
      </c>
      <c r="AL3" s="33" t="str">
        <f>ССЫЛКИ!AL2</f>
        <v>Крупа рисовая</v>
      </c>
      <c r="AM3" s="33" t="str">
        <f>ССЫЛКИ!AM2</f>
        <v>Крупа ячневая</v>
      </c>
      <c r="AN3" s="33" t="str">
        <f>ССЫЛКИ!AN2</f>
        <v>Чечевица</v>
      </c>
      <c r="AO3" s="33" t="str">
        <f>ССЫЛКИ!AO2</f>
        <v>Курага сушеная</v>
      </c>
      <c r="AP3" s="33" t="str">
        <f>ССЫЛКИ!AP2</f>
        <v>Йогурт</v>
      </c>
      <c r="AQ3" s="33" t="str">
        <f>ССЫЛКИ!AQ2</f>
        <v>Кефир</v>
      </c>
      <c r="AR3" s="33" t="str">
        <f>ССЫЛКИ!AR2</f>
        <v>Масло сливочное</v>
      </c>
      <c r="AS3" s="33" t="str">
        <f>ССЫЛКИ!AS2</f>
        <v>Молоко разливное</v>
      </c>
      <c r="AT3" s="33" t="str">
        <f>ССЫЛКИ!AT2</f>
        <v>Молоко вупаковке пастер</v>
      </c>
      <c r="AU3" s="33" t="str">
        <f>ССЫЛКИ!AU2</f>
        <v>Сгущенное молоко</v>
      </c>
      <c r="AV3" s="33" t="str">
        <f>ССЫЛКИ!AV2</f>
        <v>Сметана</v>
      </c>
      <c r="AW3" s="33" t="str">
        <f>ССЫЛКИ!AW2</f>
        <v>Сыр Российский</v>
      </c>
      <c r="AX3" s="33" t="str">
        <f>ССЫЛКИ!AX2</f>
        <v>Творог</v>
      </c>
      <c r="AY3" s="33" t="str">
        <f>ССЫЛКИ!AY2</f>
        <v>Куры охлажденные</v>
      </c>
      <c r="AZ3" s="33" t="str">
        <f>ССЫЛКИ!AZ2</f>
        <v>Мясо говядины в/с</v>
      </c>
      <c r="BA3" s="33" t="str">
        <f>ССЫЛКИ!BA2</f>
        <v>Фарш говяжий</v>
      </c>
      <c r="BB3" s="33" t="str">
        <f>ССЫЛКИ!BB2</f>
        <v>Сосиски</v>
      </c>
      <c r="BC3" s="33" t="str">
        <f>ССЫЛКИ!BC2</f>
        <v>Рыба свежая</v>
      </c>
      <c r="BD3" s="33" t="str">
        <f>ССЫЛКИ!BD2</f>
        <v>Рыба мороженая</v>
      </c>
      <c r="BE3" s="33" t="str">
        <f>ССЫЛКИ!BE2</f>
        <v xml:space="preserve">Зелень разная </v>
      </c>
      <c r="BF3" s="315" t="str">
        <f>ССЫЛКИ!BF2</f>
        <v>Котлета куриная полуфаб-т (шт)</v>
      </c>
      <c r="BG3" s="33" t="str">
        <f>ССЫЛКИ!BG2</f>
        <v>Капуста</v>
      </c>
      <c r="BH3" s="33" t="str">
        <f>ССЫЛКИ!BH2</f>
        <v>Картофель</v>
      </c>
      <c r="BI3" s="33" t="str">
        <f>ССЫЛКИ!BI2</f>
        <v>Лук репчатый</v>
      </c>
      <c r="BJ3" s="33" t="str">
        <f>ССЫЛКИ!BJ2</f>
        <v>Морковь</v>
      </c>
      <c r="BK3" s="33" t="str">
        <f>ССЫЛКИ!BK2</f>
        <v>Огурцы свежие</v>
      </c>
      <c r="BL3" s="33" t="str">
        <f>ССЫЛКИ!BL2</f>
        <v>Помидоры свежие</v>
      </c>
      <c r="BM3" s="33" t="str">
        <f>ССЫЛКИ!BM2</f>
        <v>Свекла столовая</v>
      </c>
      <c r="BN3" s="33" t="str">
        <f>ССЫЛКИ!BN2</f>
        <v>Вареники полуфаб-т (шт)</v>
      </c>
      <c r="BO3" s="33" t="str">
        <f>ССЫЛКИ!BO2</f>
        <v>Апельсины</v>
      </c>
      <c r="BP3" s="33" t="str">
        <f>ССЫЛКИ!BP2</f>
        <v>Бананы</v>
      </c>
      <c r="BQ3" s="33" t="str">
        <f>ССЫЛКИ!BQ2</f>
        <v>Груши</v>
      </c>
      <c r="BR3" s="33" t="str">
        <f>ССЫЛКИ!BR2</f>
        <v>Лимон (кг.)</v>
      </c>
      <c r="BS3" s="33" t="str">
        <f>ССЫЛКИ!BS2</f>
        <v>Мандарины</v>
      </c>
      <c r="BT3" s="33" t="str">
        <f>ССЫЛКИ!BT2</f>
        <v>Яблоки</v>
      </c>
      <c r="BU3" s="33" t="str">
        <f>ССЫЛКИ!BU2</f>
        <v>Сырник полуф-т (шт)</v>
      </c>
      <c r="BV3" s="33" t="str">
        <f>ССЫЛКИ!BV2</f>
        <v>Хлеб</v>
      </c>
      <c r="BW3" s="33" t="str">
        <f>ССЫЛКИ!BW2</f>
        <v>Изюм</v>
      </c>
      <c r="BX3" s="33" t="str">
        <f>ССЫЛКИ!BX2</f>
        <v>Зефир в шоколаде (шт.)</v>
      </c>
      <c r="BY3" s="33" t="s">
        <v>122</v>
      </c>
    </row>
    <row r="4" spans="1:77" ht="15">
      <c r="A4" s="124">
        <v>44256</v>
      </c>
      <c r="B4" s="115">
        <f>'01'!D31+'01'!D58</f>
        <v>0</v>
      </c>
      <c r="C4" s="115">
        <f>'01'!E31+'01'!E58</f>
        <v>32</v>
      </c>
      <c r="D4" s="115">
        <f>'01'!F31+'01'!F58</f>
        <v>0</v>
      </c>
      <c r="E4" s="115">
        <f>'01'!G31+'01'!G58</f>
        <v>0</v>
      </c>
      <c r="F4" s="115">
        <f>'01'!H31+'01'!H58</f>
        <v>0</v>
      </c>
      <c r="G4" s="115">
        <f>'01'!I31+'01'!I58</f>
        <v>0</v>
      </c>
      <c r="H4" s="115">
        <f>'01'!J31+'01'!J58</f>
        <v>0</v>
      </c>
      <c r="I4" s="115">
        <f>'01'!K31+'01'!K58</f>
        <v>0</v>
      </c>
      <c r="J4" s="115">
        <f>'01'!L31+'01'!L58</f>
        <v>0.17280000000000001</v>
      </c>
      <c r="K4" s="115">
        <f>'01'!M31+'01'!M58</f>
        <v>0</v>
      </c>
      <c r="L4" s="115">
        <f>'01'!N31+'01'!N58</f>
        <v>0.20959999999999998</v>
      </c>
      <c r="M4" s="115">
        <f>'01'!O31+'01'!O58</f>
        <v>0</v>
      </c>
      <c r="N4" s="115">
        <f>'01'!P31+'01'!P58</f>
        <v>0</v>
      </c>
      <c r="O4" s="115">
        <f>'01'!Q31+'01'!Q58</f>
        <v>0</v>
      </c>
      <c r="P4" s="115">
        <f>'01'!R31+'01'!R58</f>
        <v>0</v>
      </c>
      <c r="Q4" s="115">
        <f>'01'!S31+'01'!S58</f>
        <v>0</v>
      </c>
      <c r="R4" s="115">
        <f>'01'!T31+'01'!T58</f>
        <v>0</v>
      </c>
      <c r="S4" s="115">
        <f>'01'!U31+'01'!U58</f>
        <v>0</v>
      </c>
      <c r="T4" s="115">
        <f>'01'!V31+'01'!V58</f>
        <v>0</v>
      </c>
      <c r="U4" s="115">
        <f>'01'!W31+'01'!W58</f>
        <v>0</v>
      </c>
      <c r="V4" s="115">
        <f>'01'!X31+'01'!X58</f>
        <v>0</v>
      </c>
      <c r="W4" s="115">
        <f>'01'!Y31+'01'!Y58</f>
        <v>3.2000000000000001E-2</v>
      </c>
      <c r="X4" s="115">
        <f>'01'!Z31+'01'!Z58</f>
        <v>0</v>
      </c>
      <c r="Y4" s="115">
        <f>'01'!AA31+'01'!AA58</f>
        <v>0</v>
      </c>
      <c r="Z4" s="115">
        <f>'01'!AB31+'01'!AB58</f>
        <v>6.4</v>
      </c>
      <c r="AA4" s="115">
        <f>'01'!AC31+'01'!AC58</f>
        <v>0.24</v>
      </c>
      <c r="AB4" s="115">
        <f>'01'!AD31+'01'!AD58</f>
        <v>0</v>
      </c>
      <c r="AC4" s="115">
        <f>'01'!AE31+'01'!AE58</f>
        <v>0</v>
      </c>
      <c r="AD4" s="115">
        <f>'01'!AF31+'01'!AF58</f>
        <v>0</v>
      </c>
      <c r="AE4" s="115">
        <f>'01'!AG31+'01'!AG58</f>
        <v>1.8560000000000001</v>
      </c>
      <c r="AF4" s="115">
        <f>'01'!AH31+'01'!AH58</f>
        <v>0</v>
      </c>
      <c r="AG4" s="115">
        <f>'01'!AI31+'01'!AI58</f>
        <v>0</v>
      </c>
      <c r="AH4" s="115">
        <f>'01'!AJ31+'01'!AJ58</f>
        <v>0</v>
      </c>
      <c r="AI4" s="115">
        <f>'01'!AK31+'01'!AK58</f>
        <v>0</v>
      </c>
      <c r="AJ4" s="115">
        <f>'01'!AL31+'01'!AL58</f>
        <v>0</v>
      </c>
      <c r="AK4" s="115">
        <f>'01'!AM31+'01'!AM58</f>
        <v>0</v>
      </c>
      <c r="AL4" s="115">
        <f>'01'!AN31+'01'!AN58</f>
        <v>0</v>
      </c>
      <c r="AM4" s="115">
        <f>'01'!AO31+'01'!AO58</f>
        <v>0</v>
      </c>
      <c r="AN4" s="115">
        <f>'01'!AP31+'01'!AP58</f>
        <v>0</v>
      </c>
      <c r="AO4" s="115">
        <f>'01'!AQ31+'01'!AQ58</f>
        <v>0</v>
      </c>
      <c r="AP4" s="115">
        <f>'01'!AR31+'01'!AR58</f>
        <v>0</v>
      </c>
      <c r="AQ4" s="115">
        <f>'01'!AS31+'01'!AS58</f>
        <v>0</v>
      </c>
      <c r="AR4" s="115">
        <f>'01'!AT31+'01'!AT58</f>
        <v>0.16</v>
      </c>
      <c r="AS4" s="115">
        <f>'01'!AU31+'01'!AU58</f>
        <v>0</v>
      </c>
      <c r="AT4" s="115">
        <f>'01'!AV31+'01'!AV58</f>
        <v>0</v>
      </c>
      <c r="AU4" s="115">
        <f>'01'!AW31+'01'!AW58</f>
        <v>0</v>
      </c>
      <c r="AV4" s="115">
        <f>'01'!AX31+'01'!AX58</f>
        <v>0.192</v>
      </c>
      <c r="AW4" s="115">
        <f>'01'!AY31+'01'!AY58</f>
        <v>0</v>
      </c>
      <c r="AX4" s="115">
        <f>'01'!AZ31+'01'!AZ58</f>
        <v>0</v>
      </c>
      <c r="AY4" s="115">
        <f>'01'!BA31+'01'!BA58</f>
        <v>1.6</v>
      </c>
      <c r="AZ4" s="115">
        <f>'01'!BB31+'01'!BB58</f>
        <v>0</v>
      </c>
      <c r="BA4" s="115">
        <f>'01'!BC31+'01'!BC58</f>
        <v>0</v>
      </c>
      <c r="BB4" s="115">
        <f>'01'!BD31+'01'!BD58</f>
        <v>0</v>
      </c>
      <c r="BC4" s="115">
        <f>'01'!BE31+'01'!BE58</f>
        <v>0</v>
      </c>
      <c r="BD4" s="115">
        <f>'01'!BF31+'01'!BF58</f>
        <v>0</v>
      </c>
      <c r="BE4" s="115">
        <f>'01'!BG31+'01'!BG58</f>
        <v>0</v>
      </c>
      <c r="BF4" s="115">
        <f>'01'!BH31+'01'!BH58</f>
        <v>0</v>
      </c>
      <c r="BG4" s="115">
        <f>'01'!BI31+'01'!BI58</f>
        <v>0.64</v>
      </c>
      <c r="BH4" s="115">
        <f>'01'!BJ31+'01'!BJ58</f>
        <v>1.1200000000000001</v>
      </c>
      <c r="BI4" s="115">
        <f>'01'!BK31+'01'!BK58</f>
        <v>0.32</v>
      </c>
      <c r="BJ4" s="115">
        <f>'01'!BL31+'01'!BL58</f>
        <v>0.35199999999999998</v>
      </c>
      <c r="BK4" s="115">
        <f>'01'!BM31+'01'!BM58</f>
        <v>0</v>
      </c>
      <c r="BL4" s="115">
        <f>'01'!BN31+'01'!BN58</f>
        <v>0</v>
      </c>
      <c r="BM4" s="115">
        <f>'01'!BO31+'01'!BO58</f>
        <v>0.44800000000000001</v>
      </c>
      <c r="BN4" s="115">
        <f>'01'!BP31+'01'!BP58</f>
        <v>0</v>
      </c>
      <c r="BO4" s="115">
        <f>'01'!BQ31+'01'!BQ58</f>
        <v>0</v>
      </c>
      <c r="BP4" s="115">
        <f>'01'!BR31+'01'!BR58</f>
        <v>0</v>
      </c>
      <c r="BQ4" s="115">
        <f>'01'!BS31+'01'!BS58</f>
        <v>0</v>
      </c>
      <c r="BR4" s="115">
        <f>'01'!BT31+'01'!BT58</f>
        <v>0</v>
      </c>
      <c r="BS4" s="115">
        <f>'01'!BU31+'01'!BU58</f>
        <v>0</v>
      </c>
      <c r="BT4" s="115">
        <f>'01'!BV31+'01'!BV58</f>
        <v>0</v>
      </c>
      <c r="BU4" s="115">
        <f>'01'!BW31+'01'!BW58</f>
        <v>0</v>
      </c>
      <c r="BV4" s="115">
        <f>'01'!BX31+'01'!BX58</f>
        <v>1.92</v>
      </c>
      <c r="BW4" s="115">
        <f>'01'!BY31+'01'!BY58</f>
        <v>0</v>
      </c>
      <c r="BX4" s="115">
        <f>'01'!BZ31+'01'!BZ58</f>
        <v>0</v>
      </c>
      <c r="BY4" s="58">
        <f>'01'!C33+'01'!C60</f>
        <v>1951.9999999999998</v>
      </c>
    </row>
    <row r="5" spans="1:77" ht="15">
      <c r="A5" s="124">
        <v>44257</v>
      </c>
      <c r="B5" s="115" t="e">
        <f>'02'!D14+'02'!D41</f>
        <v>#REF!</v>
      </c>
      <c r="C5" s="115" t="e">
        <f>'02'!E14+'02'!E41</f>
        <v>#REF!</v>
      </c>
      <c r="D5" s="115" t="e">
        <f>'02'!F14+'02'!F41</f>
        <v>#REF!</v>
      </c>
      <c r="E5" s="115" t="e">
        <f>'02'!G14+'02'!G41</f>
        <v>#REF!</v>
      </c>
      <c r="F5" s="115" t="e">
        <f>'02'!H14+'02'!H41</f>
        <v>#REF!</v>
      </c>
      <c r="G5" s="115" t="e">
        <f>'02'!I14+'02'!I41</f>
        <v>#REF!</v>
      </c>
      <c r="H5" s="115" t="e">
        <f>'02'!J14+'02'!J41</f>
        <v>#REF!</v>
      </c>
      <c r="I5" s="115" t="e">
        <f>'02'!K14+'02'!K41</f>
        <v>#REF!</v>
      </c>
      <c r="J5" s="115" t="e">
        <f>'02'!L14+'02'!L41</f>
        <v>#REF!</v>
      </c>
      <c r="K5" s="115" t="e">
        <f>'02'!M14+'02'!M41</f>
        <v>#REF!</v>
      </c>
      <c r="L5" s="115" t="e">
        <f>'02'!N14+'02'!N41</f>
        <v>#REF!</v>
      </c>
      <c r="M5" s="115" t="e">
        <f>'02'!O14+'02'!O41</f>
        <v>#REF!</v>
      </c>
      <c r="N5" s="115" t="e">
        <f>'02'!P14+'02'!P41</f>
        <v>#REF!</v>
      </c>
      <c r="O5" s="115" t="e">
        <f>'02'!Q14+'02'!Q41</f>
        <v>#REF!</v>
      </c>
      <c r="P5" s="115" t="e">
        <f>'02'!R14+'02'!R41</f>
        <v>#REF!</v>
      </c>
      <c r="Q5" s="115" t="e">
        <f>'02'!S14+'02'!S41</f>
        <v>#REF!</v>
      </c>
      <c r="R5" s="115" t="e">
        <f>'02'!T14+'02'!T41</f>
        <v>#REF!</v>
      </c>
      <c r="S5" s="115" t="e">
        <f>'02'!U14+'02'!U41</f>
        <v>#REF!</v>
      </c>
      <c r="T5" s="115" t="e">
        <f>'02'!V14+'02'!V41</f>
        <v>#REF!</v>
      </c>
      <c r="U5" s="115" t="e">
        <f>'02'!W14+'02'!W41</f>
        <v>#REF!</v>
      </c>
      <c r="V5" s="115" t="e">
        <f>'02'!X14+'02'!X41</f>
        <v>#REF!</v>
      </c>
      <c r="W5" s="115" t="e">
        <f>'02'!Y14+'02'!Y41</f>
        <v>#REF!</v>
      </c>
      <c r="X5" s="115" t="e">
        <f>'02'!Z14+'02'!Z41</f>
        <v>#REF!</v>
      </c>
      <c r="Y5" s="115" t="e">
        <f>'02'!AA14+'02'!AA41</f>
        <v>#REF!</v>
      </c>
      <c r="Z5" s="115" t="e">
        <f>'02'!AB14+'02'!AB41</f>
        <v>#REF!</v>
      </c>
      <c r="AA5" s="115" t="e">
        <f>'02'!AC14+'02'!AC41</f>
        <v>#REF!</v>
      </c>
      <c r="AB5" s="115" t="e">
        <f>'02'!AD14+'02'!AD41</f>
        <v>#REF!</v>
      </c>
      <c r="AC5" s="115" t="e">
        <f>'02'!AE14+'02'!AE41</f>
        <v>#REF!</v>
      </c>
      <c r="AD5" s="115" t="e">
        <f>'02'!AF14+'02'!AF41</f>
        <v>#REF!</v>
      </c>
      <c r="AE5" s="115" t="e">
        <f>'02'!AG14+'02'!AG41</f>
        <v>#REF!</v>
      </c>
      <c r="AF5" s="115" t="e">
        <f>'02'!AH14+'02'!AH41</f>
        <v>#REF!</v>
      </c>
      <c r="AG5" s="115" t="e">
        <f>'02'!AI14+'02'!AI41</f>
        <v>#REF!</v>
      </c>
      <c r="AH5" s="115" t="e">
        <f>'02'!AJ14+'02'!AJ41</f>
        <v>#REF!</v>
      </c>
      <c r="AI5" s="115" t="e">
        <f>'02'!AK14+'02'!AK41</f>
        <v>#REF!</v>
      </c>
      <c r="AJ5" s="115" t="e">
        <f>'02'!AL14+'02'!AL41</f>
        <v>#REF!</v>
      </c>
      <c r="AK5" s="115" t="e">
        <f>'02'!AM14+'02'!AM41</f>
        <v>#REF!</v>
      </c>
      <c r="AL5" s="115" t="e">
        <f>'02'!AN14+'02'!AN41</f>
        <v>#REF!</v>
      </c>
      <c r="AM5" s="115" t="e">
        <f>'02'!AO14+'02'!AO41</f>
        <v>#REF!</v>
      </c>
      <c r="AN5" s="115" t="e">
        <f>'02'!AP14+'02'!AP41</f>
        <v>#REF!</v>
      </c>
      <c r="AO5" s="115" t="e">
        <f>'02'!AQ14+'02'!AQ41</f>
        <v>#REF!</v>
      </c>
      <c r="AP5" s="115" t="e">
        <f>'02'!AR14+'02'!AR41</f>
        <v>#REF!</v>
      </c>
      <c r="AQ5" s="115" t="e">
        <f>'02'!AS14+'02'!AS41</f>
        <v>#REF!</v>
      </c>
      <c r="AR5" s="115" t="e">
        <f>'02'!AT14+'02'!AT41</f>
        <v>#REF!</v>
      </c>
      <c r="AS5" s="115" t="e">
        <f>'02'!AU14+'02'!AU41</f>
        <v>#REF!</v>
      </c>
      <c r="AT5" s="115" t="e">
        <f>'02'!AV14+'02'!AV41</f>
        <v>#REF!</v>
      </c>
      <c r="AU5" s="115" t="e">
        <f>'02'!AW14+'02'!AW41</f>
        <v>#REF!</v>
      </c>
      <c r="AV5" s="115" t="e">
        <f>'02'!AX14+'02'!AX41</f>
        <v>#REF!</v>
      </c>
      <c r="AW5" s="115" t="e">
        <f>'02'!AY14+'02'!AY41</f>
        <v>#REF!</v>
      </c>
      <c r="AX5" s="115" t="e">
        <f>'02'!AZ14+'02'!AZ41</f>
        <v>#REF!</v>
      </c>
      <c r="AY5" s="115" t="e">
        <f>'02'!BA14+'02'!BA41</f>
        <v>#REF!</v>
      </c>
      <c r="AZ5" s="115" t="e">
        <f>'02'!BB14+'02'!BB41</f>
        <v>#REF!</v>
      </c>
      <c r="BA5" s="115" t="e">
        <f>'02'!BC14+'02'!BC41</f>
        <v>#REF!</v>
      </c>
      <c r="BB5" s="115" t="e">
        <f>'02'!BD14+'02'!BD41</f>
        <v>#REF!</v>
      </c>
      <c r="BC5" s="115" t="e">
        <f>'02'!BE14+'02'!BE41</f>
        <v>#REF!</v>
      </c>
      <c r="BD5" s="115" t="e">
        <f>'02'!BF14+'02'!BF41</f>
        <v>#REF!</v>
      </c>
      <c r="BE5" s="115" t="e">
        <f>'02'!BG14+'02'!BG41</f>
        <v>#REF!</v>
      </c>
      <c r="BF5" s="115" t="e">
        <f>'02'!BH14+'02'!BH41</f>
        <v>#REF!</v>
      </c>
      <c r="BG5" s="115" t="e">
        <f>'02'!BI14+'02'!BI41</f>
        <v>#REF!</v>
      </c>
      <c r="BH5" s="115" t="e">
        <f>'02'!BJ14+'02'!BJ41</f>
        <v>#REF!</v>
      </c>
      <c r="BI5" s="115" t="e">
        <f>'02'!BK14+'02'!BK41</f>
        <v>#REF!</v>
      </c>
      <c r="BJ5" s="115" t="e">
        <f>'02'!BL14+'02'!BL41</f>
        <v>#REF!</v>
      </c>
      <c r="BK5" s="115" t="e">
        <f>'02'!BM14+'02'!BM41</f>
        <v>#REF!</v>
      </c>
      <c r="BL5" s="115" t="e">
        <f>'02'!BN14+'02'!BN41</f>
        <v>#REF!</v>
      </c>
      <c r="BM5" s="115" t="e">
        <f>'02'!BO14+'02'!BO41</f>
        <v>#REF!</v>
      </c>
      <c r="BN5" s="115" t="e">
        <f>'02'!BP14+'02'!BP41</f>
        <v>#REF!</v>
      </c>
      <c r="BO5" s="115" t="e">
        <f>'02'!BQ14+'02'!BQ41</f>
        <v>#REF!</v>
      </c>
      <c r="BP5" s="115" t="e">
        <f>'02'!BR14+'02'!BR41</f>
        <v>#REF!</v>
      </c>
      <c r="BQ5" s="115" t="e">
        <f>'02'!BS14+'02'!BS41</f>
        <v>#REF!</v>
      </c>
      <c r="BR5" s="115" t="e">
        <f>'02'!BT14+'02'!BT41</f>
        <v>#REF!</v>
      </c>
      <c r="BS5" s="115" t="e">
        <f>'02'!BU14+'02'!BU41</f>
        <v>#REF!</v>
      </c>
      <c r="BT5" s="115" t="e">
        <f>'02'!BV14+'02'!BV41</f>
        <v>#REF!</v>
      </c>
      <c r="BU5" s="115" t="e">
        <f>'02'!BW14+'02'!BW41</f>
        <v>#REF!</v>
      </c>
      <c r="BV5" s="115" t="e">
        <f>'02'!BX14+'02'!BX41</f>
        <v>#REF!</v>
      </c>
      <c r="BW5" s="115" t="e">
        <f>'02'!BY14+'02'!BY41</f>
        <v>#REF!</v>
      </c>
      <c r="BX5" s="115" t="e">
        <f>'02'!BZ14+'02'!BZ41</f>
        <v>#REF!</v>
      </c>
      <c r="BY5" s="58" t="e">
        <f>'02'!C16+'02'!C43</f>
        <v>#REF!</v>
      </c>
    </row>
    <row r="6" spans="1:77" ht="15">
      <c r="A6" s="124">
        <v>44258</v>
      </c>
      <c r="B6" s="115" t="e">
        <f>'03'!D14+'03'!D41</f>
        <v>#REF!</v>
      </c>
      <c r="C6" s="115" t="e">
        <f>'03'!E14+'03'!E41</f>
        <v>#REF!</v>
      </c>
      <c r="D6" s="115" t="e">
        <f>'03'!F14+'03'!F41</f>
        <v>#REF!</v>
      </c>
      <c r="E6" s="115" t="e">
        <f>'03'!G14+'03'!G41</f>
        <v>#REF!</v>
      </c>
      <c r="F6" s="115" t="e">
        <f>'03'!H14+'03'!H41</f>
        <v>#REF!</v>
      </c>
      <c r="G6" s="115" t="e">
        <f>'03'!I14+'03'!I41</f>
        <v>#REF!</v>
      </c>
      <c r="H6" s="115" t="e">
        <f>'03'!J14+'03'!J41</f>
        <v>#REF!</v>
      </c>
      <c r="I6" s="115" t="e">
        <f>'03'!K14+'03'!K41</f>
        <v>#REF!</v>
      </c>
      <c r="J6" s="115" t="e">
        <f>'03'!L14+'03'!L41</f>
        <v>#REF!</v>
      </c>
      <c r="K6" s="115" t="e">
        <f>'03'!M14+'03'!M41</f>
        <v>#REF!</v>
      </c>
      <c r="L6" s="115" t="e">
        <f>'03'!N14+'03'!N41</f>
        <v>#REF!</v>
      </c>
      <c r="M6" s="115" t="e">
        <f>'03'!O14+'03'!O41</f>
        <v>#REF!</v>
      </c>
      <c r="N6" s="115" t="e">
        <f>'03'!P14+'03'!P41</f>
        <v>#REF!</v>
      </c>
      <c r="O6" s="115" t="e">
        <f>'03'!Q14+'03'!Q41</f>
        <v>#REF!</v>
      </c>
      <c r="P6" s="115" t="e">
        <f>'03'!R14+'03'!R41</f>
        <v>#REF!</v>
      </c>
      <c r="Q6" s="115" t="e">
        <f>'03'!S14+'03'!S41</f>
        <v>#REF!</v>
      </c>
      <c r="R6" s="115" t="e">
        <f>'03'!T14+'03'!T41</f>
        <v>#REF!</v>
      </c>
      <c r="S6" s="115" t="e">
        <f>'03'!U14+'03'!U41</f>
        <v>#REF!</v>
      </c>
      <c r="T6" s="115" t="e">
        <f>'03'!V14+'03'!V41</f>
        <v>#REF!</v>
      </c>
      <c r="U6" s="115" t="e">
        <f>'03'!W14+'03'!W41</f>
        <v>#REF!</v>
      </c>
      <c r="V6" s="115" t="e">
        <f>'03'!X14+'03'!X41</f>
        <v>#REF!</v>
      </c>
      <c r="W6" s="115" t="e">
        <f>'03'!Y14+'03'!Y41</f>
        <v>#REF!</v>
      </c>
      <c r="X6" s="115" t="e">
        <f>'03'!Z14+'03'!Z41</f>
        <v>#REF!</v>
      </c>
      <c r="Y6" s="115" t="e">
        <f>'03'!AA14+'03'!AA41</f>
        <v>#REF!</v>
      </c>
      <c r="Z6" s="115" t="e">
        <f>'03'!AB14+'03'!AB41</f>
        <v>#REF!</v>
      </c>
      <c r="AA6" s="115" t="e">
        <f>'03'!AC14+'03'!AC41</f>
        <v>#REF!</v>
      </c>
      <c r="AB6" s="115" t="e">
        <f>'03'!AD14+'03'!AD41</f>
        <v>#REF!</v>
      </c>
      <c r="AC6" s="115" t="e">
        <f>'03'!AE14+'03'!AE41</f>
        <v>#REF!</v>
      </c>
      <c r="AD6" s="115" t="e">
        <f>'03'!AF14+'03'!AF41</f>
        <v>#REF!</v>
      </c>
      <c r="AE6" s="115" t="e">
        <f>'03'!AG14+'03'!AG41</f>
        <v>#REF!</v>
      </c>
      <c r="AF6" s="115" t="e">
        <f>'03'!AH14+'03'!AH41</f>
        <v>#REF!</v>
      </c>
      <c r="AG6" s="115" t="e">
        <f>'03'!AI14+'03'!AI41</f>
        <v>#REF!</v>
      </c>
      <c r="AH6" s="115" t="e">
        <f>'03'!AJ14+'03'!AJ41</f>
        <v>#REF!</v>
      </c>
      <c r="AI6" s="115" t="e">
        <f>'03'!AK14+'03'!AK41</f>
        <v>#REF!</v>
      </c>
      <c r="AJ6" s="115" t="e">
        <f>'03'!AL14+'03'!AL41</f>
        <v>#REF!</v>
      </c>
      <c r="AK6" s="115" t="e">
        <f>'03'!AM14+'03'!AM41</f>
        <v>#REF!</v>
      </c>
      <c r="AL6" s="115" t="e">
        <f>'03'!AN14+'03'!AN41</f>
        <v>#REF!</v>
      </c>
      <c r="AM6" s="115" t="e">
        <f>'03'!AO14+'03'!AO41</f>
        <v>#REF!</v>
      </c>
      <c r="AN6" s="115" t="e">
        <f>'03'!AP14+'03'!AP41</f>
        <v>#REF!</v>
      </c>
      <c r="AO6" s="115" t="e">
        <f>'03'!AQ14+'03'!AQ41</f>
        <v>#REF!</v>
      </c>
      <c r="AP6" s="115" t="e">
        <f>'03'!AR14+'03'!AR41</f>
        <v>#REF!</v>
      </c>
      <c r="AQ6" s="115" t="e">
        <f>'03'!AS14+'03'!AS41</f>
        <v>#REF!</v>
      </c>
      <c r="AR6" s="115" t="e">
        <f>'03'!AT14+'03'!AT41</f>
        <v>#REF!</v>
      </c>
      <c r="AS6" s="115" t="e">
        <f>'03'!AU14+'03'!AU41</f>
        <v>#REF!</v>
      </c>
      <c r="AT6" s="115" t="e">
        <f>'03'!AV14+'03'!AV41</f>
        <v>#REF!</v>
      </c>
      <c r="AU6" s="115" t="e">
        <f>'03'!AW14+'03'!AW41</f>
        <v>#REF!</v>
      </c>
      <c r="AV6" s="115" t="e">
        <f>'03'!AX14+'03'!AX41</f>
        <v>#REF!</v>
      </c>
      <c r="AW6" s="115" t="e">
        <f>'03'!AY14+'03'!AY41</f>
        <v>#REF!</v>
      </c>
      <c r="AX6" s="115" t="e">
        <f>'03'!AZ14+'03'!AZ41</f>
        <v>#REF!</v>
      </c>
      <c r="AY6" s="115" t="e">
        <f>'03'!BA14+'03'!BA41</f>
        <v>#REF!</v>
      </c>
      <c r="AZ6" s="115" t="e">
        <f>'03'!BB14+'03'!BB41</f>
        <v>#REF!</v>
      </c>
      <c r="BA6" s="115" t="e">
        <f>'03'!BC14+'03'!BC41</f>
        <v>#REF!</v>
      </c>
      <c r="BB6" s="115" t="e">
        <f>'03'!BD14+'03'!BD41</f>
        <v>#REF!</v>
      </c>
      <c r="BC6" s="115" t="e">
        <f>'03'!BE14+'03'!BE41</f>
        <v>#REF!</v>
      </c>
      <c r="BD6" s="115" t="e">
        <f>'03'!BF14+'03'!BF41</f>
        <v>#REF!</v>
      </c>
      <c r="BE6" s="115" t="e">
        <f>'03'!BG14+'03'!BG41</f>
        <v>#REF!</v>
      </c>
      <c r="BF6" s="115" t="e">
        <f>'03'!BH14+'03'!BH41</f>
        <v>#REF!</v>
      </c>
      <c r="BG6" s="115" t="e">
        <f>'03'!BI14+'03'!BI41</f>
        <v>#REF!</v>
      </c>
      <c r="BH6" s="115" t="e">
        <f>'03'!BJ14+'03'!BJ41</f>
        <v>#REF!</v>
      </c>
      <c r="BI6" s="115" t="e">
        <f>'03'!BK14+'03'!BK41</f>
        <v>#REF!</v>
      </c>
      <c r="BJ6" s="115" t="e">
        <f>'03'!BL14+'03'!BL41</f>
        <v>#REF!</v>
      </c>
      <c r="BK6" s="115" t="e">
        <f>'03'!BM14+'03'!BM41</f>
        <v>#REF!</v>
      </c>
      <c r="BL6" s="115" t="e">
        <f>'03'!BN14+'03'!BN41</f>
        <v>#REF!</v>
      </c>
      <c r="BM6" s="115" t="e">
        <f>'03'!BO14+'03'!BO41</f>
        <v>#REF!</v>
      </c>
      <c r="BN6" s="115" t="e">
        <f>'03'!BP14+'03'!BP41</f>
        <v>#REF!</v>
      </c>
      <c r="BO6" s="115" t="e">
        <f>'03'!BQ14+'03'!BQ41</f>
        <v>#REF!</v>
      </c>
      <c r="BP6" s="115" t="e">
        <f>'03'!BR14+'03'!BR41</f>
        <v>#REF!</v>
      </c>
      <c r="BQ6" s="115" t="e">
        <f>'03'!BS14+'03'!BS41</f>
        <v>#REF!</v>
      </c>
      <c r="BR6" s="115" t="e">
        <f>'03'!BT14+'03'!BT41</f>
        <v>#REF!</v>
      </c>
      <c r="BS6" s="115" t="e">
        <f>'03'!BU14+'03'!BU41</f>
        <v>#REF!</v>
      </c>
      <c r="BT6" s="115" t="e">
        <f>'03'!BV14+'03'!BV41</f>
        <v>#REF!</v>
      </c>
      <c r="BU6" s="115" t="e">
        <f>'03'!BW14+'03'!BW41</f>
        <v>#REF!</v>
      </c>
      <c r="BV6" s="115" t="e">
        <f>'03'!BX14+'03'!BX41</f>
        <v>#REF!</v>
      </c>
      <c r="BW6" s="115" t="e">
        <f>'03'!BY14+'03'!BY41</f>
        <v>#REF!</v>
      </c>
      <c r="BX6" s="115" t="e">
        <f>'03'!BZ14+'03'!BZ41</f>
        <v>#REF!</v>
      </c>
      <c r="BY6" s="58" t="e">
        <f>'03'!C16+'03'!C43</f>
        <v>#REF!</v>
      </c>
    </row>
    <row r="7" spans="1:77" ht="15">
      <c r="A7" s="124">
        <v>44259</v>
      </c>
      <c r="B7" s="115" t="e">
        <f>'04'!D12+'04'!D39</f>
        <v>#REF!</v>
      </c>
      <c r="C7" s="115" t="e">
        <f>'04'!E12+'04'!E39</f>
        <v>#REF!</v>
      </c>
      <c r="D7" s="115" t="e">
        <f>'04'!F12+'04'!F39</f>
        <v>#REF!</v>
      </c>
      <c r="E7" s="115" t="e">
        <f>'04'!G12+'04'!G39</f>
        <v>#REF!</v>
      </c>
      <c r="F7" s="115" t="e">
        <f>'04'!H12+'04'!H39</f>
        <v>#REF!</v>
      </c>
      <c r="G7" s="115" t="e">
        <f>'04'!I12+'04'!I39</f>
        <v>#REF!</v>
      </c>
      <c r="H7" s="115" t="e">
        <f>'04'!J12+'04'!J39</f>
        <v>#REF!</v>
      </c>
      <c r="I7" s="115" t="e">
        <f>'04'!K12+'04'!K39</f>
        <v>#REF!</v>
      </c>
      <c r="J7" s="115" t="e">
        <f>'04'!L12+'04'!L39</f>
        <v>#REF!</v>
      </c>
      <c r="K7" s="115" t="e">
        <f>'04'!M12+'04'!M39</f>
        <v>#REF!</v>
      </c>
      <c r="L7" s="115" t="e">
        <f>'04'!N12+'04'!N39</f>
        <v>#REF!</v>
      </c>
      <c r="M7" s="115" t="e">
        <f>'04'!O12+'04'!O39</f>
        <v>#REF!</v>
      </c>
      <c r="N7" s="312" t="e">
        <f>'04'!P12+'04'!P39</f>
        <v>#REF!</v>
      </c>
      <c r="O7" s="115" t="e">
        <f>'04'!Q12+'04'!Q39</f>
        <v>#REF!</v>
      </c>
      <c r="P7" s="115" t="e">
        <f>'04'!R12+'04'!R39</f>
        <v>#REF!</v>
      </c>
      <c r="Q7" s="115" t="e">
        <f>'04'!S12+'04'!S39</f>
        <v>#REF!</v>
      </c>
      <c r="R7" s="115" t="e">
        <f>'04'!T12+'04'!T39</f>
        <v>#REF!</v>
      </c>
      <c r="S7" s="115" t="e">
        <f>'04'!U12+'04'!U39</f>
        <v>#REF!</v>
      </c>
      <c r="T7" s="115" t="e">
        <f>'04'!V12+'04'!V39</f>
        <v>#REF!</v>
      </c>
      <c r="U7" s="115" t="e">
        <f>'04'!W12+'04'!W39</f>
        <v>#REF!</v>
      </c>
      <c r="V7" s="115" t="e">
        <f>'04'!X12+'04'!X39</f>
        <v>#REF!</v>
      </c>
      <c r="W7" s="115" t="e">
        <f>'04'!Y12+'04'!Y39</f>
        <v>#REF!</v>
      </c>
      <c r="X7" s="115" t="e">
        <f>'04'!Z12+'04'!Z39</f>
        <v>#REF!</v>
      </c>
      <c r="Y7" s="115" t="e">
        <f>'04'!AA12+'04'!AA39</f>
        <v>#REF!</v>
      </c>
      <c r="Z7" s="115" t="e">
        <f>'04'!AB12+'04'!AB39</f>
        <v>#REF!</v>
      </c>
      <c r="AA7" s="115" t="e">
        <f>'04'!AC12+'04'!AC39</f>
        <v>#REF!</v>
      </c>
      <c r="AB7" s="115" t="e">
        <f>'04'!AD12+'04'!AD39</f>
        <v>#REF!</v>
      </c>
      <c r="AC7" s="115" t="e">
        <f>'04'!AE12+'04'!AE39</f>
        <v>#REF!</v>
      </c>
      <c r="AD7" s="115" t="e">
        <f>'04'!AF12+'04'!AF39</f>
        <v>#REF!</v>
      </c>
      <c r="AE7" s="115" t="e">
        <f>'04'!AG12+'04'!AG39</f>
        <v>#REF!</v>
      </c>
      <c r="AF7" s="115" t="e">
        <f>'04'!AH12+'04'!AH39</f>
        <v>#REF!</v>
      </c>
      <c r="AG7" s="115" t="e">
        <f>'04'!AI12+'04'!AI39</f>
        <v>#REF!</v>
      </c>
      <c r="AH7" s="115" t="e">
        <f>'04'!AJ12+'04'!AJ39</f>
        <v>#REF!</v>
      </c>
      <c r="AI7" s="115" t="e">
        <f>'04'!AK12+'04'!AK39</f>
        <v>#REF!</v>
      </c>
      <c r="AJ7" s="115" t="e">
        <f>'04'!AL12+'04'!AL39</f>
        <v>#REF!</v>
      </c>
      <c r="AK7" s="115" t="e">
        <f>'04'!AM12+'04'!AM39</f>
        <v>#REF!</v>
      </c>
      <c r="AL7" s="115" t="e">
        <f>'04'!AN12+'04'!AN39</f>
        <v>#REF!</v>
      </c>
      <c r="AM7" s="115" t="e">
        <f>'04'!AO12+'04'!AO39</f>
        <v>#REF!</v>
      </c>
      <c r="AN7" s="115" t="e">
        <f>'04'!AP12+'04'!AP39</f>
        <v>#REF!</v>
      </c>
      <c r="AO7" s="115" t="e">
        <f>'04'!AQ12+'04'!AQ39</f>
        <v>#REF!</v>
      </c>
      <c r="AP7" s="115" t="e">
        <f>'04'!AR12+'04'!AR39</f>
        <v>#REF!</v>
      </c>
      <c r="AQ7" s="115" t="e">
        <f>'04'!AS12+'04'!AS39</f>
        <v>#REF!</v>
      </c>
      <c r="AR7" s="115" t="e">
        <f>'04'!AT12+'04'!AT39</f>
        <v>#REF!</v>
      </c>
      <c r="AS7" s="115" t="e">
        <f>'04'!AU12+'04'!AU39</f>
        <v>#REF!</v>
      </c>
      <c r="AT7" s="115" t="e">
        <f>'04'!AV12+'04'!AV39</f>
        <v>#REF!</v>
      </c>
      <c r="AU7" s="115" t="e">
        <f>'04'!AW12+'04'!AW39</f>
        <v>#REF!</v>
      </c>
      <c r="AV7" s="115" t="e">
        <f>'04'!AX12+'04'!AX39</f>
        <v>#REF!</v>
      </c>
      <c r="AW7" s="115" t="e">
        <f>'04'!AY12+'04'!AY39</f>
        <v>#REF!</v>
      </c>
      <c r="AX7" s="115" t="e">
        <f>'04'!AZ12+'04'!AZ39</f>
        <v>#REF!</v>
      </c>
      <c r="AY7" s="115" t="e">
        <f>'04'!BA12+'04'!BA39</f>
        <v>#REF!</v>
      </c>
      <c r="AZ7" s="115" t="e">
        <f>'04'!BB12+'04'!BB39</f>
        <v>#REF!</v>
      </c>
      <c r="BA7" s="115" t="e">
        <f>'04'!BC12+'04'!BC39</f>
        <v>#REF!</v>
      </c>
      <c r="BB7" s="115" t="e">
        <f>'04'!BD12+'04'!BD39</f>
        <v>#REF!</v>
      </c>
      <c r="BC7" s="115" t="e">
        <f>'04'!BE12+'04'!BE39</f>
        <v>#REF!</v>
      </c>
      <c r="BD7" s="115" t="e">
        <f>'04'!BF12+'04'!BF39</f>
        <v>#REF!</v>
      </c>
      <c r="BE7" s="115" t="e">
        <f>'04'!BG12+'04'!BG39</f>
        <v>#REF!</v>
      </c>
      <c r="BF7" s="115" t="e">
        <f>'04'!BH12+'04'!BH39</f>
        <v>#REF!</v>
      </c>
      <c r="BG7" s="115" t="e">
        <f>'04'!BI12+'04'!BI39</f>
        <v>#REF!</v>
      </c>
      <c r="BH7" s="115" t="e">
        <f>'04'!BJ12+'04'!BJ39</f>
        <v>#REF!</v>
      </c>
      <c r="BI7" s="115" t="e">
        <f>'04'!BK12+'04'!BK39</f>
        <v>#REF!</v>
      </c>
      <c r="BJ7" s="115" t="e">
        <f>'04'!BL12+'04'!BL39</f>
        <v>#REF!</v>
      </c>
      <c r="BK7" s="115" t="e">
        <f>'04'!BM12+'04'!BM39</f>
        <v>#REF!</v>
      </c>
      <c r="BL7" s="115" t="e">
        <f>'04'!BN12+'04'!BN39</f>
        <v>#REF!</v>
      </c>
      <c r="BM7" s="115" t="e">
        <f>'04'!BO12+'04'!BO39</f>
        <v>#REF!</v>
      </c>
      <c r="BN7" s="115" t="e">
        <f>'04'!BP12+'04'!BP39</f>
        <v>#REF!</v>
      </c>
      <c r="BO7" s="115" t="e">
        <f>'04'!BQ12+'04'!BQ39</f>
        <v>#REF!</v>
      </c>
      <c r="BP7" s="115" t="e">
        <f>'04'!BR12+'04'!BR39</f>
        <v>#REF!</v>
      </c>
      <c r="BQ7" s="115" t="e">
        <f>'04'!BS12+'04'!BS39</f>
        <v>#REF!</v>
      </c>
      <c r="BR7" s="115" t="e">
        <f>'04'!BT12+'04'!BT39</f>
        <v>#REF!</v>
      </c>
      <c r="BS7" s="115" t="e">
        <f>'04'!BU12+'04'!BU39</f>
        <v>#REF!</v>
      </c>
      <c r="BT7" s="115" t="e">
        <f>'04'!BV12+'04'!BV39</f>
        <v>#REF!</v>
      </c>
      <c r="BU7" s="115" t="e">
        <f>'04'!BW12+'04'!BW39</f>
        <v>#REF!</v>
      </c>
      <c r="BV7" s="115" t="e">
        <f>'04'!BX12+'04'!BX39</f>
        <v>#REF!</v>
      </c>
      <c r="BW7" s="115" t="e">
        <f>'04'!BY12+'04'!BY39</f>
        <v>#REF!</v>
      </c>
      <c r="BX7" s="115" t="e">
        <f>'04'!BZ12+'04'!BZ39</f>
        <v>#REF!</v>
      </c>
      <c r="BY7" s="58" t="e">
        <f>'04'!C14+'04'!C41</f>
        <v>#REF!</v>
      </c>
    </row>
    <row r="8" spans="1:77" ht="15">
      <c r="A8" s="124">
        <v>44260</v>
      </c>
      <c r="B8" s="115" t="e">
        <f>'05'!D14+'05'!D41</f>
        <v>#REF!</v>
      </c>
      <c r="C8" s="115" t="e">
        <f>'05'!E14+'05'!E41</f>
        <v>#REF!</v>
      </c>
      <c r="D8" s="115" t="e">
        <f>'05'!F14+'05'!F41</f>
        <v>#REF!</v>
      </c>
      <c r="E8" s="115" t="e">
        <f>'05'!G14+'05'!G41</f>
        <v>#REF!</v>
      </c>
      <c r="F8" s="115" t="e">
        <f>'05'!H14+'05'!H41</f>
        <v>#REF!</v>
      </c>
      <c r="G8" s="115" t="e">
        <f>'05'!I14+'05'!I41</f>
        <v>#REF!</v>
      </c>
      <c r="H8" s="115" t="e">
        <f>'05'!J14+'05'!J41</f>
        <v>#REF!</v>
      </c>
      <c r="I8" s="115" t="e">
        <f>'05'!K14+'05'!K41</f>
        <v>#REF!</v>
      </c>
      <c r="J8" s="115" t="e">
        <f>'05'!L14+'05'!L41</f>
        <v>#REF!</v>
      </c>
      <c r="K8" s="115" t="e">
        <f>'05'!M14+'05'!M41</f>
        <v>#REF!</v>
      </c>
      <c r="L8" s="115" t="e">
        <f>'05'!N14+'05'!N41</f>
        <v>#REF!</v>
      </c>
      <c r="M8" s="115" t="e">
        <f>'05'!O14+'05'!O41</f>
        <v>#REF!</v>
      </c>
      <c r="N8" s="115" t="e">
        <f>'05'!P14+'05'!P41</f>
        <v>#REF!</v>
      </c>
      <c r="O8" s="115" t="e">
        <f>'05'!Q14+'05'!Q41</f>
        <v>#REF!</v>
      </c>
      <c r="P8" s="115" t="e">
        <f>'05'!R14+'05'!R41</f>
        <v>#REF!</v>
      </c>
      <c r="Q8" s="115" t="e">
        <f>'05'!S14+'05'!S41</f>
        <v>#REF!</v>
      </c>
      <c r="R8" s="115" t="e">
        <f>'05'!T14+'05'!T41</f>
        <v>#REF!</v>
      </c>
      <c r="S8" s="115" t="e">
        <f>'05'!U14+'05'!U41</f>
        <v>#REF!</v>
      </c>
      <c r="T8" s="115" t="e">
        <f>'05'!V14+'05'!V41</f>
        <v>#REF!</v>
      </c>
      <c r="U8" s="115" t="e">
        <f>'05'!W14+'05'!W41</f>
        <v>#REF!</v>
      </c>
      <c r="V8" s="115" t="e">
        <f>'05'!X14+'05'!X41</f>
        <v>#REF!</v>
      </c>
      <c r="W8" s="115" t="e">
        <f>'05'!Y14+'05'!Y41</f>
        <v>#REF!</v>
      </c>
      <c r="X8" s="115" t="e">
        <f>'05'!Z14+'05'!Z41</f>
        <v>#REF!</v>
      </c>
      <c r="Y8" s="115" t="e">
        <f>'05'!AA14+'05'!AA41</f>
        <v>#REF!</v>
      </c>
      <c r="Z8" s="115" t="e">
        <f>'05'!AB14+'05'!AB41</f>
        <v>#REF!</v>
      </c>
      <c r="AA8" s="115" t="e">
        <f>'05'!AC14+'05'!AC41</f>
        <v>#REF!</v>
      </c>
      <c r="AB8" s="115" t="e">
        <f>'05'!AD14+'05'!AD41</f>
        <v>#REF!</v>
      </c>
      <c r="AC8" s="115" t="e">
        <f>'05'!AE14+'05'!AE41</f>
        <v>#REF!</v>
      </c>
      <c r="AD8" s="115" t="e">
        <f>'05'!AF14+'05'!AF41</f>
        <v>#REF!</v>
      </c>
      <c r="AE8" s="115" t="e">
        <f>'05'!AG14+'05'!AG41</f>
        <v>#REF!</v>
      </c>
      <c r="AF8" s="115" t="e">
        <f>'05'!AH14+'05'!AH41</f>
        <v>#REF!</v>
      </c>
      <c r="AG8" s="115" t="e">
        <f>'05'!AI14+'05'!AI41</f>
        <v>#REF!</v>
      </c>
      <c r="AH8" s="115" t="e">
        <f>'05'!AJ14+'05'!AJ41</f>
        <v>#REF!</v>
      </c>
      <c r="AI8" s="115" t="e">
        <f>'05'!AK14+'05'!AK41</f>
        <v>#REF!</v>
      </c>
      <c r="AJ8" s="115" t="e">
        <f>'05'!AL14+'05'!AL41</f>
        <v>#REF!</v>
      </c>
      <c r="AK8" s="115" t="e">
        <f>'05'!AM14+'05'!AM41</f>
        <v>#REF!</v>
      </c>
      <c r="AL8" s="115" t="e">
        <f>'05'!AN14+'05'!AN41</f>
        <v>#REF!</v>
      </c>
      <c r="AM8" s="115" t="e">
        <f>'05'!AO14+'05'!AO41</f>
        <v>#REF!</v>
      </c>
      <c r="AN8" s="115" t="e">
        <f>'05'!AP14+'05'!AP41</f>
        <v>#REF!</v>
      </c>
      <c r="AO8" s="115" t="e">
        <f>'05'!AQ14+'05'!AQ41</f>
        <v>#REF!</v>
      </c>
      <c r="AP8" s="115" t="e">
        <f>'05'!AR14+'05'!AR41</f>
        <v>#REF!</v>
      </c>
      <c r="AQ8" s="115" t="e">
        <f>'05'!AS14+'05'!AS41</f>
        <v>#REF!</v>
      </c>
      <c r="AR8" s="115" t="e">
        <f>'05'!AT14+'05'!AT41</f>
        <v>#REF!</v>
      </c>
      <c r="AS8" s="115" t="e">
        <f>'05'!AU14+'05'!AU41</f>
        <v>#REF!</v>
      </c>
      <c r="AT8" s="115" t="e">
        <f>'05'!AV14+'05'!AV41</f>
        <v>#REF!</v>
      </c>
      <c r="AU8" s="115" t="e">
        <f>'05'!AW14+'05'!AW41</f>
        <v>#REF!</v>
      </c>
      <c r="AV8" s="115" t="e">
        <f>'05'!AX14+'05'!AX41</f>
        <v>#REF!</v>
      </c>
      <c r="AW8" s="115" t="e">
        <f>'05'!AY14+'05'!AY41</f>
        <v>#REF!</v>
      </c>
      <c r="AX8" s="115" t="e">
        <f>'05'!AZ14+'05'!AZ41</f>
        <v>#REF!</v>
      </c>
      <c r="AY8" s="115" t="e">
        <f>'05'!BA14+'05'!BA41</f>
        <v>#REF!</v>
      </c>
      <c r="AZ8" s="115" t="e">
        <f>'05'!BB14+'05'!BB41</f>
        <v>#REF!</v>
      </c>
      <c r="BA8" s="115" t="e">
        <f>'05'!BC14+'05'!BC41</f>
        <v>#REF!</v>
      </c>
      <c r="BB8" s="115" t="e">
        <f>'05'!BD14+'05'!BD41</f>
        <v>#REF!</v>
      </c>
      <c r="BC8" s="115" t="e">
        <f>'05'!BE14+'05'!BE41</f>
        <v>#REF!</v>
      </c>
      <c r="BD8" s="115" t="e">
        <f>'05'!BF14+'05'!BF41</f>
        <v>#REF!</v>
      </c>
      <c r="BE8" s="115" t="e">
        <f>'05'!BG14+'05'!BG41</f>
        <v>#REF!</v>
      </c>
      <c r="BF8" s="115" t="e">
        <f>'05'!BH14+'05'!BH41</f>
        <v>#REF!</v>
      </c>
      <c r="BG8" s="115" t="e">
        <f>'05'!BI14+'05'!BI41</f>
        <v>#REF!</v>
      </c>
      <c r="BH8" s="115" t="e">
        <f>'05'!BJ14+'05'!BJ41</f>
        <v>#REF!</v>
      </c>
      <c r="BI8" s="115" t="e">
        <f>'05'!BK14+'05'!BK41</f>
        <v>#REF!</v>
      </c>
      <c r="BJ8" s="115" t="e">
        <f>'05'!BL14+'05'!BL41</f>
        <v>#REF!</v>
      </c>
      <c r="BK8" s="115" t="e">
        <f>'05'!BM14+'05'!BM41</f>
        <v>#REF!</v>
      </c>
      <c r="BL8" s="115" t="e">
        <f>'05'!BN14+'05'!BN41</f>
        <v>#REF!</v>
      </c>
      <c r="BM8" s="115" t="e">
        <f>'05'!BO14+'05'!BO41</f>
        <v>#REF!</v>
      </c>
      <c r="BN8" s="115" t="e">
        <f>'05'!BP14+'05'!BP41</f>
        <v>#REF!</v>
      </c>
      <c r="BO8" s="115" t="e">
        <f>'05'!BQ14+'05'!BQ41</f>
        <v>#REF!</v>
      </c>
      <c r="BP8" s="115" t="e">
        <f>'05'!BR14+'05'!BR41</f>
        <v>#REF!</v>
      </c>
      <c r="BQ8" s="115" t="e">
        <f>'05'!BS14+'05'!BS41</f>
        <v>#REF!</v>
      </c>
      <c r="BR8" s="115" t="e">
        <f>'05'!BT14+'05'!BT41</f>
        <v>#REF!</v>
      </c>
      <c r="BS8" s="115" t="e">
        <f>'05'!BU14+'05'!BU41</f>
        <v>#REF!</v>
      </c>
      <c r="BT8" s="115" t="e">
        <f>'05'!BV14+'05'!BV41</f>
        <v>#REF!</v>
      </c>
      <c r="BU8" s="115" t="e">
        <f>'05'!BW14+'05'!BW41</f>
        <v>#REF!</v>
      </c>
      <c r="BV8" s="115" t="e">
        <f>'05'!BX14+'05'!BX41</f>
        <v>#REF!</v>
      </c>
      <c r="BW8" s="115" t="e">
        <f>'05'!BY14+'05'!BY41</f>
        <v>#REF!</v>
      </c>
      <c r="BX8" s="115" t="e">
        <f>'05'!BZ14+'05'!BZ41</f>
        <v>#REF!</v>
      </c>
      <c r="BY8" s="58" t="e">
        <f>'05'!C16+'05'!C43</f>
        <v>#REF!</v>
      </c>
    </row>
    <row r="9" spans="1:77" ht="15">
      <c r="A9" s="124">
        <v>44261</v>
      </c>
      <c r="B9" s="115" t="e">
        <f>'06'!D13+'06'!D40</f>
        <v>#REF!</v>
      </c>
      <c r="C9" s="115" t="e">
        <f>'06'!E13+'06'!E40</f>
        <v>#REF!</v>
      </c>
      <c r="D9" s="115" t="e">
        <f>'06'!F13+'06'!F40</f>
        <v>#REF!</v>
      </c>
      <c r="E9" s="115" t="e">
        <f>'06'!G13+'06'!G40</f>
        <v>#REF!</v>
      </c>
      <c r="F9" s="115" t="e">
        <f>'06'!H13+'06'!H40</f>
        <v>#REF!</v>
      </c>
      <c r="G9" s="115" t="e">
        <f>'06'!I13+'06'!I40</f>
        <v>#REF!</v>
      </c>
      <c r="H9" s="115" t="e">
        <f>'06'!J13+'06'!J40</f>
        <v>#REF!</v>
      </c>
      <c r="I9" s="115" t="e">
        <f>'06'!K13+'06'!K40</f>
        <v>#REF!</v>
      </c>
      <c r="J9" s="115" t="e">
        <f>'06'!L13+'06'!L40</f>
        <v>#REF!</v>
      </c>
      <c r="K9" s="115" t="e">
        <f>'06'!M13+'06'!M40</f>
        <v>#REF!</v>
      </c>
      <c r="L9" s="115" t="e">
        <f>'06'!N13+'06'!N40</f>
        <v>#REF!</v>
      </c>
      <c r="M9" s="115" t="e">
        <f>'06'!O13+'06'!O40</f>
        <v>#REF!</v>
      </c>
      <c r="N9" s="115" t="e">
        <f>'06'!P13+'06'!P40</f>
        <v>#REF!</v>
      </c>
      <c r="O9" s="115" t="e">
        <f>'06'!Q13+'06'!Q40</f>
        <v>#REF!</v>
      </c>
      <c r="P9" s="115" t="e">
        <f>'06'!R13+'06'!R40</f>
        <v>#REF!</v>
      </c>
      <c r="Q9" s="115" t="e">
        <f>'06'!S13+'06'!S40</f>
        <v>#REF!</v>
      </c>
      <c r="R9" s="115" t="e">
        <f>'06'!T13+'06'!T40</f>
        <v>#REF!</v>
      </c>
      <c r="S9" s="115" t="e">
        <f>'06'!U13+'06'!U40</f>
        <v>#REF!</v>
      </c>
      <c r="T9" s="115" t="e">
        <f>'06'!V13+'06'!V40</f>
        <v>#REF!</v>
      </c>
      <c r="U9" s="115" t="e">
        <f>'06'!W13+'06'!W40</f>
        <v>#REF!</v>
      </c>
      <c r="V9" s="115" t="e">
        <f>'06'!X13+'06'!X40</f>
        <v>#REF!</v>
      </c>
      <c r="W9" s="115" t="e">
        <f>'06'!Y13+'06'!Y40</f>
        <v>#REF!</v>
      </c>
      <c r="X9" s="115" t="e">
        <f>'06'!Z13+'06'!Z40</f>
        <v>#REF!</v>
      </c>
      <c r="Y9" s="115" t="e">
        <f>'06'!AA13+'06'!AA40</f>
        <v>#REF!</v>
      </c>
      <c r="Z9" s="115" t="e">
        <f>'06'!AB13+'06'!AB40</f>
        <v>#REF!</v>
      </c>
      <c r="AA9" s="115" t="e">
        <f>'06'!AC13+'06'!AC40</f>
        <v>#REF!</v>
      </c>
      <c r="AB9" s="115" t="e">
        <f>'06'!AD13+'06'!AD40</f>
        <v>#REF!</v>
      </c>
      <c r="AC9" s="115" t="e">
        <f>'06'!AE13+'06'!AE40</f>
        <v>#REF!</v>
      </c>
      <c r="AD9" s="115" t="e">
        <f>'06'!AF13+'06'!AF40</f>
        <v>#REF!</v>
      </c>
      <c r="AE9" s="115" t="e">
        <f>'06'!AG13+'06'!AG40</f>
        <v>#REF!</v>
      </c>
      <c r="AF9" s="115" t="e">
        <f>'06'!AH13+'06'!AH40</f>
        <v>#REF!</v>
      </c>
      <c r="AG9" s="115" t="e">
        <f>'06'!AI13+'06'!AI40</f>
        <v>#REF!</v>
      </c>
      <c r="AH9" s="115" t="e">
        <f>'06'!AJ13+'06'!AJ40</f>
        <v>#REF!</v>
      </c>
      <c r="AI9" s="115" t="e">
        <f>'06'!AK13+'06'!AK40</f>
        <v>#REF!</v>
      </c>
      <c r="AJ9" s="115" t="e">
        <f>'06'!AL13+'06'!AL40</f>
        <v>#REF!</v>
      </c>
      <c r="AK9" s="115" t="e">
        <f>'06'!AM13+'06'!AM40</f>
        <v>#REF!</v>
      </c>
      <c r="AL9" s="115" t="e">
        <f>'06'!AN13+'06'!AN40</f>
        <v>#REF!</v>
      </c>
      <c r="AM9" s="115" t="e">
        <f>'06'!AO13+'06'!AO40</f>
        <v>#REF!</v>
      </c>
      <c r="AN9" s="115" t="e">
        <f>'06'!AP13+'06'!AP40</f>
        <v>#REF!</v>
      </c>
      <c r="AO9" s="115" t="e">
        <f>'06'!AQ13+'06'!AQ40</f>
        <v>#REF!</v>
      </c>
      <c r="AP9" s="115" t="e">
        <f>'06'!AR13+'06'!AR40</f>
        <v>#REF!</v>
      </c>
      <c r="AQ9" s="115" t="e">
        <f>'06'!AS13+'06'!AS40</f>
        <v>#REF!</v>
      </c>
      <c r="AR9" s="115" t="e">
        <f>'06'!AT13+'06'!AT40</f>
        <v>#REF!</v>
      </c>
      <c r="AS9" s="115" t="e">
        <f>'06'!AU13+'06'!AU40</f>
        <v>#REF!</v>
      </c>
      <c r="AT9" s="115" t="e">
        <f>'06'!AV13+'06'!AV40</f>
        <v>#REF!</v>
      </c>
      <c r="AU9" s="115" t="e">
        <f>'06'!AW13+'06'!AW40</f>
        <v>#REF!</v>
      </c>
      <c r="AV9" s="115" t="e">
        <f>'06'!AX13+'06'!AX40</f>
        <v>#REF!</v>
      </c>
      <c r="AW9" s="115" t="e">
        <f>'06'!AY13+'06'!AY40</f>
        <v>#REF!</v>
      </c>
      <c r="AX9" s="115" t="e">
        <f>'06'!AZ13+'06'!AZ40</f>
        <v>#REF!</v>
      </c>
      <c r="AY9" s="115" t="e">
        <f>'06'!BA13+'06'!BA40</f>
        <v>#REF!</v>
      </c>
      <c r="AZ9" s="115" t="e">
        <f>'06'!BB13+'06'!BB40</f>
        <v>#REF!</v>
      </c>
      <c r="BA9" s="115" t="e">
        <f>'06'!BC13+'06'!BC40</f>
        <v>#REF!</v>
      </c>
      <c r="BB9" s="115" t="e">
        <f>'06'!BD13+'06'!BD40</f>
        <v>#REF!</v>
      </c>
      <c r="BC9" s="115" t="e">
        <f>'06'!BE13+'06'!BE40</f>
        <v>#REF!</v>
      </c>
      <c r="BD9" s="115" t="e">
        <f>'06'!BF13+'06'!BF40</f>
        <v>#REF!</v>
      </c>
      <c r="BE9" s="115" t="e">
        <f>'06'!BG13+'06'!BG40</f>
        <v>#REF!</v>
      </c>
      <c r="BF9" s="115" t="e">
        <f>'06'!BH13+'06'!BH40</f>
        <v>#REF!</v>
      </c>
      <c r="BG9" s="115" t="e">
        <f>'06'!BI13+'06'!BI40</f>
        <v>#REF!</v>
      </c>
      <c r="BH9" s="115" t="e">
        <f>'06'!BJ13+'06'!BJ40</f>
        <v>#REF!</v>
      </c>
      <c r="BI9" s="115" t="e">
        <f>'06'!BK13+'06'!BK40</f>
        <v>#REF!</v>
      </c>
      <c r="BJ9" s="115" t="e">
        <f>'06'!BL13+'06'!BL40</f>
        <v>#REF!</v>
      </c>
      <c r="BK9" s="115" t="e">
        <f>'06'!BM13+'06'!BM40</f>
        <v>#REF!</v>
      </c>
      <c r="BL9" s="115" t="e">
        <f>'06'!BN13+'06'!BN40</f>
        <v>#REF!</v>
      </c>
      <c r="BM9" s="115" t="e">
        <f>'06'!BO13+'06'!BO40</f>
        <v>#REF!</v>
      </c>
      <c r="BN9" s="115" t="e">
        <f>'06'!BP13+'06'!BP40</f>
        <v>#REF!</v>
      </c>
      <c r="BO9" s="115" t="e">
        <f>'06'!BQ13+'06'!BQ40</f>
        <v>#REF!</v>
      </c>
      <c r="BP9" s="115" t="e">
        <f>'06'!BR13+'06'!BR40</f>
        <v>#REF!</v>
      </c>
      <c r="BQ9" s="115" t="e">
        <f>'06'!BS13+'06'!BS40</f>
        <v>#REF!</v>
      </c>
      <c r="BR9" s="115" t="e">
        <f>'06'!BT13+'06'!BT40</f>
        <v>#REF!</v>
      </c>
      <c r="BS9" s="115" t="e">
        <f>'06'!BU13+'06'!BU40</f>
        <v>#REF!</v>
      </c>
      <c r="BT9" s="115" t="e">
        <f>'06'!BV13+'06'!BV40</f>
        <v>#REF!</v>
      </c>
      <c r="BU9" s="115" t="e">
        <f>'06'!BW13+'06'!BW40</f>
        <v>#REF!</v>
      </c>
      <c r="BV9" s="115" t="e">
        <f>'06'!BX13+'06'!BX40</f>
        <v>#REF!</v>
      </c>
      <c r="BW9" s="115" t="e">
        <f>'06'!BY13+'06'!BY40</f>
        <v>#REF!</v>
      </c>
      <c r="BX9" s="115" t="e">
        <f>'06'!BZ13+'06'!BZ40</f>
        <v>#REF!</v>
      </c>
      <c r="BY9" s="58" t="e">
        <f>'06'!C15+'06'!C42</f>
        <v>#REF!</v>
      </c>
    </row>
    <row r="10" spans="1:77" ht="15">
      <c r="A10" s="124">
        <v>44262</v>
      </c>
      <c r="B10" s="115">
        <f>'07'!D31+'07'!D58</f>
        <v>0</v>
      </c>
      <c r="C10" s="115">
        <f>'07'!E31+'07'!E58</f>
        <v>0</v>
      </c>
      <c r="D10" s="115">
        <f>'07'!F31+'07'!F58</f>
        <v>0</v>
      </c>
      <c r="E10" s="115">
        <f>'07'!G31+'07'!G58</f>
        <v>0</v>
      </c>
      <c r="F10" s="115">
        <f>'07'!H31+'07'!H58</f>
        <v>0</v>
      </c>
      <c r="G10" s="115">
        <f>'07'!I31+'07'!I58</f>
        <v>0</v>
      </c>
      <c r="H10" s="115">
        <f>'07'!J31+'07'!J58</f>
        <v>0</v>
      </c>
      <c r="I10" s="115">
        <f>'07'!K31+'07'!K58</f>
        <v>0</v>
      </c>
      <c r="J10" s="115">
        <f>'07'!L31+'07'!L58</f>
        <v>0</v>
      </c>
      <c r="K10" s="115">
        <f>'07'!M31+'07'!M58</f>
        <v>0</v>
      </c>
      <c r="L10" s="115">
        <f>'07'!N31+'07'!N58</f>
        <v>0</v>
      </c>
      <c r="M10" s="115">
        <f>'07'!O31+'07'!O58</f>
        <v>0</v>
      </c>
      <c r="N10" s="115">
        <f>'07'!P31+'07'!P58</f>
        <v>0</v>
      </c>
      <c r="O10" s="115">
        <f>'07'!Q31+'07'!Q58</f>
        <v>0</v>
      </c>
      <c r="P10" s="115">
        <f>'07'!R31+'07'!R58</f>
        <v>0</v>
      </c>
      <c r="Q10" s="115">
        <f>'07'!S31+'07'!S58</f>
        <v>0</v>
      </c>
      <c r="R10" s="115">
        <f>'07'!T31+'07'!T58</f>
        <v>0</v>
      </c>
      <c r="S10" s="115">
        <f>'07'!U31+'07'!U58</f>
        <v>0</v>
      </c>
      <c r="T10" s="115">
        <f>'07'!V31+'07'!V58</f>
        <v>0</v>
      </c>
      <c r="U10" s="115">
        <f>'07'!W31+'07'!W58</f>
        <v>0</v>
      </c>
      <c r="V10" s="115">
        <f>'07'!X31+'07'!X58</f>
        <v>0</v>
      </c>
      <c r="W10" s="115">
        <f>'07'!Y31+'07'!Y58</f>
        <v>0</v>
      </c>
      <c r="X10" s="115">
        <f>'07'!Z31+'07'!Z58</f>
        <v>0</v>
      </c>
      <c r="Y10" s="115">
        <f>'07'!AA31+'07'!AA58</f>
        <v>0</v>
      </c>
      <c r="Z10" s="115">
        <f>'07'!AB31+'07'!AB58</f>
        <v>0</v>
      </c>
      <c r="AA10" s="115">
        <f>'07'!AC31+'07'!AC58</f>
        <v>0</v>
      </c>
      <c r="AB10" s="115">
        <f>'07'!AD31+'07'!AD58</f>
        <v>0</v>
      </c>
      <c r="AC10" s="115">
        <f>'07'!AE31+'07'!AE58</f>
        <v>0</v>
      </c>
      <c r="AD10" s="115">
        <f>'07'!AF31+'07'!AF58</f>
        <v>0</v>
      </c>
      <c r="AE10" s="115">
        <f>'07'!AG31+'07'!AG58</f>
        <v>0</v>
      </c>
      <c r="AF10" s="115">
        <f>'07'!AH31+'07'!AH58</f>
        <v>0</v>
      </c>
      <c r="AG10" s="115">
        <f>'07'!AI31+'07'!AI58</f>
        <v>0</v>
      </c>
      <c r="AH10" s="115">
        <f>'07'!AJ31+'07'!AJ58</f>
        <v>0</v>
      </c>
      <c r="AI10" s="115">
        <f>'07'!AK31+'07'!AK58</f>
        <v>0</v>
      </c>
      <c r="AJ10" s="115">
        <f>'07'!AL31+'07'!AL58</f>
        <v>0</v>
      </c>
      <c r="AK10" s="115">
        <f>'07'!AM31+'07'!AM58</f>
        <v>0</v>
      </c>
      <c r="AL10" s="115">
        <f>'07'!AN31+'07'!AN58</f>
        <v>0</v>
      </c>
      <c r="AM10" s="115">
        <f>'07'!AO31+'07'!AO58</f>
        <v>0</v>
      </c>
      <c r="AN10" s="115">
        <f>'07'!AP31+'07'!AP58</f>
        <v>0</v>
      </c>
      <c r="AO10" s="115">
        <f>'07'!AQ31+'07'!AQ58</f>
        <v>0</v>
      </c>
      <c r="AP10" s="115">
        <f>'07'!AR31+'07'!AR58</f>
        <v>0</v>
      </c>
      <c r="AQ10" s="115">
        <f>'07'!AS31+'07'!AS58</f>
        <v>0</v>
      </c>
      <c r="AR10" s="115">
        <f>'07'!AT31+'07'!AT58</f>
        <v>0</v>
      </c>
      <c r="AS10" s="115">
        <f>'07'!AU31+'07'!AU58</f>
        <v>0</v>
      </c>
      <c r="AT10" s="115">
        <f>'07'!AV31+'07'!AV58</f>
        <v>0</v>
      </c>
      <c r="AU10" s="115">
        <f>'07'!AW31+'07'!AW58</f>
        <v>0</v>
      </c>
      <c r="AV10" s="115">
        <f>'07'!AX31+'07'!AX58</f>
        <v>0</v>
      </c>
      <c r="AW10" s="115">
        <f>'07'!AY31+'07'!AY58</f>
        <v>0</v>
      </c>
      <c r="AX10" s="115">
        <f>'07'!AZ31+'07'!AZ58</f>
        <v>0</v>
      </c>
      <c r="AY10" s="115">
        <f>'07'!BA31+'07'!BA58</f>
        <v>0</v>
      </c>
      <c r="AZ10" s="115">
        <f>'07'!BB31+'07'!BB58</f>
        <v>0</v>
      </c>
      <c r="BA10" s="115">
        <f>'07'!BC31+'07'!BC58</f>
        <v>0</v>
      </c>
      <c r="BB10" s="115">
        <f>'07'!BD31+'07'!BD58</f>
        <v>0</v>
      </c>
      <c r="BC10" s="115">
        <f>'07'!BE31+'07'!BE58</f>
        <v>0</v>
      </c>
      <c r="BD10" s="115">
        <f>'07'!BF31+'07'!BF58</f>
        <v>0</v>
      </c>
      <c r="BE10" s="115">
        <f>'07'!BG31+'07'!BG58</f>
        <v>0</v>
      </c>
      <c r="BF10" s="115">
        <f>'07'!BH31+'07'!BH58</f>
        <v>0</v>
      </c>
      <c r="BG10" s="115">
        <f>'07'!BI31+'07'!BI58</f>
        <v>0</v>
      </c>
      <c r="BH10" s="115">
        <f>'07'!BJ31+'07'!BJ58</f>
        <v>0</v>
      </c>
      <c r="BI10" s="115">
        <f>'07'!BK31+'07'!BK58</f>
        <v>0</v>
      </c>
      <c r="BJ10" s="115">
        <f>'07'!BL31+'07'!BL58</f>
        <v>0</v>
      </c>
      <c r="BK10" s="115">
        <f>'07'!BM31+'07'!BM58</f>
        <v>0</v>
      </c>
      <c r="BL10" s="115">
        <f>'07'!BN31+'07'!BN58</f>
        <v>0</v>
      </c>
      <c r="BM10" s="115">
        <f>'07'!BO31+'07'!BO58</f>
        <v>0</v>
      </c>
      <c r="BN10" s="115">
        <f>'07'!BP31+'07'!BP58</f>
        <v>0</v>
      </c>
      <c r="BO10" s="115">
        <f>'07'!BQ31+'07'!BQ58</f>
        <v>0</v>
      </c>
      <c r="BP10" s="115">
        <f>'07'!BR31+'07'!BR58</f>
        <v>0</v>
      </c>
      <c r="BQ10" s="115">
        <f>'07'!BS31+'07'!BS58</f>
        <v>0</v>
      </c>
      <c r="BR10" s="115">
        <f>'07'!BT31+'07'!BT58</f>
        <v>0</v>
      </c>
      <c r="BS10" s="115">
        <f>'07'!BU31+'07'!BU58</f>
        <v>0</v>
      </c>
      <c r="BT10" s="115">
        <f>'07'!BV31+'07'!BV58</f>
        <v>0</v>
      </c>
      <c r="BU10" s="115">
        <f>'07'!BW31+'07'!BW58</f>
        <v>0</v>
      </c>
      <c r="BV10" s="115">
        <f>'07'!BX31+'07'!BX58</f>
        <v>0</v>
      </c>
      <c r="BW10" s="115">
        <f>'07'!BY31+'07'!BY58</f>
        <v>0</v>
      </c>
      <c r="BX10" s="115">
        <f>'07'!BZ31+'07'!BZ58</f>
        <v>0</v>
      </c>
      <c r="BY10" s="58">
        <f>'07'!C33+'07'!C60</f>
        <v>0</v>
      </c>
    </row>
    <row r="11" spans="1:77" ht="15">
      <c r="A11" s="124">
        <v>44263</v>
      </c>
      <c r="B11" s="115" t="e">
        <f>'08'!D14+'08'!D41</f>
        <v>#REF!</v>
      </c>
      <c r="C11" s="115" t="e">
        <f>'08'!E14+'08'!E41</f>
        <v>#REF!</v>
      </c>
      <c r="D11" s="115" t="e">
        <f>'08'!F14+'08'!F41</f>
        <v>#REF!</v>
      </c>
      <c r="E11" s="115" t="e">
        <f>'08'!G14+'08'!G41</f>
        <v>#REF!</v>
      </c>
      <c r="F11" s="115" t="e">
        <f>'08'!H14+'08'!H41</f>
        <v>#REF!</v>
      </c>
      <c r="G11" s="115" t="e">
        <f>'08'!I14+'08'!I41</f>
        <v>#REF!</v>
      </c>
      <c r="H11" s="115" t="e">
        <f>'08'!J14+'08'!J41</f>
        <v>#REF!</v>
      </c>
      <c r="I11" s="115" t="e">
        <f>'08'!K14+'08'!K41</f>
        <v>#REF!</v>
      </c>
      <c r="J11" s="115" t="e">
        <f>'08'!L14+'08'!L41</f>
        <v>#REF!</v>
      </c>
      <c r="K11" s="115" t="e">
        <f>'08'!M14+'08'!M41</f>
        <v>#REF!</v>
      </c>
      <c r="L11" s="115" t="e">
        <f>'08'!N14+'08'!N41</f>
        <v>#REF!</v>
      </c>
      <c r="M11" s="115" t="e">
        <f>'08'!O14+'08'!O41</f>
        <v>#REF!</v>
      </c>
      <c r="N11" s="115" t="e">
        <f>'08'!P14+'08'!P41</f>
        <v>#REF!</v>
      </c>
      <c r="O11" s="115" t="e">
        <f>'08'!Q14+'08'!Q41</f>
        <v>#REF!</v>
      </c>
      <c r="P11" s="115" t="e">
        <f>'08'!R14+'08'!R41</f>
        <v>#REF!</v>
      </c>
      <c r="Q11" s="115" t="e">
        <f>'08'!S14+'08'!S41</f>
        <v>#REF!</v>
      </c>
      <c r="R11" s="115" t="e">
        <f>'08'!T14+'08'!T41</f>
        <v>#REF!</v>
      </c>
      <c r="S11" s="115" t="e">
        <f>'08'!U14+'08'!U41</f>
        <v>#REF!</v>
      </c>
      <c r="T11" s="115" t="e">
        <f>'08'!V14+'08'!V41</f>
        <v>#REF!</v>
      </c>
      <c r="U11" s="115" t="e">
        <f>'08'!W14+'08'!W41</f>
        <v>#REF!</v>
      </c>
      <c r="V11" s="115" t="e">
        <f>'08'!X14+'08'!X41</f>
        <v>#REF!</v>
      </c>
      <c r="W11" s="115" t="e">
        <f>'08'!Y14+'08'!Y41</f>
        <v>#REF!</v>
      </c>
      <c r="X11" s="115" t="e">
        <f>'08'!Z14+'08'!Z41</f>
        <v>#REF!</v>
      </c>
      <c r="Y11" s="115" t="e">
        <f>'08'!AA14+'08'!AA41</f>
        <v>#REF!</v>
      </c>
      <c r="Z11" s="115" t="e">
        <f>'08'!AB14+'08'!AB41</f>
        <v>#REF!</v>
      </c>
      <c r="AA11" s="115" t="e">
        <f>'08'!AC14+'08'!AC41</f>
        <v>#REF!</v>
      </c>
      <c r="AB11" s="115" t="e">
        <f>'08'!AD14+'08'!AD41</f>
        <v>#REF!</v>
      </c>
      <c r="AC11" s="115" t="e">
        <f>'08'!AE14+'08'!AE41</f>
        <v>#REF!</v>
      </c>
      <c r="AD11" s="115" t="e">
        <f>'08'!AF14+'08'!AF41</f>
        <v>#REF!</v>
      </c>
      <c r="AE11" s="115" t="e">
        <f>'08'!AG14+'08'!AG41</f>
        <v>#REF!</v>
      </c>
      <c r="AF11" s="115" t="e">
        <f>'08'!AH14+'08'!AH41</f>
        <v>#REF!</v>
      </c>
      <c r="AG11" s="115" t="e">
        <f>'08'!AI14+'08'!AI41</f>
        <v>#REF!</v>
      </c>
      <c r="AH11" s="115" t="e">
        <f>'08'!AJ14+'08'!AJ41</f>
        <v>#REF!</v>
      </c>
      <c r="AI11" s="115" t="e">
        <f>'08'!AK14+'08'!AK41</f>
        <v>#REF!</v>
      </c>
      <c r="AJ11" s="115" t="e">
        <f>'08'!AL14+'08'!AL41</f>
        <v>#REF!</v>
      </c>
      <c r="AK11" s="115" t="e">
        <f>'08'!AM14+'08'!AM41</f>
        <v>#REF!</v>
      </c>
      <c r="AL11" s="115" t="e">
        <f>'08'!AN14+'08'!AN41</f>
        <v>#REF!</v>
      </c>
      <c r="AM11" s="115" t="e">
        <f>'08'!AO14+'08'!AO41</f>
        <v>#REF!</v>
      </c>
      <c r="AN11" s="115" t="e">
        <f>'08'!AP14+'08'!AP41</f>
        <v>#REF!</v>
      </c>
      <c r="AO11" s="115" t="e">
        <f>'08'!AQ14+'08'!AQ41</f>
        <v>#REF!</v>
      </c>
      <c r="AP11" s="115" t="e">
        <f>'08'!AR14+'08'!AR41</f>
        <v>#REF!</v>
      </c>
      <c r="AQ11" s="115" t="e">
        <f>'08'!AS14+'08'!AS41</f>
        <v>#REF!</v>
      </c>
      <c r="AR11" s="115" t="e">
        <f>'08'!AT14+'08'!AT41</f>
        <v>#REF!</v>
      </c>
      <c r="AS11" s="115" t="e">
        <f>'08'!AU14+'08'!AU41</f>
        <v>#REF!</v>
      </c>
      <c r="AT11" s="115" t="e">
        <f>'08'!AV14+'08'!AV41</f>
        <v>#REF!</v>
      </c>
      <c r="AU11" s="115" t="e">
        <f>'08'!AW14+'08'!AW41</f>
        <v>#REF!</v>
      </c>
      <c r="AV11" s="115" t="e">
        <f>'08'!AX14+'08'!AX41</f>
        <v>#REF!</v>
      </c>
      <c r="AW11" s="115" t="e">
        <f>'08'!AY14+'08'!AY41</f>
        <v>#REF!</v>
      </c>
      <c r="AX11" s="115" t="e">
        <f>'08'!AZ14+'08'!AZ41</f>
        <v>#REF!</v>
      </c>
      <c r="AY11" s="115" t="e">
        <f>'08'!BA14+'08'!BA41</f>
        <v>#REF!</v>
      </c>
      <c r="AZ11" s="115" t="e">
        <f>'08'!BB14+'08'!BB41</f>
        <v>#REF!</v>
      </c>
      <c r="BA11" s="115" t="e">
        <f>'08'!BC14+'08'!BC41</f>
        <v>#REF!</v>
      </c>
      <c r="BB11" s="115" t="e">
        <f>'08'!BD14+'08'!BD41</f>
        <v>#REF!</v>
      </c>
      <c r="BC11" s="115" t="e">
        <f>'08'!BE14+'08'!BE41</f>
        <v>#REF!</v>
      </c>
      <c r="BD11" s="115" t="e">
        <f>'08'!BF14+'08'!BF41</f>
        <v>#REF!</v>
      </c>
      <c r="BE11" s="115" t="e">
        <f>'08'!BG14+'08'!BG41</f>
        <v>#REF!</v>
      </c>
      <c r="BF11" s="115" t="e">
        <f>'08'!BH14+'08'!BH41</f>
        <v>#REF!</v>
      </c>
      <c r="BG11" s="115" t="e">
        <f>'08'!BI14+'08'!BI41</f>
        <v>#REF!</v>
      </c>
      <c r="BH11" s="115" t="e">
        <f>'08'!BJ14+'08'!BJ41</f>
        <v>#REF!</v>
      </c>
      <c r="BI11" s="115" t="e">
        <f>'08'!BK14+'08'!BK41</f>
        <v>#REF!</v>
      </c>
      <c r="BJ11" s="115" t="e">
        <f>'08'!BL14+'08'!BL41</f>
        <v>#REF!</v>
      </c>
      <c r="BK11" s="115" t="e">
        <f>'08'!BM14+'08'!BM41</f>
        <v>#REF!</v>
      </c>
      <c r="BL11" s="115" t="e">
        <f>'08'!BN14+'08'!BN41</f>
        <v>#REF!</v>
      </c>
      <c r="BM11" s="115" t="e">
        <f>'08'!BO14+'08'!BO41</f>
        <v>#REF!</v>
      </c>
      <c r="BN11" s="115" t="e">
        <f>'08'!BP14+'08'!BP41</f>
        <v>#REF!</v>
      </c>
      <c r="BO11" s="115" t="e">
        <f>'08'!BQ14+'08'!BQ41</f>
        <v>#REF!</v>
      </c>
      <c r="BP11" s="115" t="e">
        <f>'08'!BR14+'08'!BR41</f>
        <v>#REF!</v>
      </c>
      <c r="BQ11" s="115" t="e">
        <f>'08'!BS14+'08'!BS41</f>
        <v>#REF!</v>
      </c>
      <c r="BR11" s="115" t="e">
        <f>'08'!BT14+'08'!BT41</f>
        <v>#REF!</v>
      </c>
      <c r="BS11" s="115" t="e">
        <f>'08'!BU14+'08'!BU41</f>
        <v>#REF!</v>
      </c>
      <c r="BT11" s="115" t="e">
        <f>'08'!BV14+'08'!BV41</f>
        <v>#REF!</v>
      </c>
      <c r="BU11" s="115" t="e">
        <f>'08'!BW14+'08'!BW41</f>
        <v>#REF!</v>
      </c>
      <c r="BV11" s="115" t="e">
        <f>'08'!BX14+'08'!BX41</f>
        <v>#REF!</v>
      </c>
      <c r="BW11" s="115" t="e">
        <f>'08'!BY14+'08'!BY41</f>
        <v>#REF!</v>
      </c>
      <c r="BX11" s="115" t="e">
        <f>'08'!BZ14+'08'!BZ41</f>
        <v>#REF!</v>
      </c>
      <c r="BY11" s="58" t="e">
        <f>'08'!C16+'08'!C43</f>
        <v>#REF!</v>
      </c>
    </row>
    <row r="12" spans="1:77" ht="15">
      <c r="A12" s="124">
        <v>44264</v>
      </c>
      <c r="B12" s="115" t="e">
        <f>'09'!D14+'09'!D41</f>
        <v>#REF!</v>
      </c>
      <c r="C12" s="115" t="e">
        <f>'09'!E14+'09'!E41</f>
        <v>#REF!</v>
      </c>
      <c r="D12" s="115" t="e">
        <f>'09'!F14+'09'!F41</f>
        <v>#REF!</v>
      </c>
      <c r="E12" s="115" t="e">
        <f>'09'!G14+'09'!G41</f>
        <v>#REF!</v>
      </c>
      <c r="F12" s="115" t="e">
        <f>'09'!H14+'09'!H41</f>
        <v>#REF!</v>
      </c>
      <c r="G12" s="115" t="e">
        <f>'09'!I14+'09'!I41</f>
        <v>#REF!</v>
      </c>
      <c r="H12" s="115" t="e">
        <f>'09'!J14+'09'!J41</f>
        <v>#REF!</v>
      </c>
      <c r="I12" s="115" t="e">
        <f>'09'!K14+'09'!K41</f>
        <v>#REF!</v>
      </c>
      <c r="J12" s="115" t="e">
        <f>'09'!L14+'09'!L41</f>
        <v>#REF!</v>
      </c>
      <c r="K12" s="115" t="e">
        <f>'09'!M14+'09'!M41</f>
        <v>#REF!</v>
      </c>
      <c r="L12" s="115" t="e">
        <f>'09'!N14+'09'!N41</f>
        <v>#REF!</v>
      </c>
      <c r="M12" s="115" t="e">
        <f>'09'!O14+'09'!O41</f>
        <v>#REF!</v>
      </c>
      <c r="N12" s="115" t="e">
        <f>'09'!P14+'09'!P41</f>
        <v>#REF!</v>
      </c>
      <c r="O12" s="115" t="e">
        <f>'09'!Q14+'09'!Q41</f>
        <v>#REF!</v>
      </c>
      <c r="P12" s="115" t="e">
        <f>'09'!R14+'09'!R41</f>
        <v>#REF!</v>
      </c>
      <c r="Q12" s="115" t="e">
        <f>'09'!S14+'09'!S41</f>
        <v>#REF!</v>
      </c>
      <c r="R12" s="115" t="e">
        <f>'09'!T14+'09'!T41</f>
        <v>#REF!</v>
      </c>
      <c r="S12" s="115" t="e">
        <f>'09'!U14+'09'!U41</f>
        <v>#REF!</v>
      </c>
      <c r="T12" s="115" t="e">
        <f>'09'!V14+'09'!V41</f>
        <v>#REF!</v>
      </c>
      <c r="U12" s="115" t="e">
        <f>'09'!W14+'09'!W41</f>
        <v>#REF!</v>
      </c>
      <c r="V12" s="115" t="e">
        <f>'09'!X14+'09'!X41</f>
        <v>#REF!</v>
      </c>
      <c r="W12" s="115" t="e">
        <f>'09'!Y14+'09'!Y41</f>
        <v>#REF!</v>
      </c>
      <c r="X12" s="115" t="e">
        <f>'09'!Z14+'09'!Z41</f>
        <v>#REF!</v>
      </c>
      <c r="Y12" s="115" t="e">
        <f>'09'!AA14+'09'!AA41</f>
        <v>#REF!</v>
      </c>
      <c r="Z12" s="115" t="e">
        <f>'09'!AB14+'09'!AB41</f>
        <v>#REF!</v>
      </c>
      <c r="AA12" s="115" t="e">
        <f>'09'!AC14+'09'!AC41</f>
        <v>#REF!</v>
      </c>
      <c r="AB12" s="115" t="e">
        <f>'09'!AD14+'09'!AD41</f>
        <v>#REF!</v>
      </c>
      <c r="AC12" s="115" t="e">
        <f>'09'!AE14+'09'!AE41</f>
        <v>#REF!</v>
      </c>
      <c r="AD12" s="115" t="e">
        <f>'09'!AF14+'09'!AF41</f>
        <v>#REF!</v>
      </c>
      <c r="AE12" s="115" t="e">
        <f>'09'!AG14+'09'!AG41</f>
        <v>#REF!</v>
      </c>
      <c r="AF12" s="115" t="e">
        <f>'09'!AH14+'09'!AH41</f>
        <v>#REF!</v>
      </c>
      <c r="AG12" s="115" t="e">
        <f>'09'!AI14+'09'!AI41</f>
        <v>#REF!</v>
      </c>
      <c r="AH12" s="115" t="e">
        <f>'09'!AJ14+'09'!AJ41</f>
        <v>#REF!</v>
      </c>
      <c r="AI12" s="115" t="e">
        <f>'09'!AK14+'09'!AK41</f>
        <v>#REF!</v>
      </c>
      <c r="AJ12" s="115" t="e">
        <f>'09'!AL14+'09'!AL41</f>
        <v>#REF!</v>
      </c>
      <c r="AK12" s="115" t="e">
        <f>'09'!AM14+'09'!AM41</f>
        <v>#REF!</v>
      </c>
      <c r="AL12" s="115" t="e">
        <f>'09'!AN14+'09'!AN41</f>
        <v>#REF!</v>
      </c>
      <c r="AM12" s="115" t="e">
        <f>'09'!AO14+'09'!AO41</f>
        <v>#REF!</v>
      </c>
      <c r="AN12" s="115" t="e">
        <f>'09'!AP14+'09'!AP41</f>
        <v>#REF!</v>
      </c>
      <c r="AO12" s="115" t="e">
        <f>'09'!AQ14+'09'!AQ41</f>
        <v>#REF!</v>
      </c>
      <c r="AP12" s="115" t="e">
        <f>'09'!AR14+'09'!AR41</f>
        <v>#REF!</v>
      </c>
      <c r="AQ12" s="115" t="e">
        <f>'09'!AS14+'09'!AS41</f>
        <v>#REF!</v>
      </c>
      <c r="AR12" s="115" t="e">
        <f>'09'!AT14+'09'!AT41</f>
        <v>#REF!</v>
      </c>
      <c r="AS12" s="115" t="e">
        <f>'09'!AU14+'09'!AU41</f>
        <v>#REF!</v>
      </c>
      <c r="AT12" s="115" t="e">
        <f>'09'!AV14+'09'!AV41</f>
        <v>#REF!</v>
      </c>
      <c r="AU12" s="115" t="e">
        <f>'09'!AW14+'09'!AW41</f>
        <v>#REF!</v>
      </c>
      <c r="AV12" s="115" t="e">
        <f>'09'!AX14+'09'!AX41</f>
        <v>#REF!</v>
      </c>
      <c r="AW12" s="115" t="e">
        <f>'09'!AY14+'09'!AY41</f>
        <v>#REF!</v>
      </c>
      <c r="AX12" s="115" t="e">
        <f>'09'!AZ14+'09'!AZ41</f>
        <v>#REF!</v>
      </c>
      <c r="AY12" s="115" t="e">
        <f>'09'!BA14+'09'!BA41</f>
        <v>#REF!</v>
      </c>
      <c r="AZ12" s="115" t="e">
        <f>'09'!BB14+'09'!BB41</f>
        <v>#REF!</v>
      </c>
      <c r="BA12" s="115" t="e">
        <f>'09'!BC14+'09'!BC41</f>
        <v>#REF!</v>
      </c>
      <c r="BB12" s="115" t="e">
        <f>'09'!BD14+'09'!BD41</f>
        <v>#REF!</v>
      </c>
      <c r="BC12" s="115" t="e">
        <f>'09'!BE14+'09'!BE41</f>
        <v>#REF!</v>
      </c>
      <c r="BD12" s="115" t="e">
        <f>'09'!BF14+'09'!BF41</f>
        <v>#REF!</v>
      </c>
      <c r="BE12" s="115" t="e">
        <f>'09'!BG14+'09'!BG41</f>
        <v>#REF!</v>
      </c>
      <c r="BF12" s="115" t="e">
        <f>'09'!BH14+'09'!BH41</f>
        <v>#REF!</v>
      </c>
      <c r="BG12" s="115" t="e">
        <f>'09'!BI14+'09'!BI41</f>
        <v>#REF!</v>
      </c>
      <c r="BH12" s="115" t="e">
        <f>'09'!BJ14+'09'!BJ41</f>
        <v>#REF!</v>
      </c>
      <c r="BI12" s="115" t="e">
        <f>'09'!BK14+'09'!BK41</f>
        <v>#REF!</v>
      </c>
      <c r="BJ12" s="115" t="e">
        <f>'09'!BL14+'09'!BL41</f>
        <v>#REF!</v>
      </c>
      <c r="BK12" s="115" t="e">
        <f>'09'!BM14+'09'!BM41</f>
        <v>#REF!</v>
      </c>
      <c r="BL12" s="115" t="e">
        <f>'09'!BN14+'09'!BN41</f>
        <v>#REF!</v>
      </c>
      <c r="BM12" s="115" t="e">
        <f>'09'!BO14+'09'!BO41</f>
        <v>#REF!</v>
      </c>
      <c r="BN12" s="115" t="e">
        <f>'09'!BP14+'09'!BP41</f>
        <v>#REF!</v>
      </c>
      <c r="BO12" s="115" t="e">
        <f>'09'!BQ14+'09'!BQ41</f>
        <v>#REF!</v>
      </c>
      <c r="BP12" s="115" t="e">
        <f>'09'!BR14+'09'!BR41</f>
        <v>#REF!</v>
      </c>
      <c r="BQ12" s="115" t="e">
        <f>'09'!BS14+'09'!BS41</f>
        <v>#REF!</v>
      </c>
      <c r="BR12" s="115" t="e">
        <f>'09'!BT14+'09'!BT41</f>
        <v>#REF!</v>
      </c>
      <c r="BS12" s="115" t="e">
        <f>'09'!BU14+'09'!BU41</f>
        <v>#REF!</v>
      </c>
      <c r="BT12" s="115" t="e">
        <f>'09'!BV14+'09'!BV41</f>
        <v>#REF!</v>
      </c>
      <c r="BU12" s="115" t="e">
        <f>'09'!BW14+'09'!BW41</f>
        <v>#REF!</v>
      </c>
      <c r="BV12" s="115" t="e">
        <f>'09'!BX14+'09'!BX41</f>
        <v>#REF!</v>
      </c>
      <c r="BW12" s="115" t="e">
        <f>'09'!BY14+'09'!BY41</f>
        <v>#REF!</v>
      </c>
      <c r="BX12" s="115" t="e">
        <f>'09'!BZ14+'09'!BZ41</f>
        <v>#REF!</v>
      </c>
      <c r="BY12" s="58" t="e">
        <f>'09'!C16+'09'!C43</f>
        <v>#REF!</v>
      </c>
    </row>
    <row r="13" spans="1:77" ht="15">
      <c r="A13" s="124">
        <v>44265</v>
      </c>
      <c r="B13" s="115" t="e">
        <f>'10'!D13+'10'!D40</f>
        <v>#REF!</v>
      </c>
      <c r="C13" s="115" t="e">
        <f>'10'!E13+'10'!E40</f>
        <v>#REF!</v>
      </c>
      <c r="D13" s="115" t="e">
        <f>'10'!F13+'10'!F40</f>
        <v>#REF!</v>
      </c>
      <c r="E13" s="115" t="e">
        <f>'10'!G13+'10'!G40</f>
        <v>#REF!</v>
      </c>
      <c r="F13" s="115" t="e">
        <f>'10'!H13+'10'!H40</f>
        <v>#REF!</v>
      </c>
      <c r="G13" s="115" t="e">
        <f>'10'!I13+'10'!I40</f>
        <v>#REF!</v>
      </c>
      <c r="H13" s="115" t="e">
        <f>'10'!J13+'10'!J40</f>
        <v>#REF!</v>
      </c>
      <c r="I13" s="115" t="e">
        <f>'10'!K13+'10'!K40</f>
        <v>#REF!</v>
      </c>
      <c r="J13" s="115" t="e">
        <f>'10'!L13+'10'!L40</f>
        <v>#REF!</v>
      </c>
      <c r="K13" s="115" t="e">
        <f>'10'!M13+'10'!M40</f>
        <v>#REF!</v>
      </c>
      <c r="L13" s="115" t="e">
        <f>'10'!N13+'10'!N40</f>
        <v>#REF!</v>
      </c>
      <c r="M13" s="115" t="e">
        <f>'10'!O13+'10'!O40</f>
        <v>#REF!</v>
      </c>
      <c r="N13" s="115" t="e">
        <f>'10'!P13+'10'!P40</f>
        <v>#REF!</v>
      </c>
      <c r="O13" s="115" t="e">
        <f>'10'!Q13+'10'!Q40</f>
        <v>#REF!</v>
      </c>
      <c r="P13" s="115" t="e">
        <f>'10'!R13+'10'!R40</f>
        <v>#REF!</v>
      </c>
      <c r="Q13" s="115" t="e">
        <f>'10'!S13+'10'!S40</f>
        <v>#REF!</v>
      </c>
      <c r="R13" s="115" t="e">
        <f>'10'!T13+'10'!T40</f>
        <v>#REF!</v>
      </c>
      <c r="S13" s="115" t="e">
        <f>'10'!U13+'10'!U40</f>
        <v>#REF!</v>
      </c>
      <c r="T13" s="115" t="e">
        <f>'10'!V13+'10'!V40</f>
        <v>#REF!</v>
      </c>
      <c r="U13" s="115" t="e">
        <f>'10'!W13+'10'!W40</f>
        <v>#REF!</v>
      </c>
      <c r="V13" s="115" t="e">
        <f>'10'!X13+'10'!X40</f>
        <v>#REF!</v>
      </c>
      <c r="W13" s="115" t="e">
        <f>'10'!Y13+'10'!Y40</f>
        <v>#REF!</v>
      </c>
      <c r="X13" s="115" t="e">
        <f>'10'!Z13+'10'!Z40</f>
        <v>#REF!</v>
      </c>
      <c r="Y13" s="115" t="e">
        <f>'10'!AA13+'10'!AA40</f>
        <v>#REF!</v>
      </c>
      <c r="Z13" s="115" t="e">
        <f>'10'!AB13+'10'!AB40</f>
        <v>#REF!</v>
      </c>
      <c r="AA13" s="115" t="e">
        <f>'10'!AC13+'10'!AC40</f>
        <v>#REF!</v>
      </c>
      <c r="AB13" s="115" t="e">
        <f>'10'!AD13+'10'!AD40</f>
        <v>#REF!</v>
      </c>
      <c r="AC13" s="115" t="e">
        <f>'10'!AE13+'10'!AE40</f>
        <v>#REF!</v>
      </c>
      <c r="AD13" s="115" t="e">
        <f>'10'!AF13+'10'!AF40</f>
        <v>#REF!</v>
      </c>
      <c r="AE13" s="115" t="e">
        <f>'10'!AG13+'10'!AG40</f>
        <v>#REF!</v>
      </c>
      <c r="AF13" s="115" t="e">
        <f>'10'!AH13+'10'!AH40</f>
        <v>#REF!</v>
      </c>
      <c r="AG13" s="115" t="e">
        <f>'10'!AI13+'10'!AI40</f>
        <v>#REF!</v>
      </c>
      <c r="AH13" s="115" t="e">
        <f>'10'!AJ13+'10'!AJ40</f>
        <v>#REF!</v>
      </c>
      <c r="AI13" s="115" t="e">
        <f>'10'!AK13+'10'!AK40</f>
        <v>#REF!</v>
      </c>
      <c r="AJ13" s="115" t="e">
        <f>'10'!AL13+'10'!AL40</f>
        <v>#REF!</v>
      </c>
      <c r="AK13" s="115" t="e">
        <f>'10'!AM13+'10'!AM40</f>
        <v>#REF!</v>
      </c>
      <c r="AL13" s="115" t="e">
        <f>'10'!AN13+'10'!AN40</f>
        <v>#REF!</v>
      </c>
      <c r="AM13" s="115" t="e">
        <f>'10'!AO13+'10'!AO40</f>
        <v>#REF!</v>
      </c>
      <c r="AN13" s="115" t="e">
        <f>'10'!AP13+'10'!AP40</f>
        <v>#REF!</v>
      </c>
      <c r="AO13" s="115" t="e">
        <f>'10'!AQ13+'10'!AQ40</f>
        <v>#REF!</v>
      </c>
      <c r="AP13" s="115" t="e">
        <f>'10'!AR13+'10'!AR40</f>
        <v>#REF!</v>
      </c>
      <c r="AQ13" s="115" t="e">
        <f>'10'!AS13+'10'!AS40</f>
        <v>#REF!</v>
      </c>
      <c r="AR13" s="115" t="e">
        <f>'10'!AT13+'10'!AT40</f>
        <v>#REF!</v>
      </c>
      <c r="AS13" s="115" t="e">
        <f>'10'!AU13+'10'!AU40</f>
        <v>#REF!</v>
      </c>
      <c r="AT13" s="115" t="e">
        <f>'10'!AV13+'10'!AV40</f>
        <v>#REF!</v>
      </c>
      <c r="AU13" s="115" t="e">
        <f>'10'!AW13+'10'!AW40</f>
        <v>#REF!</v>
      </c>
      <c r="AV13" s="115" t="e">
        <f>'10'!AX13+'10'!AX40</f>
        <v>#REF!</v>
      </c>
      <c r="AW13" s="115" t="e">
        <f>'10'!AY13+'10'!AY40</f>
        <v>#REF!</v>
      </c>
      <c r="AX13" s="115" t="e">
        <f>'10'!AZ13+'10'!AZ40</f>
        <v>#REF!</v>
      </c>
      <c r="AY13" s="115" t="e">
        <f>'10'!BA13+'10'!BA40</f>
        <v>#REF!</v>
      </c>
      <c r="AZ13" s="115" t="e">
        <f>'10'!BB13+'10'!BB40</f>
        <v>#REF!</v>
      </c>
      <c r="BA13" s="115" t="e">
        <f>'10'!BC13+'10'!BC40</f>
        <v>#REF!</v>
      </c>
      <c r="BB13" s="115" t="e">
        <f>'10'!BD13+'10'!BD40</f>
        <v>#REF!</v>
      </c>
      <c r="BC13" s="115" t="e">
        <f>'10'!BE13+'10'!BE40</f>
        <v>#REF!</v>
      </c>
      <c r="BD13" s="115" t="e">
        <f>'10'!BF13+'10'!BF40</f>
        <v>#REF!</v>
      </c>
      <c r="BE13" s="115" t="e">
        <f>'10'!BG13+'10'!BG40</f>
        <v>#REF!</v>
      </c>
      <c r="BF13" s="115" t="e">
        <f>'10'!BH13+'10'!BH40</f>
        <v>#REF!</v>
      </c>
      <c r="BG13" s="115" t="e">
        <f>'10'!BI13+'10'!BI40</f>
        <v>#REF!</v>
      </c>
      <c r="BH13" s="115" t="e">
        <f>'10'!BJ13+'10'!BJ40</f>
        <v>#REF!</v>
      </c>
      <c r="BI13" s="115" t="e">
        <f>'10'!BK13+'10'!BK40</f>
        <v>#REF!</v>
      </c>
      <c r="BJ13" s="115" t="e">
        <f>'10'!BL13+'10'!BL40</f>
        <v>#REF!</v>
      </c>
      <c r="BK13" s="115" t="e">
        <f>'10'!BM13+'10'!BM40</f>
        <v>#REF!</v>
      </c>
      <c r="BL13" s="115" t="e">
        <f>'10'!BN13+'10'!BN40</f>
        <v>#REF!</v>
      </c>
      <c r="BM13" s="115" t="e">
        <f>'10'!BO13+'10'!BO40</f>
        <v>#REF!</v>
      </c>
      <c r="BN13" s="115" t="e">
        <f>'10'!BP13+'10'!BP40</f>
        <v>#REF!</v>
      </c>
      <c r="BO13" s="115" t="e">
        <f>'10'!BQ13+'10'!BQ40</f>
        <v>#REF!</v>
      </c>
      <c r="BP13" s="115" t="e">
        <f>'10'!BR13+'10'!BR40</f>
        <v>#REF!</v>
      </c>
      <c r="BQ13" s="115" t="e">
        <f>'10'!BS13+'10'!BS40</f>
        <v>#REF!</v>
      </c>
      <c r="BR13" s="115" t="e">
        <f>'10'!BT13+'10'!BT40</f>
        <v>#REF!</v>
      </c>
      <c r="BS13" s="115" t="e">
        <f>'10'!BU13+'10'!BU40</f>
        <v>#REF!</v>
      </c>
      <c r="BT13" s="115" t="e">
        <f>'10'!BV13+'10'!BV40</f>
        <v>#REF!</v>
      </c>
      <c r="BU13" s="115" t="e">
        <f>'10'!BW13+'10'!BW40</f>
        <v>#REF!</v>
      </c>
      <c r="BV13" s="115" t="e">
        <f>'10'!BX13+'10'!BX40</f>
        <v>#REF!</v>
      </c>
      <c r="BW13" s="115" t="e">
        <f>'10'!BY13+'10'!BY40</f>
        <v>#REF!</v>
      </c>
      <c r="BX13" s="115" t="e">
        <f>'10'!BZ13+'10'!BZ40</f>
        <v>#REF!</v>
      </c>
      <c r="BY13" s="58" t="e">
        <f>'10'!C15+'10'!C42</f>
        <v>#REF!</v>
      </c>
    </row>
    <row r="14" spans="1:77" ht="15">
      <c r="A14" s="124">
        <v>44266</v>
      </c>
      <c r="B14" s="115" t="e">
        <f>'11'!#REF!+'11'!D28</f>
        <v>#REF!</v>
      </c>
      <c r="C14" s="115" t="e">
        <f>'11'!#REF!+'11'!E28</f>
        <v>#REF!</v>
      </c>
      <c r="D14" s="115" t="e">
        <f>'11'!#REF!+'11'!F28</f>
        <v>#REF!</v>
      </c>
      <c r="E14" s="115" t="e">
        <f>'11'!#REF!+'11'!G28</f>
        <v>#REF!</v>
      </c>
      <c r="F14" s="115" t="e">
        <f>'11'!#REF!+'11'!H28</f>
        <v>#REF!</v>
      </c>
      <c r="G14" s="115" t="e">
        <f>'11'!#REF!+'11'!I28</f>
        <v>#REF!</v>
      </c>
      <c r="H14" s="115" t="e">
        <f>'11'!#REF!+'11'!J28</f>
        <v>#REF!</v>
      </c>
      <c r="I14" s="115" t="e">
        <f>'11'!#REF!+'11'!K28</f>
        <v>#REF!</v>
      </c>
      <c r="J14" s="115" t="e">
        <f>'11'!#REF!+'11'!L28</f>
        <v>#REF!</v>
      </c>
      <c r="K14" s="115" t="e">
        <f>'11'!#REF!+'11'!M28</f>
        <v>#REF!</v>
      </c>
      <c r="L14" s="115" t="e">
        <f>'11'!#REF!+'11'!N28</f>
        <v>#REF!</v>
      </c>
      <c r="M14" s="115" t="e">
        <f>'11'!#REF!+'11'!O28</f>
        <v>#REF!</v>
      </c>
      <c r="N14" s="115" t="e">
        <f>'11'!#REF!+'11'!P28</f>
        <v>#REF!</v>
      </c>
      <c r="O14" s="115" t="e">
        <f>'11'!#REF!+'11'!Q28</f>
        <v>#REF!</v>
      </c>
      <c r="P14" s="115" t="e">
        <f>'11'!#REF!+'11'!R28</f>
        <v>#REF!</v>
      </c>
      <c r="Q14" s="115" t="e">
        <f>'11'!#REF!+'11'!S28</f>
        <v>#REF!</v>
      </c>
      <c r="R14" s="115" t="e">
        <f>'11'!#REF!+'11'!T28</f>
        <v>#REF!</v>
      </c>
      <c r="S14" s="115" t="e">
        <f>'11'!#REF!+'11'!U28</f>
        <v>#REF!</v>
      </c>
      <c r="T14" s="115" t="e">
        <f>'11'!#REF!+'11'!V28</f>
        <v>#REF!</v>
      </c>
      <c r="U14" s="115" t="e">
        <f>'11'!#REF!+'11'!W28</f>
        <v>#REF!</v>
      </c>
      <c r="V14" s="115" t="e">
        <f>'11'!#REF!+'11'!X28</f>
        <v>#REF!</v>
      </c>
      <c r="W14" s="115" t="e">
        <f>'11'!#REF!+'11'!Y28</f>
        <v>#REF!</v>
      </c>
      <c r="X14" s="115" t="e">
        <f>'11'!#REF!+'11'!Z28</f>
        <v>#REF!</v>
      </c>
      <c r="Y14" s="115" t="e">
        <f>'11'!#REF!+'11'!AA28</f>
        <v>#REF!</v>
      </c>
      <c r="Z14" s="115" t="e">
        <f>'11'!#REF!+'11'!AB28</f>
        <v>#REF!</v>
      </c>
      <c r="AA14" s="115" t="e">
        <f>'11'!#REF!+'11'!AC28</f>
        <v>#REF!</v>
      </c>
      <c r="AB14" s="115" t="e">
        <f>'11'!#REF!+'11'!AD28</f>
        <v>#REF!</v>
      </c>
      <c r="AC14" s="115" t="e">
        <f>'11'!#REF!+'11'!AE28</f>
        <v>#REF!</v>
      </c>
      <c r="AD14" s="115" t="e">
        <f>'11'!#REF!+'11'!AF28</f>
        <v>#REF!</v>
      </c>
      <c r="AE14" s="115" t="e">
        <f>'11'!#REF!+'11'!AG28</f>
        <v>#REF!</v>
      </c>
      <c r="AF14" s="115" t="e">
        <f>'11'!#REF!+'11'!AH28</f>
        <v>#REF!</v>
      </c>
      <c r="AG14" s="115" t="e">
        <f>'11'!#REF!+'11'!AI28</f>
        <v>#REF!</v>
      </c>
      <c r="AH14" s="115" t="e">
        <f>'11'!#REF!+'11'!AJ28</f>
        <v>#REF!</v>
      </c>
      <c r="AI14" s="115" t="e">
        <f>'11'!#REF!+'11'!AK28</f>
        <v>#REF!</v>
      </c>
      <c r="AJ14" s="115" t="e">
        <f>'11'!#REF!+'11'!AL28</f>
        <v>#REF!</v>
      </c>
      <c r="AK14" s="115" t="e">
        <f>'11'!#REF!+'11'!AM28</f>
        <v>#REF!</v>
      </c>
      <c r="AL14" s="115" t="e">
        <f>'11'!#REF!+'11'!AN28</f>
        <v>#REF!</v>
      </c>
      <c r="AM14" s="115" t="e">
        <f>'11'!#REF!+'11'!AO28</f>
        <v>#REF!</v>
      </c>
      <c r="AN14" s="115" t="e">
        <f>'11'!#REF!+'11'!AP28</f>
        <v>#REF!</v>
      </c>
      <c r="AO14" s="115" t="e">
        <f>'11'!#REF!+'11'!AQ28</f>
        <v>#REF!</v>
      </c>
      <c r="AP14" s="115" t="e">
        <f>'11'!#REF!+'11'!AR28</f>
        <v>#REF!</v>
      </c>
      <c r="AQ14" s="115" t="e">
        <f>'11'!#REF!+'11'!AS28</f>
        <v>#REF!</v>
      </c>
      <c r="AR14" s="115" t="e">
        <f>'11'!#REF!+'11'!AT28</f>
        <v>#REF!</v>
      </c>
      <c r="AS14" s="115" t="e">
        <f>'11'!#REF!+'11'!AU28</f>
        <v>#REF!</v>
      </c>
      <c r="AT14" s="115" t="e">
        <f>'11'!#REF!+'11'!AV28</f>
        <v>#REF!</v>
      </c>
      <c r="AU14" s="115" t="e">
        <f>'11'!#REF!+'11'!AW28</f>
        <v>#REF!</v>
      </c>
      <c r="AV14" s="115" t="e">
        <f>'11'!#REF!+'11'!AX28</f>
        <v>#REF!</v>
      </c>
      <c r="AW14" s="115" t="e">
        <f>'11'!#REF!+'11'!AY28</f>
        <v>#REF!</v>
      </c>
      <c r="AX14" s="115" t="e">
        <f>'11'!#REF!+'11'!AZ28</f>
        <v>#REF!</v>
      </c>
      <c r="AY14" s="115" t="e">
        <f>'11'!#REF!+'11'!BA28</f>
        <v>#REF!</v>
      </c>
      <c r="AZ14" s="115" t="e">
        <f>'11'!#REF!+'11'!BB28</f>
        <v>#REF!</v>
      </c>
      <c r="BA14" s="115" t="e">
        <f>'11'!#REF!+'11'!BC28</f>
        <v>#REF!</v>
      </c>
      <c r="BB14" s="115" t="e">
        <f>'11'!#REF!+'11'!BD28</f>
        <v>#REF!</v>
      </c>
      <c r="BC14" s="115" t="e">
        <f>'11'!#REF!+'11'!BE28</f>
        <v>#REF!</v>
      </c>
      <c r="BD14" s="115" t="e">
        <f>'11'!#REF!+'11'!BF28</f>
        <v>#REF!</v>
      </c>
      <c r="BE14" s="115" t="e">
        <f>'11'!#REF!+'11'!BG28</f>
        <v>#REF!</v>
      </c>
      <c r="BF14" s="115" t="e">
        <f>'11'!#REF!+'11'!BH28</f>
        <v>#REF!</v>
      </c>
      <c r="BG14" s="115" t="e">
        <f>'11'!#REF!+'11'!BI28</f>
        <v>#REF!</v>
      </c>
      <c r="BH14" s="115" t="e">
        <f>'11'!#REF!+'11'!BJ28</f>
        <v>#REF!</v>
      </c>
      <c r="BI14" s="115" t="e">
        <f>'11'!#REF!+'11'!BK28</f>
        <v>#REF!</v>
      </c>
      <c r="BJ14" s="115" t="e">
        <f>'11'!#REF!+'11'!BL28</f>
        <v>#REF!</v>
      </c>
      <c r="BK14" s="115" t="e">
        <f>'11'!#REF!+'11'!BM28</f>
        <v>#REF!</v>
      </c>
      <c r="BL14" s="115" t="e">
        <f>'11'!#REF!+'11'!BN28</f>
        <v>#REF!</v>
      </c>
      <c r="BM14" s="115" t="e">
        <f>'11'!#REF!+'11'!BO28</f>
        <v>#REF!</v>
      </c>
      <c r="BN14" s="115" t="e">
        <f>'11'!#REF!+'11'!BP28</f>
        <v>#REF!</v>
      </c>
      <c r="BO14" s="115" t="e">
        <f>'11'!#REF!+'11'!BQ28</f>
        <v>#REF!</v>
      </c>
      <c r="BP14" s="115" t="e">
        <f>'11'!#REF!+'11'!BR28</f>
        <v>#REF!</v>
      </c>
      <c r="BQ14" s="115" t="e">
        <f>'11'!#REF!+'11'!BS28</f>
        <v>#REF!</v>
      </c>
      <c r="BR14" s="115" t="e">
        <f>'11'!#REF!+'11'!BT28</f>
        <v>#REF!</v>
      </c>
      <c r="BS14" s="115" t="e">
        <f>'11'!#REF!+'11'!BU28</f>
        <v>#REF!</v>
      </c>
      <c r="BT14" s="115" t="e">
        <f>'11'!#REF!+'11'!BV28</f>
        <v>#REF!</v>
      </c>
      <c r="BU14" s="115" t="e">
        <f>'11'!#REF!+'11'!BW28</f>
        <v>#REF!</v>
      </c>
      <c r="BV14" s="115" t="e">
        <f>'11'!#REF!+'11'!BX28</f>
        <v>#REF!</v>
      </c>
      <c r="BW14" s="115" t="e">
        <f>'11'!#REF!+'11'!BY28</f>
        <v>#REF!</v>
      </c>
      <c r="BX14" s="115" t="e">
        <f>'11'!#REF!+'11'!BZ28</f>
        <v>#REF!</v>
      </c>
      <c r="BY14" s="58" t="e">
        <f>'11'!#REF!+'11'!C30</f>
        <v>#REF!</v>
      </c>
    </row>
    <row r="15" spans="1:77" ht="15">
      <c r="A15" s="124">
        <v>44267</v>
      </c>
      <c r="B15" s="115" t="e">
        <f>'12'!D14+'12'!D41</f>
        <v>#REF!</v>
      </c>
      <c r="C15" s="115" t="e">
        <f>'12'!E14+'12'!E41</f>
        <v>#REF!</v>
      </c>
      <c r="D15" s="115" t="e">
        <f>'12'!F14+'12'!F41</f>
        <v>#REF!</v>
      </c>
      <c r="E15" s="115" t="e">
        <f>'12'!G14+'12'!G41</f>
        <v>#REF!</v>
      </c>
      <c r="F15" s="115" t="e">
        <f>'12'!H14+'12'!H41</f>
        <v>#REF!</v>
      </c>
      <c r="G15" s="115" t="e">
        <f>'12'!I14+'12'!I41</f>
        <v>#REF!</v>
      </c>
      <c r="H15" s="115" t="e">
        <f>'12'!J14+'12'!J41</f>
        <v>#REF!</v>
      </c>
      <c r="I15" s="115" t="e">
        <f>'12'!K14+'12'!K41</f>
        <v>#REF!</v>
      </c>
      <c r="J15" s="115" t="e">
        <f>'12'!L14+'12'!L41</f>
        <v>#REF!</v>
      </c>
      <c r="K15" s="115" t="e">
        <f>'12'!M14+'12'!M41</f>
        <v>#REF!</v>
      </c>
      <c r="L15" s="115" t="e">
        <f>'12'!N14+'12'!N41</f>
        <v>#REF!</v>
      </c>
      <c r="M15" s="115" t="e">
        <f>'12'!O14+'12'!O41</f>
        <v>#REF!</v>
      </c>
      <c r="N15" s="115" t="e">
        <f>'12'!P14+'12'!P41</f>
        <v>#REF!</v>
      </c>
      <c r="O15" s="115" t="e">
        <f>'12'!Q14+'12'!Q41</f>
        <v>#REF!</v>
      </c>
      <c r="P15" s="115" t="e">
        <f>'12'!R14+'12'!R41</f>
        <v>#REF!</v>
      </c>
      <c r="Q15" s="115" t="e">
        <f>'12'!S14+'12'!S41</f>
        <v>#REF!</v>
      </c>
      <c r="R15" s="115" t="e">
        <f>'12'!T14+'12'!T41</f>
        <v>#REF!</v>
      </c>
      <c r="S15" s="115" t="e">
        <f>'12'!U14+'12'!U41</f>
        <v>#REF!</v>
      </c>
      <c r="T15" s="115" t="e">
        <f>'12'!V14+'12'!V41</f>
        <v>#REF!</v>
      </c>
      <c r="U15" s="115" t="e">
        <f>'12'!W14+'12'!W41</f>
        <v>#REF!</v>
      </c>
      <c r="V15" s="115" t="e">
        <f>'12'!X14+'12'!X41</f>
        <v>#REF!</v>
      </c>
      <c r="W15" s="115" t="e">
        <f>'12'!Y14+'12'!Y41</f>
        <v>#REF!</v>
      </c>
      <c r="X15" s="115" t="e">
        <f>'12'!Z14+'12'!Z41</f>
        <v>#REF!</v>
      </c>
      <c r="Y15" s="115" t="e">
        <f>'12'!AA14+'12'!AA41</f>
        <v>#REF!</v>
      </c>
      <c r="Z15" s="115" t="e">
        <f>'12'!AB14+'12'!AB41</f>
        <v>#REF!</v>
      </c>
      <c r="AA15" s="115" t="e">
        <f>'12'!AC14+'12'!AC41</f>
        <v>#REF!</v>
      </c>
      <c r="AB15" s="115" t="e">
        <f>'12'!AD14+'12'!AD41</f>
        <v>#REF!</v>
      </c>
      <c r="AC15" s="115" t="e">
        <f>'12'!AE14+'12'!AE41</f>
        <v>#REF!</v>
      </c>
      <c r="AD15" s="115" t="e">
        <f>'12'!AF14+'12'!AF41</f>
        <v>#REF!</v>
      </c>
      <c r="AE15" s="115" t="e">
        <f>'12'!AG14+'12'!AG41</f>
        <v>#REF!</v>
      </c>
      <c r="AF15" s="115" t="e">
        <f>'12'!AH14+'12'!AH41</f>
        <v>#REF!</v>
      </c>
      <c r="AG15" s="115" t="e">
        <f>'12'!AI14+'12'!AI41</f>
        <v>#REF!</v>
      </c>
      <c r="AH15" s="115" t="e">
        <f>'12'!AJ14+'12'!AJ41</f>
        <v>#REF!</v>
      </c>
      <c r="AI15" s="115" t="e">
        <f>'12'!AK14+'12'!AK41</f>
        <v>#REF!</v>
      </c>
      <c r="AJ15" s="115" t="e">
        <f>'12'!AL14+'12'!AL41</f>
        <v>#REF!</v>
      </c>
      <c r="AK15" s="115" t="e">
        <f>'12'!AM14+'12'!AM41</f>
        <v>#REF!</v>
      </c>
      <c r="AL15" s="115" t="e">
        <f>'12'!AN14+'12'!AN41</f>
        <v>#REF!</v>
      </c>
      <c r="AM15" s="115" t="e">
        <f>'12'!AO14+'12'!AO41</f>
        <v>#REF!</v>
      </c>
      <c r="AN15" s="115" t="e">
        <f>'12'!AP14+'12'!AP41</f>
        <v>#REF!</v>
      </c>
      <c r="AO15" s="115" t="e">
        <f>'12'!AQ14+'12'!AQ41</f>
        <v>#REF!</v>
      </c>
      <c r="AP15" s="115" t="e">
        <f>'12'!AR14+'12'!AR41</f>
        <v>#REF!</v>
      </c>
      <c r="AQ15" s="115" t="e">
        <f>'12'!AS14+'12'!AS41</f>
        <v>#REF!</v>
      </c>
      <c r="AR15" s="115" t="e">
        <f>'12'!AT14+'12'!AT41</f>
        <v>#REF!</v>
      </c>
      <c r="AS15" s="115" t="e">
        <f>'12'!AU14+'12'!AU41</f>
        <v>#REF!</v>
      </c>
      <c r="AT15" s="115" t="e">
        <f>'12'!AV14+'12'!AV41</f>
        <v>#REF!</v>
      </c>
      <c r="AU15" s="115" t="e">
        <f>'12'!AW14+'12'!AW41</f>
        <v>#REF!</v>
      </c>
      <c r="AV15" s="115" t="e">
        <f>'12'!AX14+'12'!AX41</f>
        <v>#REF!</v>
      </c>
      <c r="AW15" s="115" t="e">
        <f>'12'!AY14+'12'!AY41</f>
        <v>#REF!</v>
      </c>
      <c r="AX15" s="115" t="e">
        <f>'12'!AZ14+'12'!AZ41</f>
        <v>#REF!</v>
      </c>
      <c r="AY15" s="115" t="e">
        <f>'12'!BA14+'12'!BA41</f>
        <v>#REF!</v>
      </c>
      <c r="AZ15" s="115" t="e">
        <f>'12'!BB14+'12'!BB41</f>
        <v>#REF!</v>
      </c>
      <c r="BA15" s="115" t="e">
        <f>'12'!BC14+'12'!BC41</f>
        <v>#REF!</v>
      </c>
      <c r="BB15" s="115" t="e">
        <f>'12'!BD14+'12'!BD41</f>
        <v>#REF!</v>
      </c>
      <c r="BC15" s="115" t="e">
        <f>'12'!BE14+'12'!BE41</f>
        <v>#REF!</v>
      </c>
      <c r="BD15" s="115" t="e">
        <f>'12'!BF14+'12'!BF41</f>
        <v>#REF!</v>
      </c>
      <c r="BE15" s="115" t="e">
        <f>'12'!BG14+'12'!BG41</f>
        <v>#REF!</v>
      </c>
      <c r="BF15" s="115" t="e">
        <f>'12'!BH14+'12'!BH41</f>
        <v>#REF!</v>
      </c>
      <c r="BG15" s="115" t="e">
        <f>'12'!BI14+'12'!BI41</f>
        <v>#REF!</v>
      </c>
      <c r="BH15" s="115" t="e">
        <f>'12'!BJ14+'12'!BJ41</f>
        <v>#REF!</v>
      </c>
      <c r="BI15" s="115" t="e">
        <f>'12'!BK14+'12'!BK41</f>
        <v>#REF!</v>
      </c>
      <c r="BJ15" s="115" t="e">
        <f>'12'!BL14+'12'!BL41</f>
        <v>#REF!</v>
      </c>
      <c r="BK15" s="115" t="e">
        <f>'12'!BM14+'12'!BM41</f>
        <v>#REF!</v>
      </c>
      <c r="BL15" s="115" t="e">
        <f>'12'!BN14+'12'!BN41</f>
        <v>#REF!</v>
      </c>
      <c r="BM15" s="115" t="e">
        <f>'12'!BO14+'12'!BO41</f>
        <v>#REF!</v>
      </c>
      <c r="BN15" s="115" t="e">
        <f>'12'!BP14+'12'!BP41</f>
        <v>#REF!</v>
      </c>
      <c r="BO15" s="115" t="e">
        <f>'12'!BQ14+'12'!BQ41</f>
        <v>#REF!</v>
      </c>
      <c r="BP15" s="115" t="e">
        <f>'12'!BR14+'12'!BR41</f>
        <v>#REF!</v>
      </c>
      <c r="BQ15" s="115" t="e">
        <f>'12'!BS14+'12'!BS41</f>
        <v>#REF!</v>
      </c>
      <c r="BR15" s="115" t="e">
        <f>'12'!BT14+'12'!BT41</f>
        <v>#REF!</v>
      </c>
      <c r="BS15" s="115" t="e">
        <f>'12'!BU14+'12'!BU41</f>
        <v>#REF!</v>
      </c>
      <c r="BT15" s="115" t="e">
        <f>'12'!BV14+'12'!BV41</f>
        <v>#REF!</v>
      </c>
      <c r="BU15" s="115" t="e">
        <f>'12'!BW14+'12'!BW41</f>
        <v>#REF!</v>
      </c>
      <c r="BV15" s="115" t="e">
        <f>'12'!BX14+'12'!BX41</f>
        <v>#REF!</v>
      </c>
      <c r="BW15" s="115" t="e">
        <f>'12'!BY14+'12'!BY41</f>
        <v>#REF!</v>
      </c>
      <c r="BX15" s="115" t="e">
        <f>'12'!BZ14+'12'!BZ41</f>
        <v>#REF!</v>
      </c>
      <c r="BY15" s="58" t="e">
        <f>'12'!C16+'12'!C43</f>
        <v>#REF!</v>
      </c>
    </row>
    <row r="16" spans="1:77" ht="15">
      <c r="A16" s="124">
        <v>44268</v>
      </c>
      <c r="B16" s="115" t="e">
        <f>'13'!D14+'13'!D41</f>
        <v>#REF!</v>
      </c>
      <c r="C16" s="115" t="e">
        <f>'13'!E14+'13'!E41</f>
        <v>#REF!</v>
      </c>
      <c r="D16" s="115" t="e">
        <f>'13'!F14+'13'!F41</f>
        <v>#REF!</v>
      </c>
      <c r="E16" s="115" t="e">
        <f>'13'!G14+'13'!G41</f>
        <v>#REF!</v>
      </c>
      <c r="F16" s="115" t="e">
        <f>'13'!H14+'13'!H41</f>
        <v>#REF!</v>
      </c>
      <c r="G16" s="115" t="e">
        <f>'13'!I14+'13'!I41</f>
        <v>#REF!</v>
      </c>
      <c r="H16" s="115" t="e">
        <f>'13'!J14+'13'!J41</f>
        <v>#REF!</v>
      </c>
      <c r="I16" s="115" t="e">
        <f>'13'!K14+'13'!K41</f>
        <v>#REF!</v>
      </c>
      <c r="J16" s="115" t="e">
        <f>'13'!L14+'13'!L41</f>
        <v>#REF!</v>
      </c>
      <c r="K16" s="115" t="e">
        <f>'13'!M14+'13'!M41</f>
        <v>#REF!</v>
      </c>
      <c r="L16" s="115" t="e">
        <f>'13'!N14+'13'!N41</f>
        <v>#REF!</v>
      </c>
      <c r="M16" s="115" t="e">
        <f>'13'!O14+'13'!O41</f>
        <v>#REF!</v>
      </c>
      <c r="N16" s="115" t="e">
        <f>'13'!P14+'13'!P41</f>
        <v>#REF!</v>
      </c>
      <c r="O16" s="115" t="e">
        <f>'13'!Q14+'13'!Q41</f>
        <v>#REF!</v>
      </c>
      <c r="P16" s="115" t="e">
        <f>'13'!R14+'13'!R41</f>
        <v>#REF!</v>
      </c>
      <c r="Q16" s="115" t="e">
        <f>'13'!S14+'13'!S41</f>
        <v>#REF!</v>
      </c>
      <c r="R16" s="115" t="e">
        <f>'13'!T14+'13'!T41</f>
        <v>#REF!</v>
      </c>
      <c r="S16" s="115" t="e">
        <f>'13'!U14+'13'!U41</f>
        <v>#REF!</v>
      </c>
      <c r="T16" s="115" t="e">
        <f>'13'!V14+'13'!V41</f>
        <v>#REF!</v>
      </c>
      <c r="U16" s="115" t="e">
        <f>'13'!W14+'13'!W41</f>
        <v>#REF!</v>
      </c>
      <c r="V16" s="115" t="e">
        <f>'13'!X14+'13'!X41</f>
        <v>#REF!</v>
      </c>
      <c r="W16" s="115" t="e">
        <f>'13'!Y14+'13'!Y41</f>
        <v>#REF!</v>
      </c>
      <c r="X16" s="115" t="e">
        <f>'13'!Z14+'13'!Z41</f>
        <v>#REF!</v>
      </c>
      <c r="Y16" s="115" t="e">
        <f>'13'!AA14+'13'!AA41</f>
        <v>#REF!</v>
      </c>
      <c r="Z16" s="115" t="e">
        <f>'13'!AB14+'13'!AB41</f>
        <v>#REF!</v>
      </c>
      <c r="AA16" s="115" t="e">
        <f>'13'!AC14+'13'!AC41</f>
        <v>#REF!</v>
      </c>
      <c r="AB16" s="115" t="e">
        <f>'13'!AD14+'13'!AD41</f>
        <v>#REF!</v>
      </c>
      <c r="AC16" s="115" t="e">
        <f>'13'!AE14+'13'!AE41</f>
        <v>#REF!</v>
      </c>
      <c r="AD16" s="115" t="e">
        <f>'13'!AF14+'13'!AF41</f>
        <v>#REF!</v>
      </c>
      <c r="AE16" s="115" t="e">
        <f>'13'!AG14+'13'!AG41</f>
        <v>#REF!</v>
      </c>
      <c r="AF16" s="115" t="e">
        <f>'13'!AH14+'13'!AH41</f>
        <v>#REF!</v>
      </c>
      <c r="AG16" s="115" t="e">
        <f>'13'!AI14+'13'!AI41</f>
        <v>#REF!</v>
      </c>
      <c r="AH16" s="115" t="e">
        <f>'13'!AJ14+'13'!AJ41</f>
        <v>#REF!</v>
      </c>
      <c r="AI16" s="115" t="e">
        <f>'13'!AK14+'13'!AK41</f>
        <v>#REF!</v>
      </c>
      <c r="AJ16" s="115" t="e">
        <f>'13'!AL14+'13'!AL41</f>
        <v>#REF!</v>
      </c>
      <c r="AK16" s="115" t="e">
        <f>'13'!AM14+'13'!AM41</f>
        <v>#REF!</v>
      </c>
      <c r="AL16" s="115" t="e">
        <f>'13'!AN14+'13'!AN41</f>
        <v>#REF!</v>
      </c>
      <c r="AM16" s="115" t="e">
        <f>'13'!AO14+'13'!AO41</f>
        <v>#REF!</v>
      </c>
      <c r="AN16" s="115" t="e">
        <f>'13'!AP14+'13'!AP41</f>
        <v>#REF!</v>
      </c>
      <c r="AO16" s="115" t="e">
        <f>'13'!AQ14+'13'!AQ41</f>
        <v>#REF!</v>
      </c>
      <c r="AP16" s="115" t="e">
        <f>'13'!AR14+'13'!AR41</f>
        <v>#REF!</v>
      </c>
      <c r="AQ16" s="115" t="e">
        <f>'13'!AS14+'13'!AS41</f>
        <v>#REF!</v>
      </c>
      <c r="AR16" s="115" t="e">
        <f>'13'!AT14+'13'!AT41</f>
        <v>#REF!</v>
      </c>
      <c r="AS16" s="115" t="e">
        <f>'13'!AU14+'13'!AU41</f>
        <v>#REF!</v>
      </c>
      <c r="AT16" s="115" t="e">
        <f>'13'!AV14+'13'!AV41</f>
        <v>#REF!</v>
      </c>
      <c r="AU16" s="115" t="e">
        <f>'13'!AW14+'13'!AW41</f>
        <v>#REF!</v>
      </c>
      <c r="AV16" s="115" t="e">
        <f>'13'!AX14+'13'!AX41</f>
        <v>#REF!</v>
      </c>
      <c r="AW16" s="115" t="e">
        <f>'13'!AY14+'13'!AY41</f>
        <v>#REF!</v>
      </c>
      <c r="AX16" s="115" t="e">
        <f>'13'!AZ14+'13'!AZ41</f>
        <v>#REF!</v>
      </c>
      <c r="AY16" s="115" t="e">
        <f>'13'!BA14+'13'!BA41</f>
        <v>#REF!</v>
      </c>
      <c r="AZ16" s="115" t="e">
        <f>'13'!BB14+'13'!BB41</f>
        <v>#REF!</v>
      </c>
      <c r="BA16" s="115" t="e">
        <f>'13'!BC14+'13'!BC41</f>
        <v>#REF!</v>
      </c>
      <c r="BB16" s="115" t="e">
        <f>'13'!BD14+'13'!BD41</f>
        <v>#REF!</v>
      </c>
      <c r="BC16" s="115" t="e">
        <f>'13'!BE14+'13'!BE41</f>
        <v>#REF!</v>
      </c>
      <c r="BD16" s="115" t="e">
        <f>'13'!BF14+'13'!BF41</f>
        <v>#REF!</v>
      </c>
      <c r="BE16" s="115" t="e">
        <f>'13'!BG14+'13'!BG41</f>
        <v>#REF!</v>
      </c>
      <c r="BF16" s="115" t="e">
        <f>'13'!BH14+'13'!BH41</f>
        <v>#REF!</v>
      </c>
      <c r="BG16" s="115" t="e">
        <f>'13'!BI14+'13'!BI41</f>
        <v>#REF!</v>
      </c>
      <c r="BH16" s="115" t="e">
        <f>'13'!BJ14+'13'!BJ41</f>
        <v>#REF!</v>
      </c>
      <c r="BI16" s="115" t="e">
        <f>'13'!BK14+'13'!BK41</f>
        <v>#REF!</v>
      </c>
      <c r="BJ16" s="115" t="e">
        <f>'13'!BL14+'13'!BL41</f>
        <v>#REF!</v>
      </c>
      <c r="BK16" s="115" t="e">
        <f>'13'!BM14+'13'!BM41</f>
        <v>#REF!</v>
      </c>
      <c r="BL16" s="115" t="e">
        <f>'13'!BN14+'13'!BN41</f>
        <v>#REF!</v>
      </c>
      <c r="BM16" s="115" t="e">
        <f>'13'!BO14+'13'!BO41</f>
        <v>#REF!</v>
      </c>
      <c r="BN16" s="115" t="e">
        <f>'13'!BP14+'13'!BP41</f>
        <v>#REF!</v>
      </c>
      <c r="BO16" s="115" t="e">
        <f>'13'!BQ14+'13'!BQ41</f>
        <v>#REF!</v>
      </c>
      <c r="BP16" s="115" t="e">
        <f>'13'!BR14+'13'!BR41</f>
        <v>#REF!</v>
      </c>
      <c r="BQ16" s="115" t="e">
        <f>'13'!BS14+'13'!BS41</f>
        <v>#REF!</v>
      </c>
      <c r="BR16" s="115" t="e">
        <f>'13'!BT14+'13'!BT41</f>
        <v>#REF!</v>
      </c>
      <c r="BS16" s="115" t="e">
        <f>'13'!BU14+'13'!BU41</f>
        <v>#REF!</v>
      </c>
      <c r="BT16" s="115" t="e">
        <f>'13'!BV14+'13'!BV41</f>
        <v>#REF!</v>
      </c>
      <c r="BU16" s="115" t="e">
        <f>'13'!BW14+'13'!BW41</f>
        <v>#REF!</v>
      </c>
      <c r="BV16" s="115" t="e">
        <f>'13'!BX14+'13'!BX41</f>
        <v>#REF!</v>
      </c>
      <c r="BW16" s="115" t="e">
        <f>'13'!BY14+'13'!BY41</f>
        <v>#REF!</v>
      </c>
      <c r="BX16" s="115" t="e">
        <f>'13'!BZ14+'13'!BZ41</f>
        <v>#REF!</v>
      </c>
      <c r="BY16" s="58" t="e">
        <f>'13'!C16+'13'!C43</f>
        <v>#REF!</v>
      </c>
    </row>
    <row r="17" spans="1:77" ht="15">
      <c r="A17" s="124">
        <v>44269</v>
      </c>
      <c r="B17" s="115">
        <f>'14'!D31+'14'!D58</f>
        <v>0</v>
      </c>
      <c r="C17" s="115">
        <f>'14'!E31+'14'!E58</f>
        <v>0</v>
      </c>
      <c r="D17" s="115">
        <f>'14'!F31+'14'!F58</f>
        <v>0</v>
      </c>
      <c r="E17" s="115">
        <f>'14'!G31+'14'!G58</f>
        <v>0</v>
      </c>
      <c r="F17" s="115">
        <f>'14'!H31+'14'!H58</f>
        <v>0</v>
      </c>
      <c r="G17" s="115">
        <f>'14'!I31+'14'!I58</f>
        <v>0</v>
      </c>
      <c r="H17" s="115">
        <f>'14'!J31+'14'!J58</f>
        <v>0</v>
      </c>
      <c r="I17" s="115">
        <f>'14'!K31+'14'!K58</f>
        <v>0</v>
      </c>
      <c r="J17" s="115">
        <f>'14'!L31+'14'!L58</f>
        <v>0</v>
      </c>
      <c r="K17" s="115">
        <f>'14'!M31+'14'!M58</f>
        <v>0</v>
      </c>
      <c r="L17" s="115">
        <f>'14'!N31+'14'!N58</f>
        <v>0</v>
      </c>
      <c r="M17" s="115">
        <f>'14'!O31+'14'!O58</f>
        <v>0</v>
      </c>
      <c r="N17" s="115">
        <f>'14'!P31+'14'!P58</f>
        <v>0</v>
      </c>
      <c r="O17" s="115">
        <f>'14'!Q31+'14'!Q58</f>
        <v>0</v>
      </c>
      <c r="P17" s="115">
        <f>'14'!R31+'14'!R58</f>
        <v>0</v>
      </c>
      <c r="Q17" s="115">
        <f>'14'!S31+'14'!S58</f>
        <v>0</v>
      </c>
      <c r="R17" s="115">
        <f>'14'!T31+'14'!T58</f>
        <v>0</v>
      </c>
      <c r="S17" s="115">
        <f>'14'!U31+'14'!U58</f>
        <v>0</v>
      </c>
      <c r="T17" s="115">
        <f>'14'!V31+'14'!V58</f>
        <v>0</v>
      </c>
      <c r="U17" s="115">
        <f>'14'!W31+'14'!W58</f>
        <v>0</v>
      </c>
      <c r="V17" s="115">
        <f>'14'!X31+'14'!X58</f>
        <v>0</v>
      </c>
      <c r="W17" s="115">
        <f>'14'!Y31+'14'!Y58</f>
        <v>0</v>
      </c>
      <c r="X17" s="115">
        <f>'14'!Z31+'14'!Z58</f>
        <v>0</v>
      </c>
      <c r="Y17" s="115">
        <f>'14'!AA31+'14'!AA58</f>
        <v>0</v>
      </c>
      <c r="Z17" s="115">
        <f>'14'!AB31+'14'!AB58</f>
        <v>0</v>
      </c>
      <c r="AA17" s="115">
        <f>'14'!AC31+'14'!AC58</f>
        <v>0</v>
      </c>
      <c r="AB17" s="115">
        <f>'14'!AD31+'14'!AD58</f>
        <v>0</v>
      </c>
      <c r="AC17" s="115">
        <f>'14'!AE31+'14'!AE58</f>
        <v>0</v>
      </c>
      <c r="AD17" s="115">
        <f>'14'!AF31+'14'!AF58</f>
        <v>0</v>
      </c>
      <c r="AE17" s="115">
        <f>'14'!AG31+'14'!AG58</f>
        <v>0</v>
      </c>
      <c r="AF17" s="115">
        <f>'14'!AH31+'14'!AH58</f>
        <v>0</v>
      </c>
      <c r="AG17" s="115">
        <f>'14'!AI31+'14'!AI58</f>
        <v>0</v>
      </c>
      <c r="AH17" s="115">
        <f>'14'!AJ31+'14'!AJ58</f>
        <v>0</v>
      </c>
      <c r="AI17" s="115">
        <f>'14'!AK31+'14'!AK58</f>
        <v>0</v>
      </c>
      <c r="AJ17" s="115">
        <f>'14'!AL31+'14'!AL58</f>
        <v>0</v>
      </c>
      <c r="AK17" s="115">
        <f>'14'!AM31+'14'!AM58</f>
        <v>0</v>
      </c>
      <c r="AL17" s="115">
        <f>'14'!AN31+'14'!AN58</f>
        <v>0</v>
      </c>
      <c r="AM17" s="115">
        <f>'14'!AO31+'14'!AO58</f>
        <v>0</v>
      </c>
      <c r="AN17" s="115">
        <f>'14'!AP31+'14'!AP58</f>
        <v>0</v>
      </c>
      <c r="AO17" s="115">
        <f>'14'!AQ31+'14'!AQ58</f>
        <v>0</v>
      </c>
      <c r="AP17" s="115">
        <f>'14'!AR31+'14'!AR58</f>
        <v>0</v>
      </c>
      <c r="AQ17" s="115">
        <f>'14'!AS31+'14'!AS58</f>
        <v>0</v>
      </c>
      <c r="AR17" s="115">
        <f>'14'!AT31+'14'!AT58</f>
        <v>0</v>
      </c>
      <c r="AS17" s="115">
        <f>'14'!AU31+'14'!AU58</f>
        <v>0</v>
      </c>
      <c r="AT17" s="115">
        <f>'14'!AV31+'14'!AV58</f>
        <v>0</v>
      </c>
      <c r="AU17" s="115">
        <f>'14'!AW31+'14'!AW58</f>
        <v>0</v>
      </c>
      <c r="AV17" s="115">
        <f>'14'!AX31+'14'!AX58</f>
        <v>0</v>
      </c>
      <c r="AW17" s="115">
        <f>'14'!AY31+'14'!AY58</f>
        <v>0</v>
      </c>
      <c r="AX17" s="115">
        <f>'14'!AZ31+'14'!AZ58</f>
        <v>0</v>
      </c>
      <c r="AY17" s="115">
        <f>'14'!BA31+'14'!BA58</f>
        <v>0</v>
      </c>
      <c r="AZ17" s="115">
        <f>'14'!BB31+'14'!BB58</f>
        <v>0</v>
      </c>
      <c r="BA17" s="115">
        <f>'14'!BC31+'14'!BC58</f>
        <v>0</v>
      </c>
      <c r="BB17" s="115">
        <f>'14'!BD31+'14'!BD58</f>
        <v>0</v>
      </c>
      <c r="BC17" s="115">
        <f>'14'!BE31+'14'!BE58</f>
        <v>0</v>
      </c>
      <c r="BD17" s="115">
        <f>'14'!BF31+'14'!BF58</f>
        <v>0</v>
      </c>
      <c r="BE17" s="115">
        <f>'14'!BG31+'14'!BG58</f>
        <v>0</v>
      </c>
      <c r="BF17" s="115">
        <f>'14'!BH31+'14'!BH58</f>
        <v>0</v>
      </c>
      <c r="BG17" s="115">
        <f>'14'!BI31+'14'!BI58</f>
        <v>0</v>
      </c>
      <c r="BH17" s="115">
        <f>'14'!BJ31+'14'!BJ58</f>
        <v>0</v>
      </c>
      <c r="BI17" s="115">
        <f>'14'!BK31+'14'!BK58</f>
        <v>0</v>
      </c>
      <c r="BJ17" s="115">
        <f>'14'!BL31+'14'!BL58</f>
        <v>0</v>
      </c>
      <c r="BK17" s="115">
        <f>'14'!BM31+'14'!BM58</f>
        <v>0</v>
      </c>
      <c r="BL17" s="115">
        <f>'14'!BN31+'14'!BN58</f>
        <v>0</v>
      </c>
      <c r="BM17" s="115">
        <f>'14'!BO31+'14'!BO58</f>
        <v>0</v>
      </c>
      <c r="BN17" s="115">
        <f>'14'!BP31+'14'!BP58</f>
        <v>0</v>
      </c>
      <c r="BO17" s="115">
        <f>'14'!BQ31+'14'!BQ58</f>
        <v>0</v>
      </c>
      <c r="BP17" s="115">
        <f>'14'!BR31+'14'!BR58</f>
        <v>0</v>
      </c>
      <c r="BQ17" s="115">
        <f>'14'!BS31+'14'!BS58</f>
        <v>0</v>
      </c>
      <c r="BR17" s="115">
        <f>'14'!BT31+'14'!BT58</f>
        <v>0</v>
      </c>
      <c r="BS17" s="115">
        <f>'14'!BU31+'14'!BU58</f>
        <v>0</v>
      </c>
      <c r="BT17" s="115">
        <f>'14'!BV31+'14'!BV58</f>
        <v>0</v>
      </c>
      <c r="BU17" s="115">
        <f>'14'!BW31+'14'!BW58</f>
        <v>0</v>
      </c>
      <c r="BV17" s="115">
        <f>'14'!BX31+'14'!BX58</f>
        <v>0</v>
      </c>
      <c r="BW17" s="115">
        <f>'14'!BY31+'14'!BY58</f>
        <v>0</v>
      </c>
      <c r="BX17" s="115">
        <f>'14'!BZ31+'14'!BZ58</f>
        <v>0</v>
      </c>
      <c r="BY17" s="58">
        <f>'14'!C33+'14'!C60</f>
        <v>0</v>
      </c>
    </row>
    <row r="18" spans="1:77" ht="15">
      <c r="A18" s="124">
        <v>44270</v>
      </c>
      <c r="B18" s="115" t="e">
        <f>'15'!D14+'15'!D41</f>
        <v>#REF!</v>
      </c>
      <c r="C18" s="115" t="e">
        <f>'15'!E14+'15'!E41</f>
        <v>#REF!</v>
      </c>
      <c r="D18" s="115" t="e">
        <f>'15'!F14+'15'!F41</f>
        <v>#REF!</v>
      </c>
      <c r="E18" s="115" t="e">
        <f>'15'!G14+'15'!G41</f>
        <v>#REF!</v>
      </c>
      <c r="F18" s="115" t="e">
        <f>'15'!H14+'15'!H41</f>
        <v>#REF!</v>
      </c>
      <c r="G18" s="115" t="e">
        <f>'15'!I14+'15'!I41</f>
        <v>#REF!</v>
      </c>
      <c r="H18" s="115" t="e">
        <f>'15'!J14+'15'!J41</f>
        <v>#REF!</v>
      </c>
      <c r="I18" s="115" t="e">
        <f>'15'!K14+'15'!K41</f>
        <v>#REF!</v>
      </c>
      <c r="J18" s="115" t="e">
        <f>'15'!L14+'15'!L41</f>
        <v>#REF!</v>
      </c>
      <c r="K18" s="115" t="e">
        <f>'15'!M14+'15'!M41</f>
        <v>#REF!</v>
      </c>
      <c r="L18" s="115" t="e">
        <f>'15'!N14+'15'!N41</f>
        <v>#REF!</v>
      </c>
      <c r="M18" s="115" t="e">
        <f>'15'!O14+'15'!O41</f>
        <v>#REF!</v>
      </c>
      <c r="N18" s="115" t="e">
        <f>'15'!P14+'15'!P41</f>
        <v>#REF!</v>
      </c>
      <c r="O18" s="115" t="e">
        <f>'15'!Q14+'15'!Q41</f>
        <v>#REF!</v>
      </c>
      <c r="P18" s="115" t="e">
        <f>'15'!R14+'15'!R41</f>
        <v>#REF!</v>
      </c>
      <c r="Q18" s="115" t="e">
        <f>'15'!S14+'15'!S41</f>
        <v>#REF!</v>
      </c>
      <c r="R18" s="115" t="e">
        <f>'15'!T14+'15'!T41</f>
        <v>#REF!</v>
      </c>
      <c r="S18" s="115" t="e">
        <f>'15'!U14+'15'!U41</f>
        <v>#REF!</v>
      </c>
      <c r="T18" s="115" t="e">
        <f>'15'!V14+'15'!V41</f>
        <v>#REF!</v>
      </c>
      <c r="U18" s="115" t="e">
        <f>'15'!W14+'15'!W41</f>
        <v>#REF!</v>
      </c>
      <c r="V18" s="115" t="e">
        <f>'15'!X14+'15'!X41</f>
        <v>#REF!</v>
      </c>
      <c r="W18" s="115" t="e">
        <f>'15'!Y14+'15'!Y41</f>
        <v>#REF!</v>
      </c>
      <c r="X18" s="115" t="e">
        <f>'15'!Z14+'15'!Z41</f>
        <v>#REF!</v>
      </c>
      <c r="Y18" s="115" t="e">
        <f>'15'!AA14+'15'!AA41</f>
        <v>#REF!</v>
      </c>
      <c r="Z18" s="115" t="e">
        <f>'15'!AB14+'15'!AB41</f>
        <v>#REF!</v>
      </c>
      <c r="AA18" s="115" t="e">
        <f>'15'!AC14+'15'!AC41</f>
        <v>#REF!</v>
      </c>
      <c r="AB18" s="115" t="e">
        <f>'15'!AD14+'15'!AD41</f>
        <v>#REF!</v>
      </c>
      <c r="AC18" s="115" t="e">
        <f>'15'!AE14+'15'!AE41</f>
        <v>#REF!</v>
      </c>
      <c r="AD18" s="115" t="e">
        <f>'15'!AF14+'15'!AF41</f>
        <v>#REF!</v>
      </c>
      <c r="AE18" s="115" t="e">
        <f>'15'!AG14+'15'!AG41</f>
        <v>#REF!</v>
      </c>
      <c r="AF18" s="115" t="e">
        <f>'15'!AH14+'15'!AH41</f>
        <v>#REF!</v>
      </c>
      <c r="AG18" s="115" t="e">
        <f>'15'!AI14+'15'!AI41</f>
        <v>#REF!</v>
      </c>
      <c r="AH18" s="115" t="e">
        <f>'15'!AJ14+'15'!AJ41</f>
        <v>#REF!</v>
      </c>
      <c r="AI18" s="115" t="e">
        <f>'15'!AK14+'15'!AK41</f>
        <v>#REF!</v>
      </c>
      <c r="AJ18" s="115" t="e">
        <f>'15'!AL14+'15'!AL41</f>
        <v>#REF!</v>
      </c>
      <c r="AK18" s="115" t="e">
        <f>'15'!AM14+'15'!AM41</f>
        <v>#REF!</v>
      </c>
      <c r="AL18" s="115" t="e">
        <f>'15'!AN14+'15'!AN41</f>
        <v>#REF!</v>
      </c>
      <c r="AM18" s="115" t="e">
        <f>'15'!AO14+'15'!AO41</f>
        <v>#REF!</v>
      </c>
      <c r="AN18" s="115" t="e">
        <f>'15'!AP14+'15'!AP41</f>
        <v>#REF!</v>
      </c>
      <c r="AO18" s="115" t="e">
        <f>'15'!AQ14+'15'!AQ41</f>
        <v>#REF!</v>
      </c>
      <c r="AP18" s="115" t="e">
        <f>'15'!AR14+'15'!AR41</f>
        <v>#REF!</v>
      </c>
      <c r="AQ18" s="115" t="e">
        <f>'15'!AS14+'15'!AS41</f>
        <v>#REF!</v>
      </c>
      <c r="AR18" s="115" t="e">
        <f>'15'!AT14+'15'!AT41</f>
        <v>#REF!</v>
      </c>
      <c r="AS18" s="115" t="e">
        <f>'15'!AU14+'15'!AU41</f>
        <v>#REF!</v>
      </c>
      <c r="AT18" s="115" t="e">
        <f>'15'!AV14+'15'!AV41</f>
        <v>#REF!</v>
      </c>
      <c r="AU18" s="115" t="e">
        <f>'15'!AW14+'15'!AW41</f>
        <v>#REF!</v>
      </c>
      <c r="AV18" s="115" t="e">
        <f>'15'!AX14+'15'!AX41</f>
        <v>#REF!</v>
      </c>
      <c r="AW18" s="115" t="e">
        <f>'15'!AY14+'15'!AY41</f>
        <v>#REF!</v>
      </c>
      <c r="AX18" s="115" t="e">
        <f>'15'!AZ14+'15'!AZ41</f>
        <v>#REF!</v>
      </c>
      <c r="AY18" s="115" t="e">
        <f>'15'!BA14+'15'!BA41</f>
        <v>#REF!</v>
      </c>
      <c r="AZ18" s="115" t="e">
        <f>'15'!BB14+'15'!BB41</f>
        <v>#REF!</v>
      </c>
      <c r="BA18" s="115" t="e">
        <f>'15'!BC14+'15'!BC41</f>
        <v>#REF!</v>
      </c>
      <c r="BB18" s="115" t="e">
        <f>'15'!BD14+'15'!BD41</f>
        <v>#REF!</v>
      </c>
      <c r="BC18" s="115" t="e">
        <f>'15'!BE14+'15'!BE41</f>
        <v>#REF!</v>
      </c>
      <c r="BD18" s="115" t="e">
        <f>'15'!BF14+'15'!BF41</f>
        <v>#REF!</v>
      </c>
      <c r="BE18" s="115" t="e">
        <f>'15'!BG14+'15'!BG41</f>
        <v>#REF!</v>
      </c>
      <c r="BF18" s="115" t="e">
        <f>'15'!BH14+'15'!BH41</f>
        <v>#REF!</v>
      </c>
      <c r="BG18" s="115" t="e">
        <f>'15'!BI14+'15'!BI41</f>
        <v>#REF!</v>
      </c>
      <c r="BH18" s="115" t="e">
        <f>'15'!BJ14+'15'!BJ41</f>
        <v>#REF!</v>
      </c>
      <c r="BI18" s="115" t="e">
        <f>'15'!BK14+'15'!BK41</f>
        <v>#REF!</v>
      </c>
      <c r="BJ18" s="115" t="e">
        <f>'15'!BL14+'15'!BL41</f>
        <v>#REF!</v>
      </c>
      <c r="BK18" s="115" t="e">
        <f>'15'!BM14+'15'!BM41</f>
        <v>#REF!</v>
      </c>
      <c r="BL18" s="115" t="e">
        <f>'15'!BN14+'15'!BN41</f>
        <v>#REF!</v>
      </c>
      <c r="BM18" s="115" t="e">
        <f>'15'!BO14+'15'!BO41</f>
        <v>#REF!</v>
      </c>
      <c r="BN18" s="115" t="e">
        <f>'15'!BP14+'15'!BP41</f>
        <v>#REF!</v>
      </c>
      <c r="BO18" s="115" t="e">
        <f>'15'!BQ14+'15'!BQ41</f>
        <v>#REF!</v>
      </c>
      <c r="BP18" s="115" t="e">
        <f>'15'!BR14+'15'!BR41</f>
        <v>#REF!</v>
      </c>
      <c r="BQ18" s="115" t="e">
        <f>'15'!BS14+'15'!BS41</f>
        <v>#REF!</v>
      </c>
      <c r="BR18" s="115" t="e">
        <f>'15'!BT14+'15'!BT41</f>
        <v>#REF!</v>
      </c>
      <c r="BS18" s="115" t="e">
        <f>'15'!BU14+'15'!BU41</f>
        <v>#REF!</v>
      </c>
      <c r="BT18" s="115" t="e">
        <f>'15'!BV14+'15'!BV41</f>
        <v>#REF!</v>
      </c>
      <c r="BU18" s="115" t="e">
        <f>'15'!BW14+'15'!BW41</f>
        <v>#REF!</v>
      </c>
      <c r="BV18" s="115" t="e">
        <f>'15'!BX14+'15'!BX41</f>
        <v>#REF!</v>
      </c>
      <c r="BW18" s="115" t="e">
        <f>'15'!BY14+'15'!BY41</f>
        <v>#REF!</v>
      </c>
      <c r="BX18" s="115" t="e">
        <f>'15'!BZ14+'15'!BZ41</f>
        <v>#REF!</v>
      </c>
      <c r="BY18" s="58" t="e">
        <f>'15'!C16+'15'!C43</f>
        <v>#REF!</v>
      </c>
    </row>
    <row r="19" spans="1:77" ht="15">
      <c r="A19" s="124">
        <v>44271</v>
      </c>
      <c r="B19" s="115" t="e">
        <f>'16'!D14+'16'!D41</f>
        <v>#REF!</v>
      </c>
      <c r="C19" s="115" t="e">
        <f>'16'!E14+'16'!E41</f>
        <v>#REF!</v>
      </c>
      <c r="D19" s="115" t="e">
        <f>'16'!F14+'16'!F41</f>
        <v>#REF!</v>
      </c>
      <c r="E19" s="115" t="e">
        <f>'16'!G14+'16'!G41</f>
        <v>#REF!</v>
      </c>
      <c r="F19" s="115" t="e">
        <f>'16'!H14+'16'!H41</f>
        <v>#REF!</v>
      </c>
      <c r="G19" s="115" t="e">
        <f>'16'!I14+'16'!I41</f>
        <v>#REF!</v>
      </c>
      <c r="H19" s="115" t="e">
        <f>'16'!J14+'16'!J41</f>
        <v>#REF!</v>
      </c>
      <c r="I19" s="115" t="e">
        <f>'16'!K14+'16'!K41</f>
        <v>#REF!</v>
      </c>
      <c r="J19" s="115" t="e">
        <f>'16'!L14+'16'!L41</f>
        <v>#REF!</v>
      </c>
      <c r="K19" s="115" t="e">
        <f>'16'!M14+'16'!M41</f>
        <v>#REF!</v>
      </c>
      <c r="L19" s="115" t="e">
        <f>'16'!N14+'16'!N41</f>
        <v>#REF!</v>
      </c>
      <c r="M19" s="115" t="e">
        <f>'16'!O14+'16'!O41</f>
        <v>#REF!</v>
      </c>
      <c r="N19" s="115" t="e">
        <f>'16'!P14+'16'!P41</f>
        <v>#REF!</v>
      </c>
      <c r="O19" s="115" t="e">
        <f>'16'!Q14+'16'!Q41</f>
        <v>#REF!</v>
      </c>
      <c r="P19" s="115" t="e">
        <f>'16'!R14+'16'!R41</f>
        <v>#REF!</v>
      </c>
      <c r="Q19" s="115" t="e">
        <f>'16'!S14+'16'!S41</f>
        <v>#REF!</v>
      </c>
      <c r="R19" s="115" t="e">
        <f>'16'!T14+'16'!T41</f>
        <v>#REF!</v>
      </c>
      <c r="S19" s="115" t="e">
        <f>'16'!U14+'16'!U41</f>
        <v>#REF!</v>
      </c>
      <c r="T19" s="115" t="e">
        <f>'16'!V14+'16'!V41</f>
        <v>#REF!</v>
      </c>
      <c r="U19" s="115" t="e">
        <f>'16'!W14+'16'!W41</f>
        <v>#REF!</v>
      </c>
      <c r="V19" s="115" t="e">
        <f>'16'!X14+'16'!X41</f>
        <v>#REF!</v>
      </c>
      <c r="W19" s="115" t="e">
        <f>'16'!Y14+'16'!Y41</f>
        <v>#REF!</v>
      </c>
      <c r="X19" s="115" t="e">
        <f>'16'!Z14+'16'!Z41</f>
        <v>#REF!</v>
      </c>
      <c r="Y19" s="115" t="e">
        <f>'16'!AA14+'16'!AA41</f>
        <v>#REF!</v>
      </c>
      <c r="Z19" s="115" t="e">
        <f>'16'!AB14+'16'!AB41</f>
        <v>#REF!</v>
      </c>
      <c r="AA19" s="115" t="e">
        <f>'16'!AC14+'16'!AC41</f>
        <v>#REF!</v>
      </c>
      <c r="AB19" s="115" t="e">
        <f>'16'!AD14+'16'!AD41</f>
        <v>#REF!</v>
      </c>
      <c r="AC19" s="115" t="e">
        <f>'16'!AE14+'16'!AE41</f>
        <v>#REF!</v>
      </c>
      <c r="AD19" s="115" t="e">
        <f>'16'!AF14+'16'!AF41</f>
        <v>#REF!</v>
      </c>
      <c r="AE19" s="115" t="e">
        <f>'16'!AG14+'16'!AG41</f>
        <v>#REF!</v>
      </c>
      <c r="AF19" s="115" t="e">
        <f>'16'!AH14+'16'!AH41</f>
        <v>#REF!</v>
      </c>
      <c r="AG19" s="115" t="e">
        <f>'16'!AI14+'16'!AI41</f>
        <v>#REF!</v>
      </c>
      <c r="AH19" s="115" t="e">
        <f>'16'!AJ14+'16'!AJ41</f>
        <v>#REF!</v>
      </c>
      <c r="AI19" s="115" t="e">
        <f>'16'!AK14+'16'!AK41</f>
        <v>#REF!</v>
      </c>
      <c r="AJ19" s="115" t="e">
        <f>'16'!AL14+'16'!AL41</f>
        <v>#REF!</v>
      </c>
      <c r="AK19" s="115" t="e">
        <f>'16'!AM14+'16'!AM41</f>
        <v>#REF!</v>
      </c>
      <c r="AL19" s="115" t="e">
        <f>'16'!AN14+'16'!AN41</f>
        <v>#REF!</v>
      </c>
      <c r="AM19" s="115" t="e">
        <f>'16'!AO14+'16'!AO41</f>
        <v>#REF!</v>
      </c>
      <c r="AN19" s="115" t="e">
        <f>'16'!AP14+'16'!AP41</f>
        <v>#REF!</v>
      </c>
      <c r="AO19" s="115" t="e">
        <f>'16'!AQ14+'16'!AQ41</f>
        <v>#REF!</v>
      </c>
      <c r="AP19" s="115" t="e">
        <f>'16'!AR14+'16'!AR41</f>
        <v>#REF!</v>
      </c>
      <c r="AQ19" s="115" t="e">
        <f>'16'!AS14+'16'!AS41</f>
        <v>#REF!</v>
      </c>
      <c r="AR19" s="115" t="e">
        <f>'16'!AT14+'16'!AT41</f>
        <v>#REF!</v>
      </c>
      <c r="AS19" s="115" t="e">
        <f>'16'!AU14+'16'!AU41</f>
        <v>#REF!</v>
      </c>
      <c r="AT19" s="115" t="e">
        <f>'16'!AV14+'16'!AV41</f>
        <v>#REF!</v>
      </c>
      <c r="AU19" s="115" t="e">
        <f>'16'!AW14+'16'!AW41</f>
        <v>#REF!</v>
      </c>
      <c r="AV19" s="115" t="e">
        <f>'16'!AX14+'16'!AX41</f>
        <v>#REF!</v>
      </c>
      <c r="AW19" s="115" t="e">
        <f>'16'!AY14+'16'!AY41</f>
        <v>#REF!</v>
      </c>
      <c r="AX19" s="115" t="e">
        <f>'16'!AZ14+'16'!AZ41</f>
        <v>#REF!</v>
      </c>
      <c r="AY19" s="115" t="e">
        <f>'16'!BA14+'16'!BA41</f>
        <v>#REF!</v>
      </c>
      <c r="AZ19" s="115" t="e">
        <f>'16'!BB14+'16'!BB41</f>
        <v>#REF!</v>
      </c>
      <c r="BA19" s="115" t="e">
        <f>'16'!BC14+'16'!BC41</f>
        <v>#REF!</v>
      </c>
      <c r="BB19" s="115" t="e">
        <f>'16'!BD14+'16'!BD41</f>
        <v>#REF!</v>
      </c>
      <c r="BC19" s="115" t="e">
        <f>'16'!BE14+'16'!BE41</f>
        <v>#REF!</v>
      </c>
      <c r="BD19" s="115" t="e">
        <f>'16'!BF14+'16'!BF41</f>
        <v>#REF!</v>
      </c>
      <c r="BE19" s="115" t="e">
        <f>'16'!BG14+'16'!BG41</f>
        <v>#REF!</v>
      </c>
      <c r="BF19" s="115" t="e">
        <f>'16'!BH14+'16'!BH41</f>
        <v>#REF!</v>
      </c>
      <c r="BG19" s="115" t="e">
        <f>'16'!BI14+'16'!BI41</f>
        <v>#REF!</v>
      </c>
      <c r="BH19" s="115" t="e">
        <f>'16'!BJ14+'16'!BJ41</f>
        <v>#REF!</v>
      </c>
      <c r="BI19" s="115" t="e">
        <f>'16'!BK14+'16'!BK41</f>
        <v>#REF!</v>
      </c>
      <c r="BJ19" s="115" t="e">
        <f>'16'!BL14+'16'!BL41</f>
        <v>#REF!</v>
      </c>
      <c r="BK19" s="115" t="e">
        <f>'16'!BM14+'16'!BM41</f>
        <v>#REF!</v>
      </c>
      <c r="BL19" s="115" t="e">
        <f>'16'!BN14+'16'!BN41</f>
        <v>#REF!</v>
      </c>
      <c r="BM19" s="115" t="e">
        <f>'16'!BO14+'16'!BO41</f>
        <v>#REF!</v>
      </c>
      <c r="BN19" s="115" t="e">
        <f>'16'!BP14+'16'!BP41</f>
        <v>#REF!</v>
      </c>
      <c r="BO19" s="115" t="e">
        <f>'16'!BQ14+'16'!BQ41</f>
        <v>#REF!</v>
      </c>
      <c r="BP19" s="115" t="e">
        <f>'16'!BR14+'16'!BR41</f>
        <v>#REF!</v>
      </c>
      <c r="BQ19" s="115" t="e">
        <f>'16'!BS14+'16'!BS41</f>
        <v>#REF!</v>
      </c>
      <c r="BR19" s="115" t="e">
        <f>'16'!BT14+'16'!BT41</f>
        <v>#REF!</v>
      </c>
      <c r="BS19" s="115" t="e">
        <f>'16'!BU14+'16'!BU41</f>
        <v>#REF!</v>
      </c>
      <c r="BT19" s="115" t="e">
        <f>'16'!BV14+'16'!BV41</f>
        <v>#REF!</v>
      </c>
      <c r="BU19" s="115" t="e">
        <f>'16'!BW14+'16'!BW41</f>
        <v>#REF!</v>
      </c>
      <c r="BV19" s="115" t="e">
        <f>'16'!BX14+'16'!BX41</f>
        <v>#REF!</v>
      </c>
      <c r="BW19" s="115" t="e">
        <f>'16'!BY14+'16'!BY41</f>
        <v>#REF!</v>
      </c>
      <c r="BX19" s="115" t="e">
        <f>'16'!BZ14+'16'!BZ41</f>
        <v>#REF!</v>
      </c>
      <c r="BY19" s="58" t="e">
        <f>'16'!C16+'16'!C43</f>
        <v>#REF!</v>
      </c>
    </row>
    <row r="20" spans="1:77" ht="15">
      <c r="A20" s="124">
        <v>44272</v>
      </c>
      <c r="B20" s="115" t="e">
        <f>'17'!D14+'17'!D41</f>
        <v>#REF!</v>
      </c>
      <c r="C20" s="115" t="e">
        <f>'17'!E14+'17'!E41</f>
        <v>#REF!</v>
      </c>
      <c r="D20" s="115" t="e">
        <f>'17'!F14+'17'!F41</f>
        <v>#REF!</v>
      </c>
      <c r="E20" s="115" t="e">
        <f>'17'!G14+'17'!G41</f>
        <v>#REF!</v>
      </c>
      <c r="F20" s="115" t="e">
        <f>'17'!H14+'17'!H41</f>
        <v>#REF!</v>
      </c>
      <c r="G20" s="115" t="e">
        <f>'17'!I14+'17'!I41</f>
        <v>#REF!</v>
      </c>
      <c r="H20" s="115" t="e">
        <f>'17'!J14+'17'!J41</f>
        <v>#REF!</v>
      </c>
      <c r="I20" s="115" t="e">
        <f>'17'!K14+'17'!K41</f>
        <v>#REF!</v>
      </c>
      <c r="J20" s="115" t="e">
        <f>'17'!L14+'17'!L41</f>
        <v>#REF!</v>
      </c>
      <c r="K20" s="115" t="e">
        <f>'17'!M14+'17'!M41</f>
        <v>#REF!</v>
      </c>
      <c r="L20" s="115" t="e">
        <f>'17'!N14+'17'!N41</f>
        <v>#REF!</v>
      </c>
      <c r="M20" s="115" t="e">
        <f>'17'!O14+'17'!O41</f>
        <v>#REF!</v>
      </c>
      <c r="N20" s="115" t="e">
        <f>'17'!P14+'17'!P41</f>
        <v>#REF!</v>
      </c>
      <c r="O20" s="115" t="e">
        <f>'17'!Q14+'17'!Q41</f>
        <v>#REF!</v>
      </c>
      <c r="P20" s="115" t="e">
        <f>'17'!R14+'17'!R41</f>
        <v>#REF!</v>
      </c>
      <c r="Q20" s="115" t="e">
        <f>'17'!S14+'17'!S41</f>
        <v>#REF!</v>
      </c>
      <c r="R20" s="115" t="e">
        <f>'17'!T14+'17'!T41</f>
        <v>#REF!</v>
      </c>
      <c r="S20" s="115" t="e">
        <f>'17'!U14+'17'!U41</f>
        <v>#REF!</v>
      </c>
      <c r="T20" s="115" t="e">
        <f>'17'!V14+'17'!V41</f>
        <v>#REF!</v>
      </c>
      <c r="U20" s="115" t="e">
        <f>'17'!W14+'17'!W41</f>
        <v>#REF!</v>
      </c>
      <c r="V20" s="115" t="e">
        <f>'17'!X14+'17'!X41</f>
        <v>#REF!</v>
      </c>
      <c r="W20" s="115" t="e">
        <f>'17'!Y14+'17'!Y41</f>
        <v>#REF!</v>
      </c>
      <c r="X20" s="115" t="e">
        <f>'17'!Z14+'17'!Z41</f>
        <v>#REF!</v>
      </c>
      <c r="Y20" s="115" t="e">
        <f>'17'!AA14+'17'!AA41</f>
        <v>#REF!</v>
      </c>
      <c r="Z20" s="115" t="e">
        <f>'17'!AB14+'17'!AB41</f>
        <v>#REF!</v>
      </c>
      <c r="AA20" s="115" t="e">
        <f>'17'!AC14+'17'!AC41</f>
        <v>#REF!</v>
      </c>
      <c r="AB20" s="115" t="e">
        <f>'17'!AD14+'17'!AD41</f>
        <v>#REF!</v>
      </c>
      <c r="AC20" s="115" t="e">
        <f>'17'!AE14+'17'!AE41</f>
        <v>#REF!</v>
      </c>
      <c r="AD20" s="115" t="e">
        <f>'17'!AF14+'17'!AF41</f>
        <v>#REF!</v>
      </c>
      <c r="AE20" s="115" t="e">
        <f>'17'!AG14+'17'!AG41</f>
        <v>#REF!</v>
      </c>
      <c r="AF20" s="115" t="e">
        <f>'17'!AH14+'17'!AH41</f>
        <v>#REF!</v>
      </c>
      <c r="AG20" s="115" t="e">
        <f>'17'!AI14+'17'!AI41</f>
        <v>#REF!</v>
      </c>
      <c r="AH20" s="115" t="e">
        <f>'17'!AJ14+'17'!AJ41</f>
        <v>#REF!</v>
      </c>
      <c r="AI20" s="115" t="e">
        <f>'17'!AK14+'17'!AK41</f>
        <v>#REF!</v>
      </c>
      <c r="AJ20" s="115" t="e">
        <f>'17'!AL14+'17'!AL41</f>
        <v>#REF!</v>
      </c>
      <c r="AK20" s="115" t="e">
        <f>'17'!AM14+'17'!AM41</f>
        <v>#REF!</v>
      </c>
      <c r="AL20" s="115" t="e">
        <f>'17'!AN14+'17'!AN41</f>
        <v>#REF!</v>
      </c>
      <c r="AM20" s="115" t="e">
        <f>'17'!AO14+'17'!AO41</f>
        <v>#REF!</v>
      </c>
      <c r="AN20" s="115" t="e">
        <f>'17'!AP14+'17'!AP41</f>
        <v>#REF!</v>
      </c>
      <c r="AO20" s="115" t="e">
        <f>'17'!AQ14+'17'!AQ41</f>
        <v>#REF!</v>
      </c>
      <c r="AP20" s="115" t="e">
        <f>'17'!AR14+'17'!AR41</f>
        <v>#REF!</v>
      </c>
      <c r="AQ20" s="115" t="e">
        <f>'17'!AS14+'17'!AS41</f>
        <v>#REF!</v>
      </c>
      <c r="AR20" s="115" t="e">
        <f>'17'!AT14+'17'!AT41</f>
        <v>#REF!</v>
      </c>
      <c r="AS20" s="115" t="e">
        <f>'17'!AU14+'17'!AU41</f>
        <v>#REF!</v>
      </c>
      <c r="AT20" s="115" t="e">
        <f>'17'!AV14+'17'!AV41</f>
        <v>#REF!</v>
      </c>
      <c r="AU20" s="115" t="e">
        <f>'17'!AW14+'17'!AW41</f>
        <v>#REF!</v>
      </c>
      <c r="AV20" s="115" t="e">
        <f>'17'!AX14+'17'!AX41</f>
        <v>#REF!</v>
      </c>
      <c r="AW20" s="115" t="e">
        <f>'17'!AY14+'17'!AY41</f>
        <v>#REF!</v>
      </c>
      <c r="AX20" s="115" t="e">
        <f>'17'!AZ14+'17'!AZ41</f>
        <v>#REF!</v>
      </c>
      <c r="AY20" s="115" t="e">
        <f>'17'!BA14+'17'!BA41</f>
        <v>#REF!</v>
      </c>
      <c r="AZ20" s="115" t="e">
        <f>'17'!BB14+'17'!BB41</f>
        <v>#REF!</v>
      </c>
      <c r="BA20" s="115" t="e">
        <f>'17'!BC14+'17'!BC41</f>
        <v>#REF!</v>
      </c>
      <c r="BB20" s="115" t="e">
        <f>'17'!BD14+'17'!BD41</f>
        <v>#REF!</v>
      </c>
      <c r="BC20" s="115" t="e">
        <f>'17'!BE14+'17'!BE41</f>
        <v>#REF!</v>
      </c>
      <c r="BD20" s="115" t="e">
        <f>'17'!BF14+'17'!BF41</f>
        <v>#REF!</v>
      </c>
      <c r="BE20" s="115" t="e">
        <f>'17'!BG14+'17'!BG41</f>
        <v>#REF!</v>
      </c>
      <c r="BF20" s="115" t="e">
        <f>'17'!BH14+'17'!BH41</f>
        <v>#REF!</v>
      </c>
      <c r="BG20" s="115" t="e">
        <f>'17'!BI14+'17'!BI41</f>
        <v>#REF!</v>
      </c>
      <c r="BH20" s="115" t="e">
        <f>'17'!BJ14+'17'!BJ41</f>
        <v>#REF!</v>
      </c>
      <c r="BI20" s="115" t="e">
        <f>'17'!BK14+'17'!BK41</f>
        <v>#REF!</v>
      </c>
      <c r="BJ20" s="115" t="e">
        <f>'17'!BL14+'17'!BL41</f>
        <v>#REF!</v>
      </c>
      <c r="BK20" s="115" t="e">
        <f>'17'!BM14+'17'!BM41</f>
        <v>#REF!</v>
      </c>
      <c r="BL20" s="115" t="e">
        <f>'17'!BN14+'17'!BN41</f>
        <v>#REF!</v>
      </c>
      <c r="BM20" s="115" t="e">
        <f>'17'!BO14+'17'!BO41</f>
        <v>#REF!</v>
      </c>
      <c r="BN20" s="115" t="e">
        <f>'17'!BP14+'17'!BP41</f>
        <v>#REF!</v>
      </c>
      <c r="BO20" s="115" t="e">
        <f>'17'!BQ14+'17'!BQ41</f>
        <v>#REF!</v>
      </c>
      <c r="BP20" s="115" t="e">
        <f>'17'!BR14+'17'!BR41</f>
        <v>#REF!</v>
      </c>
      <c r="BQ20" s="115" t="e">
        <f>'17'!BS14+'17'!BS41</f>
        <v>#REF!</v>
      </c>
      <c r="BR20" s="115" t="e">
        <f>'17'!BT14+'17'!BT41</f>
        <v>#REF!</v>
      </c>
      <c r="BS20" s="115" t="e">
        <f>'17'!BU14+'17'!BU41</f>
        <v>#REF!</v>
      </c>
      <c r="BT20" s="115" t="e">
        <f>'17'!BV14+'17'!BV41</f>
        <v>#REF!</v>
      </c>
      <c r="BU20" s="115" t="e">
        <f>'17'!BW14+'17'!BW41</f>
        <v>#REF!</v>
      </c>
      <c r="BV20" s="115" t="e">
        <f>'17'!BX14+'17'!BX41</f>
        <v>#REF!</v>
      </c>
      <c r="BW20" s="115" t="e">
        <f>'17'!BY14+'17'!BY41</f>
        <v>#REF!</v>
      </c>
      <c r="BX20" s="115" t="e">
        <f>'17'!BZ14+'17'!BZ41</f>
        <v>#REF!</v>
      </c>
      <c r="BY20" s="58" t="e">
        <f>'17'!C16+'17'!C43</f>
        <v>#REF!</v>
      </c>
    </row>
    <row r="21" spans="1:77" ht="15">
      <c r="A21" s="124">
        <v>44273</v>
      </c>
      <c r="B21" s="115" t="e">
        <f>'18'!D13+'18'!D40</f>
        <v>#REF!</v>
      </c>
      <c r="C21" s="115" t="e">
        <f>'18'!E13+'18'!E40</f>
        <v>#REF!</v>
      </c>
      <c r="D21" s="115" t="e">
        <f>'18'!F13+'18'!F40</f>
        <v>#REF!</v>
      </c>
      <c r="E21" s="115" t="e">
        <f>'18'!G13+'18'!G40</f>
        <v>#REF!</v>
      </c>
      <c r="F21" s="115" t="e">
        <f>'18'!H13+'18'!H40</f>
        <v>#REF!</v>
      </c>
      <c r="G21" s="115" t="e">
        <f>'18'!I13+'18'!I40</f>
        <v>#REF!</v>
      </c>
      <c r="H21" s="115" t="e">
        <f>'18'!J13+'18'!J40</f>
        <v>#REF!</v>
      </c>
      <c r="I21" s="115" t="e">
        <f>'18'!K13+'18'!K40</f>
        <v>#REF!</v>
      </c>
      <c r="J21" s="115" t="e">
        <f>'18'!L13+'18'!L40</f>
        <v>#REF!</v>
      </c>
      <c r="K21" s="115" t="e">
        <f>'18'!M13+'18'!M40</f>
        <v>#REF!</v>
      </c>
      <c r="L21" s="115" t="e">
        <f>'18'!N13+'18'!N40</f>
        <v>#REF!</v>
      </c>
      <c r="M21" s="115" t="e">
        <f>'18'!O13+'18'!O40</f>
        <v>#REF!</v>
      </c>
      <c r="N21" s="312" t="e">
        <f>'18'!P13+'18'!P40</f>
        <v>#REF!</v>
      </c>
      <c r="O21" s="115" t="e">
        <f>'18'!Q13+'18'!Q40</f>
        <v>#REF!</v>
      </c>
      <c r="P21" s="115" t="e">
        <f>'18'!R13+'18'!R40</f>
        <v>#REF!</v>
      </c>
      <c r="Q21" s="115" t="e">
        <f>'18'!S13+'18'!S40</f>
        <v>#REF!</v>
      </c>
      <c r="R21" s="115" t="e">
        <f>'18'!T13+'18'!T40</f>
        <v>#REF!</v>
      </c>
      <c r="S21" s="115" t="e">
        <f>'18'!U13+'18'!U40</f>
        <v>#REF!</v>
      </c>
      <c r="T21" s="115" t="e">
        <f>'18'!V13+'18'!V40</f>
        <v>#REF!</v>
      </c>
      <c r="U21" s="115" t="e">
        <f>'18'!W13+'18'!W40</f>
        <v>#REF!</v>
      </c>
      <c r="V21" s="115" t="e">
        <f>'18'!X13+'18'!X40</f>
        <v>#REF!</v>
      </c>
      <c r="W21" s="115" t="e">
        <f>'18'!Y13+'18'!Y40</f>
        <v>#REF!</v>
      </c>
      <c r="X21" s="115" t="e">
        <f>'18'!Z13+'18'!Z40</f>
        <v>#REF!</v>
      </c>
      <c r="Y21" s="115" t="e">
        <f>'18'!AA13+'18'!AA40</f>
        <v>#REF!</v>
      </c>
      <c r="Z21" s="115" t="e">
        <f>'18'!AB13+'18'!AB40</f>
        <v>#REF!</v>
      </c>
      <c r="AA21" s="115" t="e">
        <f>'18'!AC13+'18'!AC40</f>
        <v>#REF!</v>
      </c>
      <c r="AB21" s="115" t="e">
        <f>'18'!AD13+'18'!AD40</f>
        <v>#REF!</v>
      </c>
      <c r="AC21" s="115" t="e">
        <f>'18'!AE13+'18'!AE40</f>
        <v>#REF!</v>
      </c>
      <c r="AD21" s="115" t="e">
        <f>'18'!AF13+'18'!AF40</f>
        <v>#REF!</v>
      </c>
      <c r="AE21" s="115" t="e">
        <f>'18'!AG13+'18'!AG40</f>
        <v>#REF!</v>
      </c>
      <c r="AF21" s="115" t="e">
        <f>'18'!AH13+'18'!AH40</f>
        <v>#REF!</v>
      </c>
      <c r="AG21" s="115" t="e">
        <f>'18'!AI13+'18'!AI40</f>
        <v>#REF!</v>
      </c>
      <c r="AH21" s="115" t="e">
        <f>'18'!AJ13+'18'!AJ40</f>
        <v>#REF!</v>
      </c>
      <c r="AI21" s="115" t="e">
        <f>'18'!AK13+'18'!AK40</f>
        <v>#REF!</v>
      </c>
      <c r="AJ21" s="115" t="e">
        <f>'18'!AL13+'18'!AL40</f>
        <v>#REF!</v>
      </c>
      <c r="AK21" s="115" t="e">
        <f>'18'!AM13+'18'!AM40</f>
        <v>#REF!</v>
      </c>
      <c r="AL21" s="115" t="e">
        <f>'18'!AN13+'18'!AN40</f>
        <v>#REF!</v>
      </c>
      <c r="AM21" s="115" t="e">
        <f>'18'!AO13+'18'!AO40</f>
        <v>#REF!</v>
      </c>
      <c r="AN21" s="115" t="e">
        <f>'18'!AP13+'18'!AP40</f>
        <v>#REF!</v>
      </c>
      <c r="AO21" s="115" t="e">
        <f>'18'!AQ13+'18'!AQ40</f>
        <v>#REF!</v>
      </c>
      <c r="AP21" s="115" t="e">
        <f>'18'!AR13+'18'!AR40</f>
        <v>#REF!</v>
      </c>
      <c r="AQ21" s="115" t="e">
        <f>'18'!AS13+'18'!AS40</f>
        <v>#REF!</v>
      </c>
      <c r="AR21" s="115" t="e">
        <f>'18'!AT13+'18'!AT40</f>
        <v>#REF!</v>
      </c>
      <c r="AS21" s="115" t="e">
        <f>'18'!AU13+'18'!AU40</f>
        <v>#REF!</v>
      </c>
      <c r="AT21" s="115" t="e">
        <f>'18'!AV13+'18'!AV40</f>
        <v>#REF!</v>
      </c>
      <c r="AU21" s="115" t="e">
        <f>'18'!AW13+'18'!AW40</f>
        <v>#REF!</v>
      </c>
      <c r="AV21" s="115" t="e">
        <f>'18'!AX13+'18'!AX40</f>
        <v>#REF!</v>
      </c>
      <c r="AW21" s="115" t="e">
        <f>'18'!AY13+'18'!AY40</f>
        <v>#REF!</v>
      </c>
      <c r="AX21" s="115" t="e">
        <f>'18'!AZ13+'18'!AZ40</f>
        <v>#REF!</v>
      </c>
      <c r="AY21" s="115" t="e">
        <f>'18'!BA13+'18'!BA40</f>
        <v>#REF!</v>
      </c>
      <c r="AZ21" s="115" t="e">
        <f>'18'!BB13+'18'!BB40</f>
        <v>#REF!</v>
      </c>
      <c r="BA21" s="115" t="e">
        <f>'18'!BC13+'18'!BC40</f>
        <v>#REF!</v>
      </c>
      <c r="BB21" s="115" t="e">
        <f>'18'!BD13+'18'!BD40</f>
        <v>#REF!</v>
      </c>
      <c r="BC21" s="115" t="e">
        <f>'18'!BE13+'18'!BE40</f>
        <v>#REF!</v>
      </c>
      <c r="BD21" s="115" t="e">
        <f>'18'!BF13+'18'!BF40</f>
        <v>#REF!</v>
      </c>
      <c r="BE21" s="115" t="e">
        <f>'18'!BG13+'18'!BG40</f>
        <v>#REF!</v>
      </c>
      <c r="BF21" s="115" t="e">
        <f>'18'!BH13+'18'!BH40</f>
        <v>#REF!</v>
      </c>
      <c r="BG21" s="115" t="e">
        <f>'18'!BI13+'18'!BI40</f>
        <v>#REF!</v>
      </c>
      <c r="BH21" s="115" t="e">
        <f>'18'!BJ13+'18'!BJ40</f>
        <v>#REF!</v>
      </c>
      <c r="BI21" s="115" t="e">
        <f>'18'!BK13+'18'!BK40</f>
        <v>#REF!</v>
      </c>
      <c r="BJ21" s="115" t="e">
        <f>'18'!BL13+'18'!BL40</f>
        <v>#REF!</v>
      </c>
      <c r="BK21" s="115" t="e">
        <f>'18'!BM13+'18'!BM40</f>
        <v>#REF!</v>
      </c>
      <c r="BL21" s="115" t="e">
        <f>'18'!BN13+'18'!BN40</f>
        <v>#REF!</v>
      </c>
      <c r="BM21" s="115" t="e">
        <f>'18'!BO13+'18'!BO40</f>
        <v>#REF!</v>
      </c>
      <c r="BN21" s="115" t="e">
        <f>'18'!BP13+'18'!BP40</f>
        <v>#REF!</v>
      </c>
      <c r="BO21" s="115" t="e">
        <f>'18'!BQ13+'18'!BQ40</f>
        <v>#REF!</v>
      </c>
      <c r="BP21" s="115" t="e">
        <f>'18'!BR13+'18'!BR40</f>
        <v>#REF!</v>
      </c>
      <c r="BQ21" s="115" t="e">
        <f>'18'!BS13+'18'!BS40</f>
        <v>#REF!</v>
      </c>
      <c r="BR21" s="115" t="e">
        <f>'18'!BT13+'18'!BT40</f>
        <v>#REF!</v>
      </c>
      <c r="BS21" s="115" t="e">
        <f>'18'!BU13+'18'!BU40</f>
        <v>#REF!</v>
      </c>
      <c r="BT21" s="115" t="e">
        <f>'18'!BV13+'18'!BV40</f>
        <v>#REF!</v>
      </c>
      <c r="BU21" s="115" t="e">
        <f>'18'!BW13+'18'!BW40</f>
        <v>#REF!</v>
      </c>
      <c r="BV21" s="115" t="e">
        <f>'18'!BX13+'18'!BX40</f>
        <v>#REF!</v>
      </c>
      <c r="BW21" s="115" t="e">
        <f>'18'!BY13+'18'!BY40</f>
        <v>#REF!</v>
      </c>
      <c r="BX21" s="115" t="e">
        <f>'18'!BZ13+'18'!BZ40</f>
        <v>#REF!</v>
      </c>
      <c r="BY21" s="58" t="e">
        <f>'18'!C15+'18'!C42</f>
        <v>#REF!</v>
      </c>
    </row>
    <row r="22" spans="1:77" ht="15">
      <c r="A22" s="124">
        <v>44274</v>
      </c>
      <c r="B22" s="115" t="e">
        <f>'19'!D14+'19'!D41</f>
        <v>#REF!</v>
      </c>
      <c r="C22" s="115" t="e">
        <f>'19'!E14+'19'!E41</f>
        <v>#REF!</v>
      </c>
      <c r="D22" s="115" t="e">
        <f>'19'!F14+'19'!F41</f>
        <v>#REF!</v>
      </c>
      <c r="E22" s="115" t="e">
        <f>'19'!G14+'19'!G41</f>
        <v>#REF!</v>
      </c>
      <c r="F22" s="115" t="e">
        <f>'19'!H14+'19'!H41</f>
        <v>#REF!</v>
      </c>
      <c r="G22" s="115" t="e">
        <f>'19'!I14+'19'!I41</f>
        <v>#REF!</v>
      </c>
      <c r="H22" s="115" t="e">
        <f>'19'!J14+'19'!J41</f>
        <v>#REF!</v>
      </c>
      <c r="I22" s="115" t="e">
        <f>'19'!K14+'19'!K41</f>
        <v>#REF!</v>
      </c>
      <c r="J22" s="115" t="e">
        <f>'19'!L14+'19'!L41</f>
        <v>#REF!</v>
      </c>
      <c r="K22" s="115" t="e">
        <f>'19'!M14+'19'!M41</f>
        <v>#REF!</v>
      </c>
      <c r="L22" s="115" t="e">
        <f>'19'!N14+'19'!N41</f>
        <v>#REF!</v>
      </c>
      <c r="M22" s="115" t="e">
        <f>'19'!O14+'19'!O41</f>
        <v>#REF!</v>
      </c>
      <c r="N22" s="115" t="e">
        <f>'19'!P14+'19'!P41</f>
        <v>#REF!</v>
      </c>
      <c r="O22" s="115" t="e">
        <f>'19'!Q14+'19'!Q41</f>
        <v>#REF!</v>
      </c>
      <c r="P22" s="115" t="e">
        <f>'19'!R14+'19'!R41</f>
        <v>#REF!</v>
      </c>
      <c r="Q22" s="115" t="e">
        <f>'19'!S14+'19'!S41</f>
        <v>#REF!</v>
      </c>
      <c r="R22" s="115" t="e">
        <f>'19'!T14+'19'!T41</f>
        <v>#REF!</v>
      </c>
      <c r="S22" s="115" t="e">
        <f>'19'!U14+'19'!U41</f>
        <v>#REF!</v>
      </c>
      <c r="T22" s="115" t="e">
        <f>'19'!V14+'19'!V41</f>
        <v>#REF!</v>
      </c>
      <c r="U22" s="115" t="e">
        <f>'19'!W14+'19'!W41</f>
        <v>#REF!</v>
      </c>
      <c r="V22" s="115" t="e">
        <f>'19'!X14+'19'!X41</f>
        <v>#REF!</v>
      </c>
      <c r="W22" s="115" t="e">
        <f>'19'!Y14+'19'!Y41</f>
        <v>#REF!</v>
      </c>
      <c r="X22" s="115" t="e">
        <f>'19'!Z14+'19'!Z41</f>
        <v>#REF!</v>
      </c>
      <c r="Y22" s="115" t="e">
        <f>'19'!AA14+'19'!AA41</f>
        <v>#REF!</v>
      </c>
      <c r="Z22" s="115" t="e">
        <f>'19'!AB14+'19'!AB41</f>
        <v>#REF!</v>
      </c>
      <c r="AA22" s="115" t="e">
        <f>'19'!AC14+'19'!AC41</f>
        <v>#REF!</v>
      </c>
      <c r="AB22" s="115" t="e">
        <f>'19'!AD14+'19'!AD41</f>
        <v>#REF!</v>
      </c>
      <c r="AC22" s="115" t="e">
        <f>'19'!AE14+'19'!AE41</f>
        <v>#REF!</v>
      </c>
      <c r="AD22" s="115" t="e">
        <f>'19'!AF14+'19'!AF41</f>
        <v>#REF!</v>
      </c>
      <c r="AE22" s="115" t="e">
        <f>'19'!AG14+'19'!AG41</f>
        <v>#REF!</v>
      </c>
      <c r="AF22" s="115" t="e">
        <f>'19'!AH14+'19'!AH41</f>
        <v>#REF!</v>
      </c>
      <c r="AG22" s="115" t="e">
        <f>'19'!AI14+'19'!AI41</f>
        <v>#REF!</v>
      </c>
      <c r="AH22" s="115" t="e">
        <f>'19'!AJ14+'19'!AJ41</f>
        <v>#REF!</v>
      </c>
      <c r="AI22" s="115" t="e">
        <f>'19'!AK14+'19'!AK41</f>
        <v>#REF!</v>
      </c>
      <c r="AJ22" s="115" t="e">
        <f>'19'!AL14+'19'!AL41</f>
        <v>#REF!</v>
      </c>
      <c r="AK22" s="115" t="e">
        <f>'19'!AM14+'19'!AM41</f>
        <v>#REF!</v>
      </c>
      <c r="AL22" s="115" t="e">
        <f>'19'!AN14+'19'!AN41</f>
        <v>#REF!</v>
      </c>
      <c r="AM22" s="115" t="e">
        <f>'19'!AO14+'19'!AO41</f>
        <v>#REF!</v>
      </c>
      <c r="AN22" s="115" t="e">
        <f>'19'!AP14+'19'!AP41</f>
        <v>#REF!</v>
      </c>
      <c r="AO22" s="115" t="e">
        <f>'19'!AQ14+'19'!AQ41</f>
        <v>#REF!</v>
      </c>
      <c r="AP22" s="115" t="e">
        <f>'19'!AR14+'19'!AR41</f>
        <v>#REF!</v>
      </c>
      <c r="AQ22" s="115" t="e">
        <f>'19'!AS14+'19'!AS41</f>
        <v>#REF!</v>
      </c>
      <c r="AR22" s="115" t="e">
        <f>'19'!AT14+'19'!AT41</f>
        <v>#REF!</v>
      </c>
      <c r="AS22" s="115" t="e">
        <f>'19'!AU14+'19'!AU41</f>
        <v>#REF!</v>
      </c>
      <c r="AT22" s="115" t="e">
        <f>'19'!AV14+'19'!AV41</f>
        <v>#REF!</v>
      </c>
      <c r="AU22" s="115" t="e">
        <f>'19'!AW14+'19'!AW41</f>
        <v>#REF!</v>
      </c>
      <c r="AV22" s="115" t="e">
        <f>'19'!AX14+'19'!AX41</f>
        <v>#REF!</v>
      </c>
      <c r="AW22" s="115" t="e">
        <f>'19'!AY14+'19'!AY41</f>
        <v>#REF!</v>
      </c>
      <c r="AX22" s="115" t="e">
        <f>'19'!AZ14+'19'!AZ41</f>
        <v>#REF!</v>
      </c>
      <c r="AY22" s="115" t="e">
        <f>'19'!BA14+'19'!BA41</f>
        <v>#REF!</v>
      </c>
      <c r="AZ22" s="115" t="e">
        <f>'19'!BB14+'19'!BB41</f>
        <v>#REF!</v>
      </c>
      <c r="BA22" s="115" t="e">
        <f>'19'!BC14+'19'!BC41</f>
        <v>#REF!</v>
      </c>
      <c r="BB22" s="115" t="e">
        <f>'19'!BD14+'19'!BD41</f>
        <v>#REF!</v>
      </c>
      <c r="BC22" s="115" t="e">
        <f>'19'!BE14+'19'!BE41</f>
        <v>#REF!</v>
      </c>
      <c r="BD22" s="115" t="e">
        <f>'19'!BF14+'19'!BF41</f>
        <v>#REF!</v>
      </c>
      <c r="BE22" s="115" t="e">
        <f>'19'!BG14+'19'!BG41</f>
        <v>#REF!</v>
      </c>
      <c r="BF22" s="115" t="e">
        <f>'19'!BH14+'19'!BH41</f>
        <v>#REF!</v>
      </c>
      <c r="BG22" s="115" t="e">
        <f>'19'!BI14+'19'!BI41</f>
        <v>#REF!</v>
      </c>
      <c r="BH22" s="115" t="e">
        <f>'19'!BJ14+'19'!BJ41</f>
        <v>#REF!</v>
      </c>
      <c r="BI22" s="115" t="e">
        <f>'19'!BK14+'19'!BK41</f>
        <v>#REF!</v>
      </c>
      <c r="BJ22" s="115" t="e">
        <f>'19'!BL14+'19'!BL41</f>
        <v>#REF!</v>
      </c>
      <c r="BK22" s="115" t="e">
        <f>'19'!BM14+'19'!BM41</f>
        <v>#REF!</v>
      </c>
      <c r="BL22" s="115" t="e">
        <f>'19'!BN14+'19'!BN41</f>
        <v>#REF!</v>
      </c>
      <c r="BM22" s="115" t="e">
        <f>'19'!BO14+'19'!BO41</f>
        <v>#REF!</v>
      </c>
      <c r="BN22" s="115" t="e">
        <f>'19'!BP14+'19'!BP41</f>
        <v>#REF!</v>
      </c>
      <c r="BO22" s="115" t="e">
        <f>'19'!BQ14+'19'!BQ41</f>
        <v>#REF!</v>
      </c>
      <c r="BP22" s="115" t="e">
        <f>'19'!BR14+'19'!BR41</f>
        <v>#REF!</v>
      </c>
      <c r="BQ22" s="115" t="e">
        <f>'19'!BS14+'19'!BS41</f>
        <v>#REF!</v>
      </c>
      <c r="BR22" s="115" t="e">
        <f>'19'!BT14+'19'!BT41</f>
        <v>#REF!</v>
      </c>
      <c r="BS22" s="115" t="e">
        <f>'19'!BU14+'19'!BU41</f>
        <v>#REF!</v>
      </c>
      <c r="BT22" s="115" t="e">
        <f>'19'!BV14+'19'!BV41</f>
        <v>#REF!</v>
      </c>
      <c r="BU22" s="115" t="e">
        <f>'19'!BW14+'19'!BW41</f>
        <v>#REF!</v>
      </c>
      <c r="BV22" s="115" t="e">
        <f>'19'!BX14+'19'!BX41</f>
        <v>#REF!</v>
      </c>
      <c r="BW22" s="115" t="e">
        <f>'19'!BY14+'19'!BY41</f>
        <v>#REF!</v>
      </c>
      <c r="BX22" s="115" t="e">
        <f>'19'!BZ14+'19'!BZ41</f>
        <v>#REF!</v>
      </c>
      <c r="BY22" s="58" t="e">
        <f>'19'!C16+'19'!C43</f>
        <v>#REF!</v>
      </c>
    </row>
    <row r="23" spans="1:77" ht="15">
      <c r="A23" s="124">
        <v>44275</v>
      </c>
      <c r="B23" s="115" t="e">
        <f>'20'!D14+'20'!D41</f>
        <v>#REF!</v>
      </c>
      <c r="C23" s="115" t="e">
        <f>'20'!E14+'20'!E41</f>
        <v>#REF!</v>
      </c>
      <c r="D23" s="115" t="e">
        <f>'20'!F14+'20'!F41</f>
        <v>#REF!</v>
      </c>
      <c r="E23" s="115" t="e">
        <f>'20'!G14+'20'!G41</f>
        <v>#REF!</v>
      </c>
      <c r="F23" s="115" t="e">
        <f>'20'!H14+'20'!H41</f>
        <v>#REF!</v>
      </c>
      <c r="G23" s="115" t="e">
        <f>'20'!I14+'20'!I41</f>
        <v>#REF!</v>
      </c>
      <c r="H23" s="115" t="e">
        <f>'20'!J14+'20'!J41</f>
        <v>#REF!</v>
      </c>
      <c r="I23" s="115" t="e">
        <f>'20'!K14+'20'!K41</f>
        <v>#REF!</v>
      </c>
      <c r="J23" s="115" t="e">
        <f>'20'!L14+'20'!L41</f>
        <v>#REF!</v>
      </c>
      <c r="K23" s="115" t="e">
        <f>'20'!M14+'20'!M41</f>
        <v>#REF!</v>
      </c>
      <c r="L23" s="115" t="e">
        <f>'20'!N14+'20'!N41</f>
        <v>#REF!</v>
      </c>
      <c r="M23" s="115" t="e">
        <f>'20'!O14+'20'!O41</f>
        <v>#REF!</v>
      </c>
      <c r="N23" s="115" t="e">
        <f>'20'!P14+'20'!P41</f>
        <v>#REF!</v>
      </c>
      <c r="O23" s="115" t="e">
        <f>'20'!Q14+'20'!Q41</f>
        <v>#REF!</v>
      </c>
      <c r="P23" s="115" t="e">
        <f>'20'!R14+'20'!R41</f>
        <v>#REF!</v>
      </c>
      <c r="Q23" s="115" t="e">
        <f>'20'!S14+'20'!S41</f>
        <v>#REF!</v>
      </c>
      <c r="R23" s="115" t="e">
        <f>'20'!T14+'20'!T41</f>
        <v>#REF!</v>
      </c>
      <c r="S23" s="115" t="e">
        <f>'20'!U14+'20'!U41</f>
        <v>#REF!</v>
      </c>
      <c r="T23" s="115" t="e">
        <f>'20'!V14+'20'!V41</f>
        <v>#REF!</v>
      </c>
      <c r="U23" s="115" t="e">
        <f>'20'!W14+'20'!W41</f>
        <v>#REF!</v>
      </c>
      <c r="V23" s="115" t="e">
        <f>'20'!X14+'20'!X41</f>
        <v>#REF!</v>
      </c>
      <c r="W23" s="115" t="e">
        <f>'20'!Y14+'20'!Y41</f>
        <v>#REF!</v>
      </c>
      <c r="X23" s="115" t="e">
        <f>'20'!Z14+'20'!Z41</f>
        <v>#REF!</v>
      </c>
      <c r="Y23" s="115" t="e">
        <f>'20'!AA14+'20'!AA41</f>
        <v>#REF!</v>
      </c>
      <c r="Z23" s="115" t="e">
        <f>'20'!AB14+'20'!AB41</f>
        <v>#REF!</v>
      </c>
      <c r="AA23" s="115" t="e">
        <f>'20'!AC14+'20'!AC41</f>
        <v>#REF!</v>
      </c>
      <c r="AB23" s="115" t="e">
        <f>'20'!AD14+'20'!AD41</f>
        <v>#REF!</v>
      </c>
      <c r="AC23" s="115" t="e">
        <f>'20'!AE14+'20'!AE41</f>
        <v>#REF!</v>
      </c>
      <c r="AD23" s="115" t="e">
        <f>'20'!AF14+'20'!AF41</f>
        <v>#REF!</v>
      </c>
      <c r="AE23" s="115" t="e">
        <f>'20'!AG14+'20'!AG41</f>
        <v>#REF!</v>
      </c>
      <c r="AF23" s="115" t="e">
        <f>'20'!AH14+'20'!AH41</f>
        <v>#REF!</v>
      </c>
      <c r="AG23" s="115" t="e">
        <f>'20'!AI14+'20'!AI41</f>
        <v>#REF!</v>
      </c>
      <c r="AH23" s="115" t="e">
        <f>'20'!AJ14+'20'!AJ41</f>
        <v>#REF!</v>
      </c>
      <c r="AI23" s="115" t="e">
        <f>'20'!AK14+'20'!AK41</f>
        <v>#REF!</v>
      </c>
      <c r="AJ23" s="115" t="e">
        <f>'20'!AL14+'20'!AL41</f>
        <v>#REF!</v>
      </c>
      <c r="AK23" s="115" t="e">
        <f>'20'!AM14+'20'!AM41</f>
        <v>#REF!</v>
      </c>
      <c r="AL23" s="115" t="e">
        <f>'20'!AN14+'20'!AN41</f>
        <v>#REF!</v>
      </c>
      <c r="AM23" s="115" t="e">
        <f>'20'!AO14+'20'!AO41</f>
        <v>#REF!</v>
      </c>
      <c r="AN23" s="115" t="e">
        <f>'20'!AP14+'20'!AP41</f>
        <v>#REF!</v>
      </c>
      <c r="AO23" s="115" t="e">
        <f>'20'!AQ14+'20'!AQ41</f>
        <v>#REF!</v>
      </c>
      <c r="AP23" s="115" t="e">
        <f>'20'!AR14+'20'!AR41</f>
        <v>#REF!</v>
      </c>
      <c r="AQ23" s="115" t="e">
        <f>'20'!AS14+'20'!AS41</f>
        <v>#REF!</v>
      </c>
      <c r="AR23" s="115" t="e">
        <f>'20'!AT14+'20'!AT41</f>
        <v>#REF!</v>
      </c>
      <c r="AS23" s="115" t="e">
        <f>'20'!AU14+'20'!AU41</f>
        <v>#REF!</v>
      </c>
      <c r="AT23" s="115" t="e">
        <f>'20'!AV14+'20'!AV41</f>
        <v>#REF!</v>
      </c>
      <c r="AU23" s="115" t="e">
        <f>'20'!AW14+'20'!AW41</f>
        <v>#REF!</v>
      </c>
      <c r="AV23" s="115" t="e">
        <f>'20'!AX14+'20'!AX41</f>
        <v>#REF!</v>
      </c>
      <c r="AW23" s="115" t="e">
        <f>'20'!AY14+'20'!AY41</f>
        <v>#REF!</v>
      </c>
      <c r="AX23" s="115" t="e">
        <f>'20'!AZ14+'20'!AZ41</f>
        <v>#REF!</v>
      </c>
      <c r="AY23" s="115" t="e">
        <f>'20'!BA14+'20'!BA41</f>
        <v>#REF!</v>
      </c>
      <c r="AZ23" s="115" t="e">
        <f>'20'!BB14+'20'!BB41</f>
        <v>#REF!</v>
      </c>
      <c r="BA23" s="115" t="e">
        <f>'20'!BC14+'20'!BC41</f>
        <v>#REF!</v>
      </c>
      <c r="BB23" s="115" t="e">
        <f>'20'!BD14+'20'!BD41</f>
        <v>#REF!</v>
      </c>
      <c r="BC23" s="115" t="e">
        <f>'20'!BE14+'20'!BE41</f>
        <v>#REF!</v>
      </c>
      <c r="BD23" s="115" t="e">
        <f>'20'!BF14+'20'!BF41</f>
        <v>#REF!</v>
      </c>
      <c r="BE23" s="115" t="e">
        <f>'20'!BG14+'20'!BG41</f>
        <v>#REF!</v>
      </c>
      <c r="BF23" s="115" t="e">
        <f>'20'!BH14+'20'!BH41</f>
        <v>#REF!</v>
      </c>
      <c r="BG23" s="115" t="e">
        <f>'20'!BI14+'20'!BI41</f>
        <v>#REF!</v>
      </c>
      <c r="BH23" s="115" t="e">
        <f>'20'!BJ14+'20'!BJ41</f>
        <v>#REF!</v>
      </c>
      <c r="BI23" s="115" t="e">
        <f>'20'!BK14+'20'!BK41</f>
        <v>#REF!</v>
      </c>
      <c r="BJ23" s="115" t="e">
        <f>'20'!BL14+'20'!BL41</f>
        <v>#REF!</v>
      </c>
      <c r="BK23" s="115" t="e">
        <f>'20'!BM14+'20'!BM41</f>
        <v>#REF!</v>
      </c>
      <c r="BL23" s="115" t="e">
        <f>'20'!BN14+'20'!BN41</f>
        <v>#REF!</v>
      </c>
      <c r="BM23" s="115" t="e">
        <f>'20'!BO14+'20'!BO41</f>
        <v>#REF!</v>
      </c>
      <c r="BN23" s="115" t="e">
        <f>'20'!BP14+'20'!BP41</f>
        <v>#REF!</v>
      </c>
      <c r="BO23" s="115" t="e">
        <f>'20'!BQ14+'20'!BQ41</f>
        <v>#REF!</v>
      </c>
      <c r="BP23" s="115" t="e">
        <f>'20'!BR14+'20'!BR41</f>
        <v>#REF!</v>
      </c>
      <c r="BQ23" s="115" t="e">
        <f>'20'!BS14+'20'!BS41</f>
        <v>#REF!</v>
      </c>
      <c r="BR23" s="115" t="e">
        <f>'20'!BT14+'20'!BT41</f>
        <v>#REF!</v>
      </c>
      <c r="BS23" s="115" t="e">
        <f>'20'!BU14+'20'!BU41</f>
        <v>#REF!</v>
      </c>
      <c r="BT23" s="115" t="e">
        <f>'20'!BV14+'20'!BV41</f>
        <v>#REF!</v>
      </c>
      <c r="BU23" s="115" t="e">
        <f>'20'!BW14+'20'!BW41</f>
        <v>#REF!</v>
      </c>
      <c r="BV23" s="115" t="e">
        <f>'20'!BX14+'20'!BX41</f>
        <v>#REF!</v>
      </c>
      <c r="BW23" s="115" t="e">
        <f>'20'!BY14+'20'!BY41</f>
        <v>#REF!</v>
      </c>
      <c r="BX23" s="115" t="e">
        <f>'20'!BZ14+'20'!BZ41</f>
        <v>#REF!</v>
      </c>
      <c r="BY23" s="58" t="e">
        <f>'20'!C16+'20'!C43</f>
        <v>#REF!</v>
      </c>
    </row>
    <row r="24" spans="1:77" ht="15">
      <c r="A24" s="124">
        <v>44276</v>
      </c>
      <c r="B24" s="115">
        <f>'21'!D31+'21'!D58</f>
        <v>0</v>
      </c>
      <c r="C24" s="115">
        <f>'21'!E31+'21'!E58</f>
        <v>0</v>
      </c>
      <c r="D24" s="115">
        <f>'21'!F31+'21'!F58</f>
        <v>0</v>
      </c>
      <c r="E24" s="115">
        <f>'21'!G31+'21'!G58</f>
        <v>0</v>
      </c>
      <c r="F24" s="115">
        <f>'21'!H31+'21'!H58</f>
        <v>0</v>
      </c>
      <c r="G24" s="115">
        <f>'21'!I31+'21'!I58</f>
        <v>0</v>
      </c>
      <c r="H24" s="115">
        <f>'21'!J31+'21'!J58</f>
        <v>0</v>
      </c>
      <c r="I24" s="115">
        <f>'21'!K31+'21'!K58</f>
        <v>0</v>
      </c>
      <c r="J24" s="115">
        <f>'21'!L31+'21'!L58</f>
        <v>0</v>
      </c>
      <c r="K24" s="115">
        <f>'21'!M31+'21'!M58</f>
        <v>0</v>
      </c>
      <c r="L24" s="115">
        <f>'21'!N31+'21'!N58</f>
        <v>0</v>
      </c>
      <c r="M24" s="115">
        <f>'21'!O31+'21'!O58</f>
        <v>0</v>
      </c>
      <c r="N24" s="115">
        <f>'21'!P31+'21'!P58</f>
        <v>0</v>
      </c>
      <c r="O24" s="115">
        <f>'21'!Q31+'21'!Q58</f>
        <v>0</v>
      </c>
      <c r="P24" s="115">
        <f>'21'!R31+'21'!R58</f>
        <v>0</v>
      </c>
      <c r="Q24" s="115">
        <f>'21'!S31+'21'!S58</f>
        <v>0</v>
      </c>
      <c r="R24" s="115">
        <f>'21'!T31+'21'!T58</f>
        <v>0</v>
      </c>
      <c r="S24" s="115">
        <f>'21'!U31+'21'!U58</f>
        <v>0</v>
      </c>
      <c r="T24" s="115">
        <f>'21'!V31+'21'!V58</f>
        <v>0</v>
      </c>
      <c r="U24" s="115">
        <f>'21'!W31+'21'!W58</f>
        <v>0</v>
      </c>
      <c r="V24" s="115">
        <f>'21'!X31+'21'!X58</f>
        <v>0</v>
      </c>
      <c r="W24" s="115">
        <f>'21'!Y31+'21'!Y58</f>
        <v>0</v>
      </c>
      <c r="X24" s="115">
        <f>'21'!Z31+'21'!Z58</f>
        <v>0</v>
      </c>
      <c r="Y24" s="115">
        <f>'21'!AA31+'21'!AA58</f>
        <v>0</v>
      </c>
      <c r="Z24" s="115">
        <f>'21'!AB31+'21'!AB58</f>
        <v>0</v>
      </c>
      <c r="AA24" s="115">
        <f>'21'!AC31+'21'!AC58</f>
        <v>0</v>
      </c>
      <c r="AB24" s="115">
        <f>'21'!AD31+'21'!AD58</f>
        <v>0</v>
      </c>
      <c r="AC24" s="115">
        <f>'21'!AE31+'21'!AE58</f>
        <v>0</v>
      </c>
      <c r="AD24" s="115">
        <f>'21'!AF31+'21'!AF58</f>
        <v>0</v>
      </c>
      <c r="AE24" s="115">
        <f>'21'!AG31+'21'!AG58</f>
        <v>0</v>
      </c>
      <c r="AF24" s="115">
        <f>'21'!AH31+'21'!AH58</f>
        <v>0</v>
      </c>
      <c r="AG24" s="115">
        <f>'21'!AI31+'21'!AI58</f>
        <v>0</v>
      </c>
      <c r="AH24" s="115">
        <f>'21'!AJ31+'21'!AJ58</f>
        <v>0</v>
      </c>
      <c r="AI24" s="115">
        <f>'21'!AK31+'21'!AK58</f>
        <v>0</v>
      </c>
      <c r="AJ24" s="115">
        <f>'21'!AL31+'21'!AL58</f>
        <v>0</v>
      </c>
      <c r="AK24" s="115">
        <f>'21'!AM31+'21'!AM58</f>
        <v>0</v>
      </c>
      <c r="AL24" s="115">
        <f>'21'!AN31+'21'!AN58</f>
        <v>0</v>
      </c>
      <c r="AM24" s="115">
        <f>'21'!AO31+'21'!AO58</f>
        <v>0</v>
      </c>
      <c r="AN24" s="115">
        <f>'21'!AP31+'21'!AP58</f>
        <v>0</v>
      </c>
      <c r="AO24" s="115">
        <f>'21'!AQ31+'21'!AQ58</f>
        <v>0</v>
      </c>
      <c r="AP24" s="115">
        <f>'21'!AR31+'21'!AR58</f>
        <v>0</v>
      </c>
      <c r="AQ24" s="115">
        <f>'21'!AS31+'21'!AS58</f>
        <v>0</v>
      </c>
      <c r="AR24" s="115">
        <f>'21'!AT31+'21'!AT58</f>
        <v>0</v>
      </c>
      <c r="AS24" s="115">
        <f>'21'!AU31+'21'!AU58</f>
        <v>0</v>
      </c>
      <c r="AT24" s="115">
        <f>'21'!AV31+'21'!AV58</f>
        <v>0</v>
      </c>
      <c r="AU24" s="115">
        <f>'21'!AW31+'21'!AW58</f>
        <v>0</v>
      </c>
      <c r="AV24" s="115">
        <f>'21'!AX31+'21'!AX58</f>
        <v>0</v>
      </c>
      <c r="AW24" s="115">
        <f>'21'!AY31+'21'!AY58</f>
        <v>0</v>
      </c>
      <c r="AX24" s="115">
        <f>'21'!AZ31+'21'!AZ58</f>
        <v>0</v>
      </c>
      <c r="AY24" s="115">
        <f>'21'!BA31+'21'!BA58</f>
        <v>0</v>
      </c>
      <c r="AZ24" s="115">
        <f>'21'!BB31+'21'!BB58</f>
        <v>0</v>
      </c>
      <c r="BA24" s="115">
        <f>'21'!BC31+'21'!BC58</f>
        <v>0</v>
      </c>
      <c r="BB24" s="115">
        <f>'21'!BD31+'21'!BD58</f>
        <v>0</v>
      </c>
      <c r="BC24" s="115">
        <f>'21'!BE31+'21'!BE58</f>
        <v>0</v>
      </c>
      <c r="BD24" s="115">
        <f>'21'!BF31+'21'!BF58</f>
        <v>0</v>
      </c>
      <c r="BE24" s="115">
        <f>'21'!BG31+'21'!BG58</f>
        <v>0</v>
      </c>
      <c r="BF24" s="115">
        <f>'21'!BH31+'21'!BH58</f>
        <v>0</v>
      </c>
      <c r="BG24" s="115">
        <f>'21'!BI31+'21'!BI58</f>
        <v>0</v>
      </c>
      <c r="BH24" s="115">
        <f>'21'!BJ31+'21'!BJ58</f>
        <v>0</v>
      </c>
      <c r="BI24" s="115">
        <f>'21'!BK31+'21'!BK58</f>
        <v>0</v>
      </c>
      <c r="BJ24" s="115">
        <f>'21'!BL31+'21'!BL58</f>
        <v>0</v>
      </c>
      <c r="BK24" s="115">
        <f>'21'!BM31+'21'!BM58</f>
        <v>0</v>
      </c>
      <c r="BL24" s="115">
        <f>'21'!BN31+'21'!BN58</f>
        <v>0</v>
      </c>
      <c r="BM24" s="115">
        <f>'21'!BO31+'21'!BO58</f>
        <v>0</v>
      </c>
      <c r="BN24" s="115">
        <f>'21'!BP31+'21'!BP58</f>
        <v>0</v>
      </c>
      <c r="BO24" s="115">
        <f>'21'!BQ31+'21'!BQ58</f>
        <v>0</v>
      </c>
      <c r="BP24" s="115">
        <f>'21'!BR31+'21'!BR58</f>
        <v>0</v>
      </c>
      <c r="BQ24" s="115">
        <f>'21'!BS31+'21'!BS58</f>
        <v>0</v>
      </c>
      <c r="BR24" s="115">
        <f>'21'!BT31+'21'!BT58</f>
        <v>0</v>
      </c>
      <c r="BS24" s="115">
        <f>'21'!BU31+'21'!BU58</f>
        <v>0</v>
      </c>
      <c r="BT24" s="115">
        <f>'21'!BV31+'21'!BV58</f>
        <v>0</v>
      </c>
      <c r="BU24" s="115">
        <f>'21'!BW31+'21'!BW58</f>
        <v>0</v>
      </c>
      <c r="BV24" s="115">
        <f>'21'!BX31+'21'!BX58</f>
        <v>0</v>
      </c>
      <c r="BW24" s="115">
        <f>'21'!BY31+'21'!BY58</f>
        <v>0</v>
      </c>
      <c r="BX24" s="115">
        <f>'21'!BZ31+'21'!BZ58</f>
        <v>0</v>
      </c>
      <c r="BY24" s="58">
        <f>'21'!C33+'21'!C60</f>
        <v>0</v>
      </c>
    </row>
    <row r="25" spans="1:77" ht="15">
      <c r="A25" s="124">
        <v>44277</v>
      </c>
      <c r="B25" s="115" t="e">
        <f>'22'!D14+'22'!D41</f>
        <v>#REF!</v>
      </c>
      <c r="C25" s="115" t="e">
        <f>'22'!E14+'22'!E41</f>
        <v>#REF!</v>
      </c>
      <c r="D25" s="115" t="e">
        <f>'22'!F14+'22'!F41</f>
        <v>#REF!</v>
      </c>
      <c r="E25" s="115" t="e">
        <f>'22'!G14+'22'!G41</f>
        <v>#REF!</v>
      </c>
      <c r="F25" s="115" t="e">
        <f>'22'!H14+'22'!H41</f>
        <v>#REF!</v>
      </c>
      <c r="G25" s="115" t="e">
        <f>'22'!I14+'22'!I41</f>
        <v>#REF!</v>
      </c>
      <c r="H25" s="115" t="e">
        <f>'22'!J14+'22'!J41</f>
        <v>#REF!</v>
      </c>
      <c r="I25" s="115" t="e">
        <f>'22'!K14+'22'!K41</f>
        <v>#REF!</v>
      </c>
      <c r="J25" s="115" t="e">
        <f>'22'!L14+'22'!L41</f>
        <v>#REF!</v>
      </c>
      <c r="K25" s="115" t="e">
        <f>'22'!M14+'22'!M41</f>
        <v>#REF!</v>
      </c>
      <c r="L25" s="115" t="e">
        <f>'22'!N14+'22'!N41</f>
        <v>#REF!</v>
      </c>
      <c r="M25" s="115" t="e">
        <f>'22'!O14+'22'!O41</f>
        <v>#REF!</v>
      </c>
      <c r="N25" s="115" t="e">
        <f>'22'!P14+'22'!P41</f>
        <v>#REF!</v>
      </c>
      <c r="O25" s="115" t="e">
        <f>'22'!Q14+'22'!Q41</f>
        <v>#REF!</v>
      </c>
      <c r="P25" s="115" t="e">
        <f>'22'!R14+'22'!R41</f>
        <v>#REF!</v>
      </c>
      <c r="Q25" s="115" t="e">
        <f>'22'!S14+'22'!S41</f>
        <v>#REF!</v>
      </c>
      <c r="R25" s="115" t="e">
        <f>'22'!T14+'22'!T41</f>
        <v>#REF!</v>
      </c>
      <c r="S25" s="115" t="e">
        <f>'22'!U14+'22'!U41</f>
        <v>#REF!</v>
      </c>
      <c r="T25" s="115" t="e">
        <f>'22'!V14+'22'!V41</f>
        <v>#REF!</v>
      </c>
      <c r="U25" s="115" t="e">
        <f>'22'!W14+'22'!W41</f>
        <v>#REF!</v>
      </c>
      <c r="V25" s="115" t="e">
        <f>'22'!X14+'22'!X41</f>
        <v>#REF!</v>
      </c>
      <c r="W25" s="115" t="e">
        <f>'22'!Y14+'22'!Y41</f>
        <v>#REF!</v>
      </c>
      <c r="X25" s="115" t="e">
        <f>'22'!Z14+'22'!Z41</f>
        <v>#REF!</v>
      </c>
      <c r="Y25" s="115" t="e">
        <f>'22'!AA14+'22'!AA41</f>
        <v>#REF!</v>
      </c>
      <c r="Z25" s="115" t="e">
        <f>'22'!AB14+'22'!AB41</f>
        <v>#REF!</v>
      </c>
      <c r="AA25" s="115" t="e">
        <f>'22'!AC14+'22'!AC41</f>
        <v>#REF!</v>
      </c>
      <c r="AB25" s="115" t="e">
        <f>'22'!AD14+'22'!AD41</f>
        <v>#REF!</v>
      </c>
      <c r="AC25" s="115" t="e">
        <f>'22'!AE14+'22'!AE41</f>
        <v>#REF!</v>
      </c>
      <c r="AD25" s="115" t="e">
        <f>'22'!AF14+'22'!AF41</f>
        <v>#REF!</v>
      </c>
      <c r="AE25" s="115" t="e">
        <f>'22'!AG14+'22'!AG41</f>
        <v>#REF!</v>
      </c>
      <c r="AF25" s="115" t="e">
        <f>'22'!AH14+'22'!AH41</f>
        <v>#REF!</v>
      </c>
      <c r="AG25" s="115" t="e">
        <f>'22'!AI14+'22'!AI41</f>
        <v>#REF!</v>
      </c>
      <c r="AH25" s="115" t="e">
        <f>'22'!AJ14+'22'!AJ41</f>
        <v>#REF!</v>
      </c>
      <c r="AI25" s="115" t="e">
        <f>'22'!AK14+'22'!AK41</f>
        <v>#REF!</v>
      </c>
      <c r="AJ25" s="115" t="e">
        <f>'22'!AL14+'22'!AL41</f>
        <v>#REF!</v>
      </c>
      <c r="AK25" s="115" t="e">
        <f>'22'!AM14+'22'!AM41</f>
        <v>#REF!</v>
      </c>
      <c r="AL25" s="115" t="e">
        <f>'22'!AN14+'22'!AN41</f>
        <v>#REF!</v>
      </c>
      <c r="AM25" s="115" t="e">
        <f>'22'!AO14+'22'!AO41</f>
        <v>#REF!</v>
      </c>
      <c r="AN25" s="115" t="e">
        <f>'22'!AP14+'22'!AP41</f>
        <v>#REF!</v>
      </c>
      <c r="AO25" s="115" t="e">
        <f>'22'!AQ14+'22'!AQ41</f>
        <v>#REF!</v>
      </c>
      <c r="AP25" s="115" t="e">
        <f>'22'!AR14+'22'!AR41</f>
        <v>#REF!</v>
      </c>
      <c r="AQ25" s="115" t="e">
        <f>'22'!AS14+'22'!AS41</f>
        <v>#REF!</v>
      </c>
      <c r="AR25" s="115" t="e">
        <f>'22'!AT14+'22'!AT41</f>
        <v>#REF!</v>
      </c>
      <c r="AS25" s="115" t="e">
        <f>'22'!AU14+'22'!AU41</f>
        <v>#REF!</v>
      </c>
      <c r="AT25" s="115" t="e">
        <f>'22'!AV14+'22'!AV41</f>
        <v>#REF!</v>
      </c>
      <c r="AU25" s="115" t="e">
        <f>'22'!AW14+'22'!AW41</f>
        <v>#REF!</v>
      </c>
      <c r="AV25" s="115" t="e">
        <f>'22'!AX14+'22'!AX41</f>
        <v>#REF!</v>
      </c>
      <c r="AW25" s="115" t="e">
        <f>'22'!AY14+'22'!AY41</f>
        <v>#REF!</v>
      </c>
      <c r="AX25" s="115" t="e">
        <f>'22'!AZ14+'22'!AZ41</f>
        <v>#REF!</v>
      </c>
      <c r="AY25" s="115" t="e">
        <f>'22'!BA14+'22'!BA41</f>
        <v>#REF!</v>
      </c>
      <c r="AZ25" s="115" t="e">
        <f>'22'!BB14+'22'!BB41</f>
        <v>#REF!</v>
      </c>
      <c r="BA25" s="115" t="e">
        <f>'22'!BC14+'22'!BC41</f>
        <v>#REF!</v>
      </c>
      <c r="BB25" s="115" t="e">
        <f>'22'!BD14+'22'!BD41</f>
        <v>#REF!</v>
      </c>
      <c r="BC25" s="115" t="e">
        <f>'22'!BE14+'22'!BE41</f>
        <v>#REF!</v>
      </c>
      <c r="BD25" s="115" t="e">
        <f>'22'!BF14+'22'!BF41</f>
        <v>#REF!</v>
      </c>
      <c r="BE25" s="115" t="e">
        <f>'22'!BG14+'22'!BG41</f>
        <v>#REF!</v>
      </c>
      <c r="BF25" s="115" t="e">
        <f>'22'!BH14+'22'!BH41</f>
        <v>#REF!</v>
      </c>
      <c r="BG25" s="115" t="e">
        <f>'22'!BI14+'22'!BI41</f>
        <v>#REF!</v>
      </c>
      <c r="BH25" s="115" t="e">
        <f>'22'!BJ14+'22'!BJ41</f>
        <v>#REF!</v>
      </c>
      <c r="BI25" s="115" t="e">
        <f>'22'!BK14+'22'!BK41</f>
        <v>#REF!</v>
      </c>
      <c r="BJ25" s="115" t="e">
        <f>'22'!BL14+'22'!BL41</f>
        <v>#REF!</v>
      </c>
      <c r="BK25" s="115" t="e">
        <f>'22'!BM14+'22'!BM41</f>
        <v>#REF!</v>
      </c>
      <c r="BL25" s="115" t="e">
        <f>'22'!BN14+'22'!BN41</f>
        <v>#REF!</v>
      </c>
      <c r="BM25" s="115" t="e">
        <f>'22'!BO14+'22'!BO41</f>
        <v>#REF!</v>
      </c>
      <c r="BN25" s="115" t="e">
        <f>'22'!BP14+'22'!BP41</f>
        <v>#REF!</v>
      </c>
      <c r="BO25" s="115" t="e">
        <f>'22'!BQ14+'22'!BQ41</f>
        <v>#REF!</v>
      </c>
      <c r="BP25" s="115" t="e">
        <f>'22'!BR14+'22'!BR41</f>
        <v>#REF!</v>
      </c>
      <c r="BQ25" s="115" t="e">
        <f>'22'!BS14+'22'!BS41</f>
        <v>#REF!</v>
      </c>
      <c r="BR25" s="115" t="e">
        <f>'22'!BT14+'22'!BT41</f>
        <v>#REF!</v>
      </c>
      <c r="BS25" s="115" t="e">
        <f>'22'!BU14+'22'!BU41</f>
        <v>#REF!</v>
      </c>
      <c r="BT25" s="115" t="e">
        <f>'22'!BV14+'22'!BV41</f>
        <v>#REF!</v>
      </c>
      <c r="BU25" s="115" t="e">
        <f>'22'!BW14+'22'!BW41</f>
        <v>#REF!</v>
      </c>
      <c r="BV25" s="115" t="e">
        <f>'22'!BX14+'22'!BX41</f>
        <v>#REF!</v>
      </c>
      <c r="BW25" s="115" t="e">
        <f>'22'!BY14+'22'!BY41</f>
        <v>#REF!</v>
      </c>
      <c r="BX25" s="115" t="e">
        <f>'22'!BZ14+'22'!BZ41</f>
        <v>#REF!</v>
      </c>
      <c r="BY25" s="58" t="e">
        <f>'22'!C16+'22'!C43</f>
        <v>#REF!</v>
      </c>
    </row>
    <row r="26" spans="1:77" ht="15">
      <c r="A26" s="124">
        <v>44278</v>
      </c>
      <c r="B26" s="115">
        <f>'23'!D31+'23'!D58</f>
        <v>0</v>
      </c>
      <c r="C26" s="115">
        <f>'23'!E31+'23'!E58</f>
        <v>0</v>
      </c>
      <c r="D26" s="115">
        <f>'23'!F31+'23'!F58</f>
        <v>0</v>
      </c>
      <c r="E26" s="115">
        <f>'23'!G31+'23'!G58</f>
        <v>0</v>
      </c>
      <c r="F26" s="115">
        <f>'23'!H31+'23'!H58</f>
        <v>0</v>
      </c>
      <c r="G26" s="115">
        <f>'23'!I31+'23'!I58</f>
        <v>0</v>
      </c>
      <c r="H26" s="115">
        <f>'23'!J31+'23'!J58</f>
        <v>0.25600000000000001</v>
      </c>
      <c r="I26" s="115">
        <f>'23'!K31+'23'!K58</f>
        <v>0</v>
      </c>
      <c r="J26" s="115">
        <f>'23'!L31+'23'!L58</f>
        <v>0.2208</v>
      </c>
      <c r="K26" s="115">
        <f>'23'!M31+'23'!M58</f>
        <v>0</v>
      </c>
      <c r="L26" s="115">
        <f>'23'!N31+'23'!N58</f>
        <v>0.16736000000000001</v>
      </c>
      <c r="M26" s="115">
        <f>'23'!O31+'23'!O58</f>
        <v>0</v>
      </c>
      <c r="N26" s="115">
        <f>'23'!P31+'23'!P58</f>
        <v>0</v>
      </c>
      <c r="O26" s="115">
        <f>'23'!Q31+'23'!Q58</f>
        <v>0</v>
      </c>
      <c r="P26" s="115">
        <f>'23'!R31+'23'!R58</f>
        <v>0.64</v>
      </c>
      <c r="Q26" s="115">
        <f>'23'!S31+'23'!S58</f>
        <v>0</v>
      </c>
      <c r="R26" s="115">
        <f>'23'!T31+'23'!T58</f>
        <v>0</v>
      </c>
      <c r="S26" s="115">
        <f>'23'!U31+'23'!U58</f>
        <v>0</v>
      </c>
      <c r="T26" s="115">
        <f>'23'!V31+'23'!V58</f>
        <v>0.96</v>
      </c>
      <c r="U26" s="115">
        <f>'23'!W31+'23'!W58</f>
        <v>0</v>
      </c>
      <c r="V26" s="115">
        <f>'23'!X31+'23'!X58</f>
        <v>0</v>
      </c>
      <c r="W26" s="115">
        <f>'23'!Y31+'23'!Y58</f>
        <v>3.2000000000000001E-2</v>
      </c>
      <c r="X26" s="115">
        <f>'23'!Z31+'23'!Z58</f>
        <v>0</v>
      </c>
      <c r="Y26" s="115">
        <f>'23'!AA31+'23'!AA58</f>
        <v>4.8</v>
      </c>
      <c r="Z26" s="115">
        <f>'23'!AB31+'23'!AB58</f>
        <v>0</v>
      </c>
      <c r="AA26" s="115">
        <f>'23'!AC31+'23'!AC58</f>
        <v>0.08</v>
      </c>
      <c r="AB26" s="115">
        <f>'23'!AD31+'23'!AD58</f>
        <v>32</v>
      </c>
      <c r="AC26" s="115">
        <f>'23'!AE31+'23'!AE58</f>
        <v>0</v>
      </c>
      <c r="AD26" s="115">
        <f>'23'!AF31+'23'!AF58</f>
        <v>0</v>
      </c>
      <c r="AE26" s="115">
        <f>'23'!AG31+'23'!AG58</f>
        <v>0</v>
      </c>
      <c r="AF26" s="115">
        <f>'23'!AH31+'23'!AH58</f>
        <v>0</v>
      </c>
      <c r="AG26" s="115">
        <f>'23'!AI31+'23'!AI58</f>
        <v>0</v>
      </c>
      <c r="AH26" s="115">
        <f>'23'!AJ31+'23'!AJ58</f>
        <v>0</v>
      </c>
      <c r="AI26" s="115">
        <f>'23'!AK31+'23'!AK58</f>
        <v>0</v>
      </c>
      <c r="AJ26" s="115">
        <f>'23'!AL31+'23'!AL58</f>
        <v>0</v>
      </c>
      <c r="AK26" s="115">
        <f>'23'!AM31+'23'!AM58</f>
        <v>0</v>
      </c>
      <c r="AL26" s="115">
        <f>'23'!AN31+'23'!AN58</f>
        <v>0</v>
      </c>
      <c r="AM26" s="115">
        <f>'23'!AO31+'23'!AO58</f>
        <v>0</v>
      </c>
      <c r="AN26" s="115">
        <f>'23'!AP31+'23'!AP58</f>
        <v>0</v>
      </c>
      <c r="AO26" s="115">
        <f>'23'!AQ31+'23'!AQ58</f>
        <v>0</v>
      </c>
      <c r="AP26" s="115">
        <f>'23'!AR31+'23'!AR58</f>
        <v>0</v>
      </c>
      <c r="AQ26" s="115">
        <f>'23'!AS31+'23'!AS58</f>
        <v>0</v>
      </c>
      <c r="AR26" s="115">
        <f>'23'!AT31+'23'!AT58</f>
        <v>0.16</v>
      </c>
      <c r="AS26" s="115">
        <f>'23'!AU31+'23'!AU58</f>
        <v>0</v>
      </c>
      <c r="AT26" s="115">
        <f>'23'!AV31+'23'!AV58</f>
        <v>0.64</v>
      </c>
      <c r="AU26" s="115">
        <f>'23'!AW31+'23'!AW58</f>
        <v>0</v>
      </c>
      <c r="AV26" s="115">
        <f>'23'!AX31+'23'!AX58</f>
        <v>0</v>
      </c>
      <c r="AW26" s="115">
        <f>'23'!AY31+'23'!AY58</f>
        <v>0</v>
      </c>
      <c r="AX26" s="115">
        <f>'23'!AZ31+'23'!AZ58</f>
        <v>0</v>
      </c>
      <c r="AY26" s="115">
        <f>'23'!BA31+'23'!BA58</f>
        <v>1.536</v>
      </c>
      <c r="AZ26" s="115">
        <f>'23'!BB31+'23'!BB58</f>
        <v>0</v>
      </c>
      <c r="BA26" s="115">
        <f>'23'!BC31+'23'!BC58</f>
        <v>0</v>
      </c>
      <c r="BB26" s="115">
        <f>'23'!BD31+'23'!BD58</f>
        <v>0</v>
      </c>
      <c r="BC26" s="115">
        <f>'23'!BE31+'23'!BE58</f>
        <v>0</v>
      </c>
      <c r="BD26" s="115">
        <f>'23'!BF31+'23'!BF58</f>
        <v>0</v>
      </c>
      <c r="BE26" s="115">
        <f>'23'!BG31+'23'!BG58</f>
        <v>3.2000000000000001E-2</v>
      </c>
      <c r="BF26" s="115">
        <f>'23'!BH31+'23'!BH58</f>
        <v>0</v>
      </c>
      <c r="BG26" s="115">
        <f>'23'!BI31+'23'!BI58</f>
        <v>0</v>
      </c>
      <c r="BH26" s="115">
        <f>'23'!BJ31+'23'!BJ58</f>
        <v>4.032</v>
      </c>
      <c r="BI26" s="115">
        <f>'23'!BK31+'23'!BK58</f>
        <v>0.49919999999999998</v>
      </c>
      <c r="BJ26" s="115">
        <f>'23'!BL31+'23'!BL58</f>
        <v>0.25600000000000001</v>
      </c>
      <c r="BK26" s="115">
        <f>'23'!BM31+'23'!BM58</f>
        <v>0</v>
      </c>
      <c r="BL26" s="115">
        <f>'23'!BN31+'23'!BN58</f>
        <v>0</v>
      </c>
      <c r="BM26" s="115">
        <f>'23'!BO31+'23'!BO58</f>
        <v>0.96</v>
      </c>
      <c r="BN26" s="115">
        <f>'23'!BP31+'23'!BP58</f>
        <v>0</v>
      </c>
      <c r="BO26" s="115">
        <f>'23'!BQ31+'23'!BQ58</f>
        <v>0</v>
      </c>
      <c r="BP26" s="115">
        <f>'23'!BR31+'23'!BR58</f>
        <v>0</v>
      </c>
      <c r="BQ26" s="115">
        <f>'23'!BS31+'23'!BS58</f>
        <v>0</v>
      </c>
      <c r="BR26" s="115">
        <f>'23'!BT31+'23'!BT58</f>
        <v>0</v>
      </c>
      <c r="BS26" s="115">
        <f>'23'!BU31+'23'!BU58</f>
        <v>0</v>
      </c>
      <c r="BT26" s="115">
        <f>'23'!BV31+'23'!BV58</f>
        <v>0</v>
      </c>
      <c r="BU26" s="115">
        <f>'23'!BW31+'23'!BW58</f>
        <v>0</v>
      </c>
      <c r="BV26" s="115">
        <f>'23'!BX31+'23'!BX58</f>
        <v>1.92</v>
      </c>
      <c r="BW26" s="115">
        <f>'23'!BY31+'23'!BY58</f>
        <v>0</v>
      </c>
      <c r="BX26" s="115">
        <f>'23'!BZ31+'23'!BZ58</f>
        <v>0</v>
      </c>
      <c r="BY26" s="58">
        <f>'23'!C33+'23'!C60</f>
        <v>1951.9999999999998</v>
      </c>
    </row>
    <row r="27" spans="1:77" ht="15">
      <c r="A27" s="124">
        <v>44279</v>
      </c>
      <c r="B27" s="115">
        <f>'24'!D31+'24'!D58</f>
        <v>0</v>
      </c>
      <c r="C27" s="115">
        <f>'24'!E31+'24'!E58</f>
        <v>0</v>
      </c>
      <c r="D27" s="115">
        <f>'24'!F31+'24'!F58</f>
        <v>0</v>
      </c>
      <c r="E27" s="115">
        <f>'24'!G31+'24'!G58</f>
        <v>32</v>
      </c>
      <c r="F27" s="115">
        <f>'24'!H31+'24'!H58</f>
        <v>0</v>
      </c>
      <c r="G27" s="115">
        <f>'24'!I31+'24'!I58</f>
        <v>0</v>
      </c>
      <c r="H27" s="115">
        <f>'24'!J31+'24'!J58</f>
        <v>1.1200000000000001</v>
      </c>
      <c r="I27" s="115">
        <f>'24'!K31+'24'!K58</f>
        <v>0</v>
      </c>
      <c r="J27" s="115">
        <f>'24'!L31+'24'!L58</f>
        <v>0.1216</v>
      </c>
      <c r="K27" s="115">
        <f>'24'!M31+'24'!M58</f>
        <v>0</v>
      </c>
      <c r="L27" s="115">
        <f>'24'!N31+'24'!N58</f>
        <v>0.14399999999999999</v>
      </c>
      <c r="M27" s="115">
        <f>'24'!O31+'24'!O58</f>
        <v>0</v>
      </c>
      <c r="N27" s="115">
        <f>'24'!P31+'24'!P58</f>
        <v>0</v>
      </c>
      <c r="O27" s="115">
        <f>'24'!Q31+'24'!Q58</f>
        <v>0</v>
      </c>
      <c r="P27" s="115">
        <f>'24'!R31+'24'!R58</f>
        <v>0</v>
      </c>
      <c r="Q27" s="115">
        <f>'24'!S31+'24'!S58</f>
        <v>0</v>
      </c>
      <c r="R27" s="115">
        <f>'24'!T31+'24'!T58</f>
        <v>0</v>
      </c>
      <c r="S27" s="115">
        <f>'24'!U31+'24'!U58</f>
        <v>0</v>
      </c>
      <c r="T27" s="115">
        <f>'24'!V31+'24'!V58</f>
        <v>0</v>
      </c>
      <c r="U27" s="115">
        <f>'24'!W31+'24'!W58</f>
        <v>0</v>
      </c>
      <c r="V27" s="115">
        <f>'24'!X31+'24'!X58</f>
        <v>0</v>
      </c>
      <c r="W27" s="115">
        <f>'24'!Y31+'24'!Y58</f>
        <v>0</v>
      </c>
      <c r="X27" s="115">
        <f>'24'!Z31+'24'!Z58</f>
        <v>0</v>
      </c>
      <c r="Y27" s="115">
        <f>'24'!AA31+'24'!AA58</f>
        <v>0</v>
      </c>
      <c r="Z27" s="115">
        <f>'24'!AB31+'24'!AB58</f>
        <v>0</v>
      </c>
      <c r="AA27" s="115">
        <f>'24'!AC31+'24'!AC58</f>
        <v>0</v>
      </c>
      <c r="AB27" s="115">
        <f>'24'!AD31+'24'!AD58</f>
        <v>0</v>
      </c>
      <c r="AC27" s="115">
        <f>'24'!AE31+'24'!AE58</f>
        <v>0</v>
      </c>
      <c r="AD27" s="115">
        <f>'24'!AF31+'24'!AF58</f>
        <v>0.38400000000000001</v>
      </c>
      <c r="AE27" s="115">
        <f>'24'!AG31+'24'!AG58</f>
        <v>0</v>
      </c>
      <c r="AF27" s="115">
        <f>'24'!AH31+'24'!AH58</f>
        <v>0</v>
      </c>
      <c r="AG27" s="115">
        <f>'24'!AI31+'24'!AI58</f>
        <v>0</v>
      </c>
      <c r="AH27" s="115">
        <f>'24'!AJ31+'24'!AJ58</f>
        <v>0</v>
      </c>
      <c r="AI27" s="115">
        <f>'24'!AK31+'24'!AK58</f>
        <v>0</v>
      </c>
      <c r="AJ27" s="115">
        <f>'24'!AL31+'24'!AL58</f>
        <v>0</v>
      </c>
      <c r="AK27" s="115">
        <f>'24'!AM31+'24'!AM58</f>
        <v>0</v>
      </c>
      <c r="AL27" s="115">
        <f>'24'!AN31+'24'!AN58</f>
        <v>0</v>
      </c>
      <c r="AM27" s="115">
        <f>'24'!AO31+'24'!AO58</f>
        <v>0</v>
      </c>
      <c r="AN27" s="115">
        <f>'24'!AP31+'24'!AP58</f>
        <v>0</v>
      </c>
      <c r="AO27" s="115">
        <f>'24'!AQ31+'24'!AQ58</f>
        <v>0</v>
      </c>
      <c r="AP27" s="115">
        <f>'24'!AR31+'24'!AR58</f>
        <v>0</v>
      </c>
      <c r="AQ27" s="115">
        <f>'24'!AS31+'24'!AS58</f>
        <v>0</v>
      </c>
      <c r="AR27" s="115">
        <f>'24'!AT31+'24'!AT58</f>
        <v>0.192</v>
      </c>
      <c r="AS27" s="115">
        <f>'24'!AU31+'24'!AU58</f>
        <v>0</v>
      </c>
      <c r="AT27" s="115">
        <f>'24'!AV31+'24'!AV58</f>
        <v>0</v>
      </c>
      <c r="AU27" s="115">
        <f>'24'!AW31+'24'!AW58</f>
        <v>0</v>
      </c>
      <c r="AV27" s="115">
        <f>'24'!AX31+'24'!AX58</f>
        <v>0.16</v>
      </c>
      <c r="AW27" s="115">
        <f>'24'!AY31+'24'!AY58</f>
        <v>0.67200000000000004</v>
      </c>
      <c r="AX27" s="115">
        <f>'24'!AZ31+'24'!AZ58</f>
        <v>0</v>
      </c>
      <c r="AY27" s="115">
        <f>'24'!BA31+'24'!BA58</f>
        <v>1.44</v>
      </c>
      <c r="AZ27" s="115">
        <f>'24'!BB31+'24'!BB58</f>
        <v>0</v>
      </c>
      <c r="BA27" s="115">
        <f>'24'!BC31+'24'!BC58</f>
        <v>0</v>
      </c>
      <c r="BB27" s="115">
        <f>'24'!BD31+'24'!BD58</f>
        <v>0</v>
      </c>
      <c r="BC27" s="115">
        <f>'24'!BE31+'24'!BE58</f>
        <v>0</v>
      </c>
      <c r="BD27" s="115">
        <f>'24'!BF31+'24'!BF58</f>
        <v>0</v>
      </c>
      <c r="BE27" s="115">
        <f>'24'!BG31+'24'!BG58</f>
        <v>0</v>
      </c>
      <c r="BF27" s="115">
        <f>'24'!BH31+'24'!BH58</f>
        <v>0</v>
      </c>
      <c r="BG27" s="115">
        <f>'24'!BI31+'24'!BI58</f>
        <v>0</v>
      </c>
      <c r="BH27" s="115">
        <f>'24'!BJ31+'24'!BJ58</f>
        <v>1.6</v>
      </c>
      <c r="BI27" s="115">
        <f>'24'!BK31+'24'!BK58</f>
        <v>0.25600000000000001</v>
      </c>
      <c r="BJ27" s="115">
        <f>'24'!BL31+'24'!BL58</f>
        <v>0.192</v>
      </c>
      <c r="BK27" s="115">
        <f>'24'!BM31+'24'!BM58</f>
        <v>0</v>
      </c>
      <c r="BL27" s="115">
        <f>'24'!BN31+'24'!BN58</f>
        <v>0</v>
      </c>
      <c r="BM27" s="115">
        <f>'24'!BO31+'24'!BO58</f>
        <v>1.44</v>
      </c>
      <c r="BN27" s="115">
        <f>'24'!BP31+'24'!BP58</f>
        <v>0</v>
      </c>
      <c r="BO27" s="115">
        <f>'24'!BQ31+'24'!BQ58</f>
        <v>4.4800000000000004</v>
      </c>
      <c r="BP27" s="115">
        <f>'24'!BR31+'24'!BR58</f>
        <v>0</v>
      </c>
      <c r="BQ27" s="115">
        <f>'24'!BS31+'24'!BS58</f>
        <v>0</v>
      </c>
      <c r="BR27" s="115">
        <f>'24'!BT31+'24'!BT58</f>
        <v>0</v>
      </c>
      <c r="BS27" s="115">
        <f>'24'!BU31+'24'!BU58</f>
        <v>0</v>
      </c>
      <c r="BT27" s="115">
        <f>'24'!BV31+'24'!BV58</f>
        <v>0</v>
      </c>
      <c r="BU27" s="115">
        <f>'24'!BW31+'24'!BW58</f>
        <v>0</v>
      </c>
      <c r="BV27" s="115">
        <f>'24'!BX31+'24'!BX58</f>
        <v>1.92</v>
      </c>
      <c r="BW27" s="115">
        <f>'24'!BY31+'24'!BY58</f>
        <v>0</v>
      </c>
      <c r="BX27" s="115">
        <f>'24'!BZ31+'24'!BZ58</f>
        <v>0</v>
      </c>
      <c r="BY27" s="58">
        <f>'24'!C33+'24'!C60</f>
        <v>1952.0000000000002</v>
      </c>
    </row>
    <row r="28" spans="1:77" ht="15">
      <c r="A28" s="124">
        <v>44280</v>
      </c>
      <c r="B28" s="115">
        <f>'25'!D31+'25'!D58</f>
        <v>0</v>
      </c>
      <c r="C28" s="115">
        <f>'25'!E31+'25'!E58</f>
        <v>0</v>
      </c>
      <c r="D28" s="115">
        <f>'25'!F31+'25'!F58</f>
        <v>0</v>
      </c>
      <c r="E28" s="115">
        <f>'25'!G31+'25'!G58</f>
        <v>0</v>
      </c>
      <c r="F28" s="115">
        <f>'25'!H31+'25'!H58</f>
        <v>0</v>
      </c>
      <c r="G28" s="115">
        <f>'25'!I31+'25'!I58</f>
        <v>0</v>
      </c>
      <c r="H28" s="115">
        <f>'25'!J31+'25'!J58</f>
        <v>0</v>
      </c>
      <c r="I28" s="115">
        <f>'25'!K31+'25'!K58</f>
        <v>0</v>
      </c>
      <c r="J28" s="115">
        <f>'25'!L31+'25'!L58</f>
        <v>9.2799999999999994E-2</v>
      </c>
      <c r="K28" s="115">
        <f>'25'!M31+'25'!M58</f>
        <v>0.32</v>
      </c>
      <c r="L28" s="115">
        <f>'25'!N31+'25'!N58</f>
        <v>0.14336000000000002</v>
      </c>
      <c r="M28" s="115">
        <f>'25'!O31+'25'!O58</f>
        <v>0</v>
      </c>
      <c r="N28" s="115">
        <f>'25'!P31+'25'!P58</f>
        <v>3.2000000000000001E-2</v>
      </c>
      <c r="O28" s="115">
        <f>'25'!Q31+'25'!Q58</f>
        <v>32</v>
      </c>
      <c r="P28" s="115">
        <f>'25'!R31+'25'!R58</f>
        <v>0</v>
      </c>
      <c r="Q28" s="115">
        <f>'25'!S31+'25'!S58</f>
        <v>0</v>
      </c>
      <c r="R28" s="115">
        <f>'25'!T31+'25'!T58</f>
        <v>1.024</v>
      </c>
      <c r="S28" s="115">
        <f>'25'!U31+'25'!U58</f>
        <v>0</v>
      </c>
      <c r="T28" s="115">
        <f>'25'!V31+'25'!V58</f>
        <v>0</v>
      </c>
      <c r="U28" s="115">
        <f>'25'!W31+'25'!W58</f>
        <v>0</v>
      </c>
      <c r="V28" s="115">
        <f>'25'!X31+'25'!X58</f>
        <v>0</v>
      </c>
      <c r="W28" s="115">
        <f>'25'!Y31+'25'!Y58</f>
        <v>0</v>
      </c>
      <c r="X28" s="115">
        <f>'25'!Z31+'25'!Z58</f>
        <v>0</v>
      </c>
      <c r="Y28" s="115">
        <f>'25'!AA31+'25'!AA58</f>
        <v>0</v>
      </c>
      <c r="Z28" s="115">
        <f>'25'!AB31+'25'!AB58</f>
        <v>0</v>
      </c>
      <c r="AA28" s="115">
        <f>'25'!AC31+'25'!AC58</f>
        <v>0</v>
      </c>
      <c r="AB28" s="115">
        <f>'25'!AD31+'25'!AD58</f>
        <v>0</v>
      </c>
      <c r="AC28" s="115">
        <f>'25'!AE31+'25'!AE58</f>
        <v>64</v>
      </c>
      <c r="AD28" s="115">
        <f>'25'!AF31+'25'!AF58</f>
        <v>0</v>
      </c>
      <c r="AE28" s="115">
        <f>'25'!AG31+'25'!AG58</f>
        <v>0</v>
      </c>
      <c r="AF28" s="115">
        <f>'25'!AH31+'25'!AH58</f>
        <v>0</v>
      </c>
      <c r="AG28" s="115">
        <f>'25'!AI31+'25'!AI58</f>
        <v>0</v>
      </c>
      <c r="AH28" s="115">
        <f>'25'!AJ31+'25'!AJ58</f>
        <v>0</v>
      </c>
      <c r="AI28" s="115">
        <f>'25'!AK31+'25'!AK58</f>
        <v>0</v>
      </c>
      <c r="AJ28" s="115">
        <f>'25'!AL31+'25'!AL58</f>
        <v>0</v>
      </c>
      <c r="AK28" s="115">
        <f>'25'!AM31+'25'!AM58</f>
        <v>0</v>
      </c>
      <c r="AL28" s="115">
        <f>'25'!AN31+'25'!AN58</f>
        <v>0.128</v>
      </c>
      <c r="AM28" s="115">
        <f>'25'!AO31+'25'!AO58</f>
        <v>0</v>
      </c>
      <c r="AN28" s="115">
        <f>'25'!AP31+'25'!AP58</f>
        <v>0</v>
      </c>
      <c r="AO28" s="115">
        <f>'25'!AQ31+'25'!AQ58</f>
        <v>0</v>
      </c>
      <c r="AP28" s="115">
        <f>'25'!AR31+'25'!AR58</f>
        <v>0</v>
      </c>
      <c r="AQ28" s="115">
        <f>'25'!AS31+'25'!AS58</f>
        <v>0</v>
      </c>
      <c r="AR28" s="115">
        <f>'25'!AT31+'25'!AT58</f>
        <v>9.6000000000000002E-2</v>
      </c>
      <c r="AS28" s="115">
        <f>'25'!AU31+'25'!AU58</f>
        <v>0</v>
      </c>
      <c r="AT28" s="115">
        <f>'25'!AV31+'25'!AV58</f>
        <v>1.44</v>
      </c>
      <c r="AU28" s="115">
        <f>'25'!AW31+'25'!AW58</f>
        <v>0</v>
      </c>
      <c r="AV28" s="115">
        <f>'25'!AX31+'25'!AX58</f>
        <v>0</v>
      </c>
      <c r="AW28" s="115">
        <f>'25'!AY31+'25'!AY58</f>
        <v>0</v>
      </c>
      <c r="AX28" s="115">
        <f>'25'!AZ31+'25'!AZ58</f>
        <v>0</v>
      </c>
      <c r="AY28" s="115">
        <f>'25'!BA31+'25'!BA58</f>
        <v>0</v>
      </c>
      <c r="AZ28" s="115">
        <f>'25'!BB31+'25'!BB58</f>
        <v>0</v>
      </c>
      <c r="BA28" s="115">
        <f>'25'!BC31+'25'!BC58</f>
        <v>0</v>
      </c>
      <c r="BB28" s="115">
        <f>'25'!BD31+'25'!BD58</f>
        <v>1.6</v>
      </c>
      <c r="BC28" s="115">
        <f>'25'!BE31+'25'!BE58</f>
        <v>0</v>
      </c>
      <c r="BD28" s="115">
        <f>'25'!BF31+'25'!BF58</f>
        <v>0</v>
      </c>
      <c r="BE28" s="115">
        <f>'25'!BG31+'25'!BG58</f>
        <v>0</v>
      </c>
      <c r="BF28" s="115">
        <f>'25'!BH31+'25'!BH58</f>
        <v>0</v>
      </c>
      <c r="BG28" s="115">
        <f>'25'!BI31+'25'!BI58</f>
        <v>0</v>
      </c>
      <c r="BH28" s="115">
        <f>'25'!BJ31+'25'!BJ58</f>
        <v>1.8240000000000001</v>
      </c>
      <c r="BI28" s="115">
        <f>'25'!BK31+'25'!BK58</f>
        <v>0.2432</v>
      </c>
      <c r="BJ28" s="115">
        <f>'25'!BL31+'25'!BL58</f>
        <v>0.51200000000000001</v>
      </c>
      <c r="BK28" s="115">
        <f>'25'!BM31+'25'!BM58</f>
        <v>0</v>
      </c>
      <c r="BL28" s="115">
        <f>'25'!BN31+'25'!BN58</f>
        <v>0</v>
      </c>
      <c r="BM28" s="115">
        <f>'25'!BO31+'25'!BO58</f>
        <v>0</v>
      </c>
      <c r="BN28" s="115">
        <f>'25'!BP31+'25'!BP58</f>
        <v>0</v>
      </c>
      <c r="BO28" s="115">
        <f>'25'!BQ31+'25'!BQ58</f>
        <v>0</v>
      </c>
      <c r="BP28" s="115">
        <f>'25'!BR31+'25'!BR58</f>
        <v>0</v>
      </c>
      <c r="BQ28" s="115">
        <f>'25'!BS31+'25'!BS58</f>
        <v>0</v>
      </c>
      <c r="BR28" s="115">
        <f>'25'!BT31+'25'!BT58</f>
        <v>0</v>
      </c>
      <c r="BS28" s="115">
        <f>'25'!BU31+'25'!BU58</f>
        <v>0</v>
      </c>
      <c r="BT28" s="115">
        <f>'25'!BV31+'25'!BV58</f>
        <v>0</v>
      </c>
      <c r="BU28" s="115">
        <f>'25'!BW31+'25'!BW58</f>
        <v>0</v>
      </c>
      <c r="BV28" s="115">
        <f>'25'!BX31+'25'!BX58</f>
        <v>1.92</v>
      </c>
      <c r="BW28" s="115">
        <f>'25'!BY31+'25'!BY58</f>
        <v>0</v>
      </c>
      <c r="BX28" s="115">
        <f>'25'!BZ31+'25'!BZ58</f>
        <v>0</v>
      </c>
      <c r="BY28" s="58">
        <f>'25'!C33+'25'!C60</f>
        <v>1952</v>
      </c>
    </row>
    <row r="29" spans="1:77" ht="15">
      <c r="A29" s="124">
        <v>44281</v>
      </c>
      <c r="B29" s="115">
        <f>'26'!D31+'26'!D58</f>
        <v>0</v>
      </c>
      <c r="C29" s="115">
        <f>'26'!E31+'26'!E58</f>
        <v>0</v>
      </c>
      <c r="D29" s="115">
        <f>'26'!F31+'26'!F58</f>
        <v>0</v>
      </c>
      <c r="E29" s="115">
        <f>'26'!G31+'26'!G58</f>
        <v>0</v>
      </c>
      <c r="F29" s="115">
        <f>'26'!H31+'26'!H58</f>
        <v>0</v>
      </c>
      <c r="G29" s="115">
        <f>'26'!I31+'26'!I58</f>
        <v>0</v>
      </c>
      <c r="H29" s="115">
        <f>'26'!J31+'26'!J58</f>
        <v>0</v>
      </c>
      <c r="I29" s="115">
        <f>'26'!K31+'26'!K58</f>
        <v>32</v>
      </c>
      <c r="J29" s="115">
        <f>'26'!L31+'26'!L58</f>
        <v>0.224</v>
      </c>
      <c r="K29" s="115">
        <f>'26'!M31+'26'!M58</f>
        <v>0.28799999999999998</v>
      </c>
      <c r="L29" s="115">
        <f>'26'!N31+'26'!N58</f>
        <v>0.1792</v>
      </c>
      <c r="M29" s="115">
        <f>'26'!O31+'26'!O58</f>
        <v>0.41599999999999998</v>
      </c>
      <c r="N29" s="115">
        <f>'26'!P31+'26'!P58</f>
        <v>0</v>
      </c>
      <c r="O29" s="115">
        <f>'26'!Q31+'26'!Q58</f>
        <v>0</v>
      </c>
      <c r="P29" s="115">
        <f>'26'!R31+'26'!R58</f>
        <v>0</v>
      </c>
      <c r="Q29" s="115">
        <f>'26'!S31+'26'!S58</f>
        <v>0</v>
      </c>
      <c r="R29" s="115">
        <f>'26'!T31+'26'!T58</f>
        <v>0</v>
      </c>
      <c r="S29" s="115">
        <f>'26'!U31+'26'!U58</f>
        <v>1.44</v>
      </c>
      <c r="T29" s="115">
        <f>'26'!V31+'26'!V58</f>
        <v>0.32</v>
      </c>
      <c r="U29" s="115">
        <f>'26'!W31+'26'!W58</f>
        <v>0</v>
      </c>
      <c r="V29" s="115">
        <f>'26'!X31+'26'!X58</f>
        <v>0.32</v>
      </c>
      <c r="W29" s="115">
        <f>'26'!Y31+'26'!Y58</f>
        <v>0</v>
      </c>
      <c r="X29" s="115">
        <f>'26'!Z31+'26'!Z58</f>
        <v>0</v>
      </c>
      <c r="Y29" s="115">
        <f>'26'!AA31+'26'!AA58</f>
        <v>0</v>
      </c>
      <c r="Z29" s="115">
        <f>'26'!AB31+'26'!AB58</f>
        <v>0</v>
      </c>
      <c r="AA29" s="115">
        <f>'26'!AC31+'26'!AC58</f>
        <v>0</v>
      </c>
      <c r="AB29" s="115">
        <f>'26'!AD31+'26'!AD58</f>
        <v>0</v>
      </c>
      <c r="AC29" s="115">
        <f>'26'!AE31+'26'!AE58</f>
        <v>0</v>
      </c>
      <c r="AD29" s="115">
        <f>'26'!AF31+'26'!AF58</f>
        <v>0</v>
      </c>
      <c r="AE29" s="115">
        <f>'26'!AG31+'26'!AG58</f>
        <v>0</v>
      </c>
      <c r="AF29" s="115">
        <f>'26'!AH31+'26'!AH58</f>
        <v>0</v>
      </c>
      <c r="AG29" s="115">
        <f>'26'!AI31+'26'!AI58</f>
        <v>0</v>
      </c>
      <c r="AH29" s="115">
        <f>'26'!AJ31+'26'!AJ58</f>
        <v>0</v>
      </c>
      <c r="AI29" s="115">
        <f>'26'!AK31+'26'!AK58</f>
        <v>0</v>
      </c>
      <c r="AJ29" s="115">
        <f>'26'!AL31+'26'!AL58</f>
        <v>0</v>
      </c>
      <c r="AK29" s="115">
        <f>'26'!AM31+'26'!AM58</f>
        <v>0</v>
      </c>
      <c r="AL29" s="115">
        <f>'26'!AN31+'26'!AN58</f>
        <v>0.96</v>
      </c>
      <c r="AM29" s="115">
        <f>'26'!AO31+'26'!AO58</f>
        <v>0.25600000000000001</v>
      </c>
      <c r="AN29" s="115">
        <f>'26'!AP31+'26'!AP58</f>
        <v>0</v>
      </c>
      <c r="AO29" s="115">
        <f>'26'!AQ31+'26'!AQ58</f>
        <v>0</v>
      </c>
      <c r="AP29" s="115">
        <f>'26'!AR31+'26'!AR58</f>
        <v>0</v>
      </c>
      <c r="AQ29" s="115">
        <f>'26'!AS31+'26'!AS58</f>
        <v>0</v>
      </c>
      <c r="AR29" s="115">
        <f>'26'!AT31+'26'!AT58</f>
        <v>0</v>
      </c>
      <c r="AS29" s="115">
        <f>'26'!AU31+'26'!AU58</f>
        <v>0</v>
      </c>
      <c r="AT29" s="115">
        <f>'26'!AV31+'26'!AV58</f>
        <v>0</v>
      </c>
      <c r="AU29" s="115">
        <f>'26'!AW31+'26'!AW58</f>
        <v>0</v>
      </c>
      <c r="AV29" s="115">
        <f>'26'!AX31+'26'!AX58</f>
        <v>0</v>
      </c>
      <c r="AW29" s="115">
        <f>'26'!AY31+'26'!AY58</f>
        <v>0</v>
      </c>
      <c r="AX29" s="115">
        <f>'26'!AZ31+'26'!AZ58</f>
        <v>0</v>
      </c>
      <c r="AY29" s="115">
        <f>'26'!BA31+'26'!BA58</f>
        <v>1.1839999999999999</v>
      </c>
      <c r="AZ29" s="115">
        <f>'26'!BB31+'26'!BB58</f>
        <v>0</v>
      </c>
      <c r="BA29" s="115">
        <f>'26'!BC31+'26'!BC58</f>
        <v>0</v>
      </c>
      <c r="BB29" s="115">
        <f>'26'!BD31+'26'!BD58</f>
        <v>0</v>
      </c>
      <c r="BC29" s="115">
        <f>'26'!BE31+'26'!BE58</f>
        <v>0</v>
      </c>
      <c r="BD29" s="115">
        <f>'26'!BF31+'26'!BF58</f>
        <v>0</v>
      </c>
      <c r="BE29" s="115">
        <f>'26'!BG31+'26'!BG58</f>
        <v>3.2000000000000001E-2</v>
      </c>
      <c r="BF29" s="115">
        <f>'26'!BH31+'26'!BH58</f>
        <v>0</v>
      </c>
      <c r="BG29" s="115">
        <f>'26'!BI31+'26'!BI58</f>
        <v>0.96</v>
      </c>
      <c r="BH29" s="115">
        <f>'26'!BJ31+'26'!BJ58</f>
        <v>1.28</v>
      </c>
      <c r="BI29" s="115">
        <f>'26'!BK31+'26'!BK58</f>
        <v>0.54400000000000004</v>
      </c>
      <c r="BJ29" s="115">
        <f>'26'!BL31+'26'!BL58</f>
        <v>0.57599999999999996</v>
      </c>
      <c r="BK29" s="115">
        <f>'26'!BM31+'26'!BM58</f>
        <v>0</v>
      </c>
      <c r="BL29" s="115">
        <f>'26'!BN31+'26'!BN58</f>
        <v>0</v>
      </c>
      <c r="BM29" s="115">
        <f>'26'!BO31+'26'!BO58</f>
        <v>0.48</v>
      </c>
      <c r="BN29" s="115">
        <f>'26'!BP31+'26'!BP58</f>
        <v>0</v>
      </c>
      <c r="BO29" s="115">
        <f>'26'!BQ31+'26'!BQ58</f>
        <v>0</v>
      </c>
      <c r="BP29" s="115">
        <f>'26'!BR31+'26'!BR58</f>
        <v>0</v>
      </c>
      <c r="BQ29" s="115">
        <f>'26'!BS31+'26'!BS58</f>
        <v>0</v>
      </c>
      <c r="BR29" s="115">
        <f>'26'!BT31+'26'!BT58</f>
        <v>0</v>
      </c>
      <c r="BS29" s="115">
        <f>'26'!BU31+'26'!BU58</f>
        <v>0</v>
      </c>
      <c r="BT29" s="115">
        <f>'26'!BV31+'26'!BV58</f>
        <v>4.4800000000000004</v>
      </c>
      <c r="BU29" s="115">
        <f>'26'!BW31+'26'!BW58</f>
        <v>0</v>
      </c>
      <c r="BV29" s="115">
        <f>'26'!BX31+'26'!BX58</f>
        <v>1.92</v>
      </c>
      <c r="BW29" s="115">
        <f>'26'!BY31+'26'!BY58</f>
        <v>0</v>
      </c>
      <c r="BX29" s="115">
        <f>'26'!BZ31+'26'!BZ58</f>
        <v>0</v>
      </c>
      <c r="BY29" s="130">
        <f>'26'!C33+'26'!C60</f>
        <v>1952</v>
      </c>
    </row>
    <row r="30" spans="1:77" ht="15">
      <c r="A30" s="124">
        <v>44282</v>
      </c>
      <c r="B30" s="115">
        <f>'27'!D31+'27'!D58</f>
        <v>0</v>
      </c>
      <c r="C30" s="115">
        <f>'27'!E31+'27'!E58</f>
        <v>0</v>
      </c>
      <c r="D30" s="115">
        <f>'27'!F31+'27'!F58</f>
        <v>0</v>
      </c>
      <c r="E30" s="115">
        <f>'27'!G31+'27'!G58</f>
        <v>0</v>
      </c>
      <c r="F30" s="115">
        <f>'27'!H31+'27'!H58</f>
        <v>0</v>
      </c>
      <c r="G30" s="115">
        <f>'27'!I31+'27'!I58</f>
        <v>0</v>
      </c>
      <c r="H30" s="115">
        <f>'27'!J31+'27'!J58</f>
        <v>0</v>
      </c>
      <c r="I30" s="115">
        <f>'27'!K31+'27'!K58</f>
        <v>22</v>
      </c>
      <c r="J30" s="115">
        <f>'27'!L31+'27'!L58</f>
        <v>0</v>
      </c>
      <c r="K30" s="115">
        <f>'27'!M31+'27'!M58</f>
        <v>0.29480000000000001</v>
      </c>
      <c r="L30" s="115" t="e">
        <f>('27'!N31+'27'!N58)-S41</f>
        <v>#REF!</v>
      </c>
      <c r="M30" s="115">
        <f>'27'!O31+'27'!O58</f>
        <v>0</v>
      </c>
      <c r="N30" s="115">
        <f>'27'!P31+'27'!P58</f>
        <v>2.1999999999999999E-2</v>
      </c>
      <c r="O30" s="115">
        <f>'27'!Q31+'27'!Q58</f>
        <v>0</v>
      </c>
      <c r="P30" s="115">
        <f>'27'!R31+'27'!R58</f>
        <v>0</v>
      </c>
      <c r="Q30" s="115">
        <f>'27'!S31+'27'!S58</f>
        <v>0</v>
      </c>
      <c r="R30" s="115">
        <f>'27'!T31+'27'!T58</f>
        <v>0</v>
      </c>
      <c r="S30" s="115">
        <f>'27'!U31+'27'!U58</f>
        <v>0</v>
      </c>
      <c r="T30" s="115">
        <f>'27'!V31+'27'!V58</f>
        <v>0</v>
      </c>
      <c r="U30" s="115">
        <f>'27'!W31+'27'!W58</f>
        <v>0</v>
      </c>
      <c r="V30" s="115">
        <f>'27'!X31+'27'!X58</f>
        <v>0</v>
      </c>
      <c r="W30" s="115">
        <f>'27'!Y31+'27'!Y58</f>
        <v>0</v>
      </c>
      <c r="X30" s="115">
        <f>'27'!Z31+'27'!Z58</f>
        <v>0</v>
      </c>
      <c r="Y30" s="115">
        <f>'27'!AA31+'27'!AA58</f>
        <v>0</v>
      </c>
      <c r="Z30" s="115">
        <f>'27'!AB31+'27'!AB58</f>
        <v>0</v>
      </c>
      <c r="AA30" s="115">
        <f>'27'!AC31+'27'!AC58</f>
        <v>0</v>
      </c>
      <c r="AB30" s="115">
        <f>'27'!AD31+'27'!AD58</f>
        <v>0</v>
      </c>
      <c r="AC30" s="115">
        <f>'27'!AE31+'27'!AE58</f>
        <v>0</v>
      </c>
      <c r="AD30" s="115">
        <f>'27'!AF31+'27'!AF58</f>
        <v>0</v>
      </c>
      <c r="AE30" s="115">
        <f>'27'!AG31+'27'!AG58</f>
        <v>0</v>
      </c>
      <c r="AF30" s="115">
        <f>'27'!AH31+'27'!AH58</f>
        <v>0.52800000000000002</v>
      </c>
      <c r="AG30" s="115">
        <f>'27'!AI31+'27'!AI58</f>
        <v>0</v>
      </c>
      <c r="AH30" s="115">
        <f>'27'!AJ31+'27'!AJ58</f>
        <v>0</v>
      </c>
      <c r="AI30" s="115">
        <f>'27'!AK31+'27'!AK58</f>
        <v>0</v>
      </c>
      <c r="AJ30" s="115">
        <f>'27'!AL31+'27'!AL58</f>
        <v>0</v>
      </c>
      <c r="AK30" s="115">
        <f>'27'!AM31+'27'!AM58</f>
        <v>0</v>
      </c>
      <c r="AL30" s="115">
        <f>'27'!AN31+'27'!AN58</f>
        <v>0.17599999999999999</v>
      </c>
      <c r="AM30" s="115">
        <f>'27'!AO31+'27'!AO58</f>
        <v>0</v>
      </c>
      <c r="AN30" s="115">
        <f>'27'!AP31+'27'!AP58</f>
        <v>0</v>
      </c>
      <c r="AO30" s="115">
        <f>'27'!AQ31+'27'!AQ58</f>
        <v>0</v>
      </c>
      <c r="AP30" s="115">
        <f>'27'!AR31+'27'!AR58</f>
        <v>2.5299999999999998</v>
      </c>
      <c r="AQ30" s="115">
        <f>'27'!AS31+'27'!AS58</f>
        <v>0</v>
      </c>
      <c r="AR30" s="115">
        <f>'27'!AT31+'27'!AT58</f>
        <v>0.11</v>
      </c>
      <c r="AS30" s="115">
        <f>'27'!AU31+'27'!AU58</f>
        <v>0</v>
      </c>
      <c r="AT30" s="115">
        <f>'27'!AV31+'27'!AV58</f>
        <v>2.508</v>
      </c>
      <c r="AU30" s="115">
        <f>'27'!AW31+'27'!AW58</f>
        <v>0</v>
      </c>
      <c r="AV30" s="115">
        <f>'27'!AX31+'27'!AX58</f>
        <v>0</v>
      </c>
      <c r="AW30" s="115">
        <f>'27'!AY31+'27'!AY58</f>
        <v>0</v>
      </c>
      <c r="AX30" s="115">
        <f>'27'!AZ31+'27'!AZ58</f>
        <v>0</v>
      </c>
      <c r="AY30" s="115">
        <f>'27'!BA31+'27'!BA58</f>
        <v>0</v>
      </c>
      <c r="AZ30" s="115">
        <f>'27'!BB31+'27'!BB58</f>
        <v>0</v>
      </c>
      <c r="BA30" s="115">
        <f>'27'!BC31+'27'!BC58</f>
        <v>0</v>
      </c>
      <c r="BB30" s="115">
        <f>'27'!BD31+'27'!BD58</f>
        <v>0</v>
      </c>
      <c r="BC30" s="115">
        <f>'27'!BE31+'27'!BE58</f>
        <v>0</v>
      </c>
      <c r="BD30" s="115">
        <f>'27'!BF31+'27'!BF58</f>
        <v>0</v>
      </c>
      <c r="BE30" s="115">
        <f>'27'!BG31+'27'!BG58</f>
        <v>0</v>
      </c>
      <c r="BF30" s="115">
        <f>'27'!BH31+'27'!BH58</f>
        <v>0</v>
      </c>
      <c r="BG30" s="115">
        <f>'27'!BI31+'27'!BI58</f>
        <v>0</v>
      </c>
      <c r="BH30" s="115">
        <f>'27'!BJ31+'27'!BJ58</f>
        <v>0</v>
      </c>
      <c r="BI30" s="115">
        <f>'27'!BK31+'27'!BK58</f>
        <v>0</v>
      </c>
      <c r="BJ30" s="115">
        <f>'27'!BL31+'27'!BL58</f>
        <v>0</v>
      </c>
      <c r="BK30" s="115">
        <f>'27'!BM31+'27'!BM58</f>
        <v>0</v>
      </c>
      <c r="BL30" s="115">
        <f>'27'!BN31+'27'!BN58</f>
        <v>0</v>
      </c>
      <c r="BM30" s="115">
        <f>'27'!BO31+'27'!BO58</f>
        <v>0</v>
      </c>
      <c r="BN30" s="115">
        <f>'27'!BP31+'27'!BP58</f>
        <v>0</v>
      </c>
      <c r="BO30" s="115">
        <f>'27'!BQ31+'27'!BQ58</f>
        <v>0</v>
      </c>
      <c r="BP30" s="115">
        <f>'27'!BR31+'27'!BR58</f>
        <v>0</v>
      </c>
      <c r="BQ30" s="115">
        <f>'27'!BS31+'27'!BS58</f>
        <v>0</v>
      </c>
      <c r="BR30" s="115">
        <f>'27'!BT31+'27'!BT58</f>
        <v>0</v>
      </c>
      <c r="BS30" s="115">
        <f>'27'!BU31+'27'!BU58</f>
        <v>0</v>
      </c>
      <c r="BT30" s="115">
        <f>'27'!BV31+'27'!BV58</f>
        <v>0</v>
      </c>
      <c r="BU30" s="115">
        <f>'27'!BW31+'27'!BW58</f>
        <v>0</v>
      </c>
      <c r="BV30" s="115">
        <f>'27'!BX31+'27'!BX58</f>
        <v>1.32</v>
      </c>
      <c r="BW30" s="115">
        <f>'27'!BY31+'27'!BY58</f>
        <v>0</v>
      </c>
      <c r="BX30" s="115">
        <f>'27'!BZ31+'27'!BZ58</f>
        <v>0</v>
      </c>
      <c r="BY30" s="130">
        <f>'27'!C33+'27'!C60</f>
        <v>1341.9999999999998</v>
      </c>
    </row>
    <row r="31" spans="1:77" ht="15">
      <c r="A31" s="124">
        <v>44283</v>
      </c>
      <c r="B31" s="115">
        <f>'28'!D31+'28'!D58</f>
        <v>0</v>
      </c>
      <c r="C31" s="115">
        <f>'28'!E31+'28'!E58</f>
        <v>0</v>
      </c>
      <c r="D31" s="115">
        <f>'28'!F31+'28'!F58</f>
        <v>0</v>
      </c>
      <c r="E31" s="115">
        <f>'28'!G31+'28'!G58</f>
        <v>0</v>
      </c>
      <c r="F31" s="115">
        <f>'28'!H31+'28'!H58</f>
        <v>0</v>
      </c>
      <c r="G31" s="115">
        <f>'28'!I31+'28'!I58</f>
        <v>0</v>
      </c>
      <c r="H31" s="115">
        <f>'28'!J31+'28'!J58</f>
        <v>0</v>
      </c>
      <c r="I31" s="115">
        <f>'28'!K31+'28'!K58</f>
        <v>0</v>
      </c>
      <c r="J31" s="115">
        <f>'28'!L31+'28'!L58</f>
        <v>0</v>
      </c>
      <c r="K31" s="115">
        <f>'28'!M31+'28'!M58</f>
        <v>0</v>
      </c>
      <c r="L31" s="115">
        <f>'28'!N31+'28'!N58</f>
        <v>0</v>
      </c>
      <c r="M31" s="115">
        <f>'28'!O31+'28'!O58</f>
        <v>0</v>
      </c>
      <c r="N31" s="115">
        <f>'28'!P31+'28'!P58</f>
        <v>0</v>
      </c>
      <c r="O31" s="115">
        <f>'28'!Q31+'28'!Q58</f>
        <v>0</v>
      </c>
      <c r="P31" s="115">
        <f>'28'!R31+'28'!R58</f>
        <v>0</v>
      </c>
      <c r="Q31" s="115">
        <f>'28'!S31+'28'!S58</f>
        <v>0</v>
      </c>
      <c r="R31" s="115">
        <f>'28'!T31+'28'!T58</f>
        <v>0</v>
      </c>
      <c r="S31" s="115">
        <f>'28'!U31+'28'!U58</f>
        <v>0</v>
      </c>
      <c r="T31" s="115">
        <f>'28'!V31+'28'!V58</f>
        <v>0</v>
      </c>
      <c r="U31" s="115">
        <f>'28'!W31+'28'!W58</f>
        <v>0</v>
      </c>
      <c r="V31" s="115">
        <f>'28'!X31+'28'!X58</f>
        <v>0</v>
      </c>
      <c r="W31" s="115">
        <f>'28'!Y31+'28'!Y58</f>
        <v>0</v>
      </c>
      <c r="X31" s="115">
        <f>'28'!Z31+'28'!Z58</f>
        <v>0</v>
      </c>
      <c r="Y31" s="115">
        <f>'28'!AA31+'28'!AA58</f>
        <v>0</v>
      </c>
      <c r="Z31" s="115">
        <f>'28'!AB31+'28'!AB58</f>
        <v>0</v>
      </c>
      <c r="AA31" s="115">
        <f>'28'!AC31+'28'!AC58</f>
        <v>0</v>
      </c>
      <c r="AB31" s="115">
        <f>'28'!AD31+'28'!AD58</f>
        <v>0</v>
      </c>
      <c r="AC31" s="115">
        <f>'28'!AE31+'28'!AE58</f>
        <v>0</v>
      </c>
      <c r="AD31" s="115">
        <f>'28'!AF31+'28'!AF58</f>
        <v>0</v>
      </c>
      <c r="AE31" s="115">
        <f>'28'!AG31+'28'!AG58</f>
        <v>0</v>
      </c>
      <c r="AF31" s="115">
        <f>'28'!AH31+'28'!AH58</f>
        <v>0</v>
      </c>
      <c r="AG31" s="115">
        <f>'28'!AI31+'28'!AI58</f>
        <v>0</v>
      </c>
      <c r="AH31" s="115">
        <f>'28'!AJ31+'28'!AJ58</f>
        <v>0</v>
      </c>
      <c r="AI31" s="115">
        <f>'28'!AK31+'28'!AK58</f>
        <v>0</v>
      </c>
      <c r="AJ31" s="115">
        <f>'28'!AL31+'28'!AL58</f>
        <v>0</v>
      </c>
      <c r="AK31" s="115">
        <f>'28'!AM31+'28'!AM58</f>
        <v>0</v>
      </c>
      <c r="AL31" s="115">
        <f>'28'!AN31+'28'!AN58</f>
        <v>0</v>
      </c>
      <c r="AM31" s="115">
        <f>'28'!AO31+'28'!AO58</f>
        <v>0</v>
      </c>
      <c r="AN31" s="115">
        <f>'28'!AP31+'28'!AP58</f>
        <v>0</v>
      </c>
      <c r="AO31" s="115">
        <f>'28'!AQ31+'28'!AQ58</f>
        <v>0</v>
      </c>
      <c r="AP31" s="115">
        <f>'28'!AR31+'28'!AR58</f>
        <v>0</v>
      </c>
      <c r="AQ31" s="115">
        <f>'28'!AS31+'28'!AS58</f>
        <v>0</v>
      </c>
      <c r="AR31" s="115">
        <f>'28'!AT31+'28'!AT58</f>
        <v>0</v>
      </c>
      <c r="AS31" s="115">
        <f>'28'!AU31+'28'!AU58</f>
        <v>0</v>
      </c>
      <c r="AT31" s="115">
        <f>'28'!AV31+'28'!AV58</f>
        <v>0</v>
      </c>
      <c r="AU31" s="115">
        <f>'28'!AW31+'28'!AW58</f>
        <v>0</v>
      </c>
      <c r="AV31" s="115">
        <f>'28'!AX31+'28'!AX58</f>
        <v>0</v>
      </c>
      <c r="AW31" s="115">
        <f>'28'!AY31+'28'!AY58</f>
        <v>0</v>
      </c>
      <c r="AX31" s="115">
        <f>'28'!AZ31+'28'!AZ58</f>
        <v>0</v>
      </c>
      <c r="AY31" s="115">
        <f>'28'!BA31+'28'!BA58</f>
        <v>0</v>
      </c>
      <c r="AZ31" s="115">
        <f>'28'!BB31+'28'!BB58</f>
        <v>0</v>
      </c>
      <c r="BA31" s="115">
        <f>'28'!BC31+'28'!BC58</f>
        <v>0</v>
      </c>
      <c r="BB31" s="115">
        <f>'28'!BD31+'28'!BD58</f>
        <v>0</v>
      </c>
      <c r="BC31" s="115">
        <f>'28'!BE31+'28'!BE58</f>
        <v>0</v>
      </c>
      <c r="BD31" s="115">
        <f>'28'!BF31+'28'!BF58</f>
        <v>0</v>
      </c>
      <c r="BE31" s="115">
        <f>'28'!BG31+'28'!BG58</f>
        <v>0</v>
      </c>
      <c r="BF31" s="115">
        <f>'28'!BH31+'28'!BH58</f>
        <v>0</v>
      </c>
      <c r="BG31" s="115">
        <f>'28'!BI31+'28'!BI58</f>
        <v>0</v>
      </c>
      <c r="BH31" s="115">
        <f>'28'!BJ31+'28'!BJ58</f>
        <v>0</v>
      </c>
      <c r="BI31" s="115">
        <f>'28'!BK31+'28'!BK58</f>
        <v>0</v>
      </c>
      <c r="BJ31" s="115">
        <f>'28'!BL31+'28'!BL58</f>
        <v>0</v>
      </c>
      <c r="BK31" s="115">
        <f>'28'!BM31+'28'!BM58</f>
        <v>0</v>
      </c>
      <c r="BL31" s="115">
        <f>'28'!BN31+'28'!BN58</f>
        <v>0</v>
      </c>
      <c r="BM31" s="115">
        <f>'28'!BO31+'28'!BO58</f>
        <v>0</v>
      </c>
      <c r="BN31" s="115">
        <f>'28'!BP31+'28'!BP58</f>
        <v>0</v>
      </c>
      <c r="BO31" s="115">
        <f>'28'!BQ31+'28'!BQ58</f>
        <v>0</v>
      </c>
      <c r="BP31" s="115">
        <f>'28'!BR31+'28'!BR58</f>
        <v>0</v>
      </c>
      <c r="BQ31" s="115">
        <f>'28'!BS31+'28'!BS58</f>
        <v>0</v>
      </c>
      <c r="BR31" s="115">
        <f>'28'!BT31+'28'!BT58</f>
        <v>0</v>
      </c>
      <c r="BS31" s="115">
        <f>'28'!BU31+'28'!BU58</f>
        <v>0</v>
      </c>
      <c r="BT31" s="115">
        <f>'28'!BV31+'28'!BV58</f>
        <v>0</v>
      </c>
      <c r="BU31" s="115">
        <f>'28'!BW31+'28'!BW58</f>
        <v>0</v>
      </c>
      <c r="BV31" s="115">
        <f>'28'!BX31+'28'!BX58</f>
        <v>0</v>
      </c>
      <c r="BW31" s="115">
        <f>'28'!BY31+'28'!BY58</f>
        <v>0</v>
      </c>
      <c r="BX31" s="115">
        <f>'28'!BZ31+'28'!BZ58</f>
        <v>0</v>
      </c>
      <c r="BY31" s="130">
        <f>'28'!C33+'28'!C60</f>
        <v>0</v>
      </c>
    </row>
    <row r="32" spans="1:77" ht="15">
      <c r="A32" s="124">
        <v>44284</v>
      </c>
      <c r="B32" s="115">
        <f>'29'!D31+'29'!D58</f>
        <v>0</v>
      </c>
      <c r="C32" s="115">
        <f>'29'!E31+'29'!E58</f>
        <v>32</v>
      </c>
      <c r="D32" s="115">
        <f>'29'!F31+'29'!F58</f>
        <v>0</v>
      </c>
      <c r="E32" s="115">
        <f>'29'!G31+'29'!G58</f>
        <v>0</v>
      </c>
      <c r="F32" s="115">
        <f>'29'!H31+'29'!H58</f>
        <v>0</v>
      </c>
      <c r="G32" s="115">
        <f>'29'!I31+'29'!I58</f>
        <v>0</v>
      </c>
      <c r="H32" s="115">
        <f>'29'!J31+'29'!J58</f>
        <v>0</v>
      </c>
      <c r="I32" s="115">
        <f>'29'!K31+'29'!K58</f>
        <v>0</v>
      </c>
      <c r="J32" s="115">
        <f>'29'!L31+'29'!L58</f>
        <v>0.17280000000000001</v>
      </c>
      <c r="K32" s="115">
        <f>'29'!M31+'29'!M58</f>
        <v>0</v>
      </c>
      <c r="L32" s="115">
        <f>('29'!N31+'29'!N58)</f>
        <v>0.20959999999999998</v>
      </c>
      <c r="M32" s="115">
        <f>'29'!O31+'29'!O58</f>
        <v>0</v>
      </c>
      <c r="N32" s="115">
        <f>'29'!P31+'29'!P58</f>
        <v>0</v>
      </c>
      <c r="O32" s="115">
        <f>'29'!Q31+'29'!Q58</f>
        <v>0</v>
      </c>
      <c r="P32" s="115">
        <f>'29'!R31+'29'!R58</f>
        <v>0</v>
      </c>
      <c r="Q32" s="115">
        <f>'29'!S31+'29'!S58</f>
        <v>0</v>
      </c>
      <c r="R32" s="115">
        <f>'29'!T31+'29'!T58</f>
        <v>0</v>
      </c>
      <c r="S32" s="115">
        <f>'29'!U31+'29'!U58</f>
        <v>0</v>
      </c>
      <c r="T32" s="115">
        <f>'29'!V31+'29'!V58</f>
        <v>0</v>
      </c>
      <c r="U32" s="115">
        <f>'29'!W31+'29'!W58</f>
        <v>0</v>
      </c>
      <c r="V32" s="115">
        <f>'29'!X31+'29'!X58</f>
        <v>0</v>
      </c>
      <c r="W32" s="115">
        <f>'29'!Y31+'29'!Y58</f>
        <v>3.2000000000000001E-2</v>
      </c>
      <c r="X32" s="115">
        <f>'29'!Z31+'29'!Z58</f>
        <v>0</v>
      </c>
      <c r="Y32" s="115">
        <f>'29'!AA31+'29'!AA58</f>
        <v>0</v>
      </c>
      <c r="Z32" s="115">
        <f>'29'!AB31+'29'!AB58</f>
        <v>6.4</v>
      </c>
      <c r="AA32" s="115">
        <f>'29'!AC31+'29'!AC58</f>
        <v>0.24</v>
      </c>
      <c r="AB32" s="115">
        <f>'29'!AD31+'29'!AD58</f>
        <v>0</v>
      </c>
      <c r="AC32" s="115">
        <f>'29'!AE31+'29'!AE58</f>
        <v>0</v>
      </c>
      <c r="AD32" s="115">
        <f>'29'!AF31+'29'!AF58</f>
        <v>0</v>
      </c>
      <c r="AE32" s="115">
        <f>'29'!AG31+'29'!AG58</f>
        <v>1.8560000000000001</v>
      </c>
      <c r="AF32" s="115">
        <f>'29'!AH31+'29'!AH58</f>
        <v>0</v>
      </c>
      <c r="AG32" s="115">
        <f>'29'!AI31+'29'!AI58</f>
        <v>0</v>
      </c>
      <c r="AH32" s="115">
        <f>'29'!AJ31+'29'!AJ58</f>
        <v>0</v>
      </c>
      <c r="AI32" s="115">
        <f>'29'!AK31+'29'!AK58</f>
        <v>0</v>
      </c>
      <c r="AJ32" s="115">
        <f>'29'!AL31+'29'!AL58</f>
        <v>0</v>
      </c>
      <c r="AK32" s="115">
        <f>'29'!AM31+'29'!AM58</f>
        <v>0</v>
      </c>
      <c r="AL32" s="115">
        <f>'29'!AN31+'29'!AN58</f>
        <v>0</v>
      </c>
      <c r="AM32" s="115">
        <f>'29'!AO31+'29'!AO58</f>
        <v>0</v>
      </c>
      <c r="AN32" s="115">
        <f>'29'!AP31+'29'!AP58</f>
        <v>0</v>
      </c>
      <c r="AO32" s="115">
        <f>'29'!AQ31+'29'!AQ58</f>
        <v>0</v>
      </c>
      <c r="AP32" s="115">
        <f>'29'!AR31+'29'!AR58</f>
        <v>0</v>
      </c>
      <c r="AQ32" s="115">
        <f>'29'!AS31+'29'!AS58</f>
        <v>0</v>
      </c>
      <c r="AR32" s="115">
        <f>'29'!AT31+'29'!AT58</f>
        <v>0.16</v>
      </c>
      <c r="AS32" s="115">
        <f>'29'!AU31+'29'!AU58</f>
        <v>0</v>
      </c>
      <c r="AT32" s="115">
        <f>'29'!AV31+'29'!AV58</f>
        <v>0</v>
      </c>
      <c r="AU32" s="115">
        <f>'29'!AW31+'29'!AW58</f>
        <v>0</v>
      </c>
      <c r="AV32" s="115">
        <f>'29'!AX31+'29'!AX58</f>
        <v>0.192</v>
      </c>
      <c r="AW32" s="115">
        <f>'29'!AY31+'29'!AY58</f>
        <v>0</v>
      </c>
      <c r="AX32" s="115">
        <f>'29'!AZ31+'29'!AZ58</f>
        <v>0</v>
      </c>
      <c r="AY32" s="115">
        <f>'29'!BA31+'29'!BA58</f>
        <v>1.6</v>
      </c>
      <c r="AZ32" s="115">
        <f>'29'!BB31+'29'!BB58</f>
        <v>0</v>
      </c>
      <c r="BA32" s="115">
        <f>'29'!BC31+'29'!BC58</f>
        <v>0</v>
      </c>
      <c r="BB32" s="115">
        <f>'29'!BD31+'29'!BD58</f>
        <v>0</v>
      </c>
      <c r="BC32" s="115">
        <f>'29'!BE31+'29'!BE58</f>
        <v>0</v>
      </c>
      <c r="BD32" s="115">
        <f>'29'!BF31+'29'!BF58</f>
        <v>0</v>
      </c>
      <c r="BE32" s="115">
        <f>'29'!BG31+'29'!BG58</f>
        <v>0</v>
      </c>
      <c r="BF32" s="115">
        <f>'29'!BH31+'29'!BH58</f>
        <v>0</v>
      </c>
      <c r="BG32" s="115">
        <f>'29'!BI31+'29'!BI58</f>
        <v>0.64</v>
      </c>
      <c r="BH32" s="115">
        <f>'29'!BJ31+'29'!BJ58</f>
        <v>1.1200000000000001</v>
      </c>
      <c r="BI32" s="115">
        <f>'29'!BK31+'29'!BK58</f>
        <v>0.32</v>
      </c>
      <c r="BJ32" s="115">
        <f>'29'!BL31+'29'!BL58</f>
        <v>0.35199999999999998</v>
      </c>
      <c r="BK32" s="115">
        <f>'29'!BM31+'29'!BM58</f>
        <v>0</v>
      </c>
      <c r="BL32" s="115">
        <f>'29'!BN31+'29'!BN58</f>
        <v>0</v>
      </c>
      <c r="BM32" s="115">
        <f>'29'!BO31+'29'!BO58</f>
        <v>0.44800000000000001</v>
      </c>
      <c r="BN32" s="115">
        <f>'29'!BP31+'29'!BP58</f>
        <v>0</v>
      </c>
      <c r="BO32" s="115">
        <f>'29'!BQ31+'29'!BQ58</f>
        <v>0</v>
      </c>
      <c r="BP32" s="115">
        <f>'29'!BR31+'29'!BR58</f>
        <v>0</v>
      </c>
      <c r="BQ32" s="115">
        <f>'29'!BS31+'29'!BS58</f>
        <v>0</v>
      </c>
      <c r="BR32" s="115">
        <f>'29'!BT31+'29'!BT58</f>
        <v>0</v>
      </c>
      <c r="BS32" s="115">
        <f>'29'!BU31+'29'!BU58</f>
        <v>0</v>
      </c>
      <c r="BT32" s="115">
        <f>'29'!BV31+'29'!BV58</f>
        <v>0</v>
      </c>
      <c r="BU32" s="115">
        <f>'29'!BW31+'29'!BW58</f>
        <v>0</v>
      </c>
      <c r="BV32" s="115">
        <f>'29'!BX31+'29'!BX58</f>
        <v>1.92</v>
      </c>
      <c r="BW32" s="115">
        <f>'29'!BY31+'29'!BY58</f>
        <v>0</v>
      </c>
      <c r="BX32" s="115">
        <f>'29'!BZ31+'29'!BZ58</f>
        <v>0</v>
      </c>
      <c r="BY32" s="130">
        <f>'29'!C33+'29'!C60</f>
        <v>1951.9999999999998</v>
      </c>
    </row>
    <row r="33" spans="1:77" ht="15">
      <c r="A33" s="124">
        <v>44285</v>
      </c>
      <c r="B33" s="115">
        <f>'30'!D31+'30'!D58</f>
        <v>0</v>
      </c>
      <c r="C33" s="115">
        <f>'30'!E31+'30'!E58</f>
        <v>0</v>
      </c>
      <c r="D33" s="115">
        <f>'30'!F31+'30'!F58</f>
        <v>32</v>
      </c>
      <c r="E33" s="115">
        <f>'30'!G31+'30'!G58</f>
        <v>32</v>
      </c>
      <c r="F33" s="115">
        <f>'30'!H31+'30'!H58</f>
        <v>0</v>
      </c>
      <c r="G33" s="115">
        <f>'30'!I31+'30'!I58</f>
        <v>0</v>
      </c>
      <c r="H33" s="115">
        <f>'30'!J31+'30'!J58</f>
        <v>2.1760000000000002</v>
      </c>
      <c r="I33" s="115">
        <f>'30'!K31+'30'!K58</f>
        <v>0</v>
      </c>
      <c r="J33" s="115">
        <f>'30'!L31+'30'!L58</f>
        <v>0.16</v>
      </c>
      <c r="K33" s="115">
        <f>'30'!M31+'30'!M58</f>
        <v>0</v>
      </c>
      <c r="L33" s="115">
        <f>'30'!N31+'30'!N58</f>
        <v>0.19040000000000001</v>
      </c>
      <c r="M33" s="115">
        <f>'30'!O31+'30'!O58</f>
        <v>0</v>
      </c>
      <c r="N33" s="115">
        <f>'30'!P31+'30'!P58</f>
        <v>0</v>
      </c>
      <c r="O33" s="115">
        <f>'30'!Q31+'30'!Q58</f>
        <v>0</v>
      </c>
      <c r="P33" s="115">
        <f>'30'!R31+'30'!R58</f>
        <v>0</v>
      </c>
      <c r="Q33" s="115">
        <f>'30'!S31+'30'!S58</f>
        <v>0</v>
      </c>
      <c r="R33" s="115">
        <f>'30'!T31+'30'!T58</f>
        <v>0</v>
      </c>
      <c r="S33" s="115">
        <f>'30'!U31+'30'!U58</f>
        <v>0</v>
      </c>
      <c r="T33" s="115">
        <f>'30'!V31+'30'!V58</f>
        <v>0</v>
      </c>
      <c r="U33" s="115">
        <f>'30'!W31+'30'!W58</f>
        <v>0</v>
      </c>
      <c r="V33" s="115">
        <f>'30'!X31+'30'!X58</f>
        <v>0</v>
      </c>
      <c r="W33" s="115">
        <f>'30'!Y31+'30'!Y58</f>
        <v>3.2000000000000001E-2</v>
      </c>
      <c r="X33" s="115">
        <f>'30'!Z31+'30'!Z58</f>
        <v>0</v>
      </c>
      <c r="Y33" s="115">
        <f>'30'!AA31+'30'!AA58</f>
        <v>0</v>
      </c>
      <c r="Z33" s="115">
        <f>'30'!AB31+'30'!AB58</f>
        <v>0</v>
      </c>
      <c r="AA33" s="115">
        <f>'30'!AC31+'30'!AC58</f>
        <v>0.08</v>
      </c>
      <c r="AB33" s="115">
        <f>'30'!AD31+'30'!AD58</f>
        <v>0</v>
      </c>
      <c r="AC33" s="115">
        <f>'30'!AE31+'30'!AE58</f>
        <v>0</v>
      </c>
      <c r="AD33" s="115">
        <f>'30'!AF31+'30'!AF58</f>
        <v>0.41599999999999998</v>
      </c>
      <c r="AE33" s="115">
        <f>'30'!AG31+'30'!AG58</f>
        <v>0</v>
      </c>
      <c r="AF33" s="115">
        <f>'30'!AH31+'30'!AH58</f>
        <v>0</v>
      </c>
      <c r="AG33" s="115">
        <f>'30'!AI31+'30'!AI58</f>
        <v>0</v>
      </c>
      <c r="AH33" s="115">
        <f>'30'!AJ31+'30'!AJ58</f>
        <v>0</v>
      </c>
      <c r="AI33" s="115">
        <f>'30'!AK31+'30'!AK58</f>
        <v>0</v>
      </c>
      <c r="AJ33" s="115">
        <f>'30'!AL31+'30'!AL58</f>
        <v>0</v>
      </c>
      <c r="AK33" s="115">
        <f>'30'!AM31+'30'!AM58</f>
        <v>0</v>
      </c>
      <c r="AL33" s="115">
        <f>'30'!AN31+'30'!AN58</f>
        <v>0</v>
      </c>
      <c r="AM33" s="115">
        <f>'30'!AO31+'30'!AO58</f>
        <v>0</v>
      </c>
      <c r="AN33" s="115">
        <f>'30'!AP31+'30'!AP58</f>
        <v>0</v>
      </c>
      <c r="AO33" s="115">
        <f>'30'!AQ31+'30'!AQ58</f>
        <v>0</v>
      </c>
      <c r="AP33" s="115">
        <f>'30'!AR31+'30'!AR58</f>
        <v>0</v>
      </c>
      <c r="AQ33" s="115">
        <f>'30'!AS31+'30'!AS58</f>
        <v>0</v>
      </c>
      <c r="AR33" s="115">
        <f>'30'!AT31+'30'!AT58</f>
        <v>9.6000000000000002E-2</v>
      </c>
      <c r="AS33" s="115">
        <f>'30'!AU31+'30'!AU58</f>
        <v>0</v>
      </c>
      <c r="AT33" s="115">
        <f>'30'!AV31+'30'!AV58</f>
        <v>0</v>
      </c>
      <c r="AU33" s="115">
        <f>'30'!AW31+'30'!AW58</f>
        <v>0</v>
      </c>
      <c r="AV33" s="115">
        <f>'30'!AX31+'30'!AX58</f>
        <v>0.16</v>
      </c>
      <c r="AW33" s="115">
        <f>'30'!AY31+'30'!AY58</f>
        <v>0</v>
      </c>
      <c r="AX33" s="115">
        <f>'30'!AZ31+'30'!AZ58</f>
        <v>0</v>
      </c>
      <c r="AY33" s="115">
        <f>'30'!BA31+'30'!BA58</f>
        <v>1.6</v>
      </c>
      <c r="AZ33" s="115">
        <f>'30'!BB31+'30'!BB58</f>
        <v>0</v>
      </c>
      <c r="BA33" s="115">
        <f>'30'!BC31+'30'!BC58</f>
        <v>0</v>
      </c>
      <c r="BB33" s="115">
        <f>'30'!BD31+'30'!BD58</f>
        <v>0</v>
      </c>
      <c r="BC33" s="115">
        <f>'30'!BE31+'30'!BE58</f>
        <v>0</v>
      </c>
      <c r="BD33" s="115">
        <f>'30'!BF31+'30'!BF58</f>
        <v>0</v>
      </c>
      <c r="BE33" s="115">
        <f>'30'!BG31+'30'!BG58</f>
        <v>0</v>
      </c>
      <c r="BF33" s="115">
        <f>'30'!BH31+'30'!BH58</f>
        <v>0</v>
      </c>
      <c r="BG33" s="115">
        <f>'30'!BI31+'30'!BI58</f>
        <v>0</v>
      </c>
      <c r="BH33" s="115">
        <f>'30'!BJ31+'30'!BJ58</f>
        <v>1.76</v>
      </c>
      <c r="BI33" s="115">
        <f>'30'!BK31+'30'!BK58</f>
        <v>0.35199999999999998</v>
      </c>
      <c r="BJ33" s="115">
        <f>'30'!BL31+'30'!BL58</f>
        <v>0.25600000000000001</v>
      </c>
      <c r="BK33" s="115">
        <f>'30'!BM31+'30'!BM58</f>
        <v>0</v>
      </c>
      <c r="BL33" s="115">
        <f>'30'!BN31+'30'!BN58</f>
        <v>0</v>
      </c>
      <c r="BM33" s="115">
        <f>'30'!BO31+'30'!BO58</f>
        <v>1.28</v>
      </c>
      <c r="BN33" s="115">
        <f>'30'!BP31+'30'!BP58</f>
        <v>0</v>
      </c>
      <c r="BO33" s="115">
        <f>'30'!BQ31+'30'!BQ58</f>
        <v>0</v>
      </c>
      <c r="BP33" s="115">
        <f>'30'!BR31+'30'!BR58</f>
        <v>0</v>
      </c>
      <c r="BQ33" s="115">
        <f>'30'!BS31+'30'!BS58</f>
        <v>0</v>
      </c>
      <c r="BR33" s="115">
        <f>'30'!BT31+'30'!BT58</f>
        <v>0</v>
      </c>
      <c r="BS33" s="115">
        <f>'30'!BU31+'30'!BU58</f>
        <v>0</v>
      </c>
      <c r="BT33" s="115">
        <f>'30'!BV31+'30'!BV58</f>
        <v>2.88</v>
      </c>
      <c r="BU33" s="115">
        <f>'30'!BW31+'30'!BW58</f>
        <v>0</v>
      </c>
      <c r="BV33" s="115">
        <f>'30'!BX31+'30'!BX58</f>
        <v>1.92</v>
      </c>
      <c r="BW33" s="115">
        <f>'30'!BY31+'30'!BY58</f>
        <v>0</v>
      </c>
      <c r="BX33" s="115">
        <f>'30'!BZ31+'30'!BZ58</f>
        <v>0</v>
      </c>
      <c r="BY33" s="59">
        <f>'30'!C33+'30'!C60</f>
        <v>1952</v>
      </c>
    </row>
    <row r="34" spans="1:77" ht="15">
      <c r="A34" s="124">
        <v>44286</v>
      </c>
      <c r="B34" s="115">
        <f>'31'!D31+'31'!D58</f>
        <v>0</v>
      </c>
      <c r="C34" s="115">
        <f>'31'!E31+'31'!E58</f>
        <v>0</v>
      </c>
      <c r="D34" s="115">
        <f>'31'!F31+'31'!F58</f>
        <v>0</v>
      </c>
      <c r="E34" s="115">
        <f>'31'!G31+'31'!G58</f>
        <v>0</v>
      </c>
      <c r="F34" s="115">
        <f>'31'!H31+'31'!H58</f>
        <v>0</v>
      </c>
      <c r="G34" s="115">
        <f>'31'!I31+'31'!I58</f>
        <v>0</v>
      </c>
      <c r="H34" s="115">
        <f>'31'!J31+'31'!J58</f>
        <v>0</v>
      </c>
      <c r="I34" s="115">
        <f>'31'!K31+'31'!K58</f>
        <v>0</v>
      </c>
      <c r="J34" s="115">
        <f>'31'!L31+'31'!L58</f>
        <v>0.15359999999999999</v>
      </c>
      <c r="K34" s="115">
        <f>'31'!M31+'31'!M58</f>
        <v>0</v>
      </c>
      <c r="L34" s="115">
        <f>'31'!N31+'31'!N58</f>
        <v>0.20959999999999998</v>
      </c>
      <c r="M34" s="115">
        <f>'31'!O31+'31'!O58</f>
        <v>0</v>
      </c>
      <c r="N34" s="115">
        <f>'31'!P31+'31'!P58</f>
        <v>0</v>
      </c>
      <c r="O34" s="115">
        <f>'31'!Q31+'31'!Q58</f>
        <v>0</v>
      </c>
      <c r="P34" s="115">
        <f>'31'!R31+'31'!R58</f>
        <v>0</v>
      </c>
      <c r="Q34" s="115">
        <f>'31'!S31+'31'!S58</f>
        <v>0</v>
      </c>
      <c r="R34" s="115">
        <f>'31'!T31+'31'!T58</f>
        <v>0</v>
      </c>
      <c r="S34" s="115">
        <f>'31'!U31+'31'!U58</f>
        <v>0</v>
      </c>
      <c r="T34" s="115">
        <f>'31'!V31+'31'!V58</f>
        <v>0.224</v>
      </c>
      <c r="U34" s="115">
        <f>'31'!W31+'31'!W58</f>
        <v>0</v>
      </c>
      <c r="V34" s="115">
        <f>'31'!X31+'31'!X58</f>
        <v>0</v>
      </c>
      <c r="W34" s="115">
        <f>'31'!Y31+'31'!Y58</f>
        <v>3.2000000000000001E-2</v>
      </c>
      <c r="X34" s="115">
        <f>'31'!Z31+'31'!Z58</f>
        <v>0</v>
      </c>
      <c r="Y34" s="115">
        <f>'31'!AA31+'31'!AA58</f>
        <v>0</v>
      </c>
      <c r="Z34" s="115">
        <f>'31'!AB31+'31'!AB58</f>
        <v>6.4</v>
      </c>
      <c r="AA34" s="115">
        <f>'31'!AC31+'31'!AC58</f>
        <v>0.20799999999999999</v>
      </c>
      <c r="AB34" s="115">
        <f>'31'!AD31+'31'!AD58</f>
        <v>0</v>
      </c>
      <c r="AC34" s="115">
        <f>'31'!AE31+'31'!AE58</f>
        <v>0</v>
      </c>
      <c r="AD34" s="115">
        <f>'31'!AF31+'31'!AF58</f>
        <v>0</v>
      </c>
      <c r="AE34" s="115">
        <f>'31'!AG31+'31'!AG58</f>
        <v>0</v>
      </c>
      <c r="AF34" s="115">
        <f>'31'!AH31+'31'!AH58</f>
        <v>0</v>
      </c>
      <c r="AG34" s="115">
        <f>'31'!AI31+'31'!AI58</f>
        <v>0</v>
      </c>
      <c r="AH34" s="115">
        <f>'31'!AJ31+'31'!AJ58</f>
        <v>0</v>
      </c>
      <c r="AI34" s="115">
        <f>'31'!AK31+'31'!AK58</f>
        <v>0</v>
      </c>
      <c r="AJ34" s="115">
        <f>'31'!AL31+'31'!AL58</f>
        <v>0.96</v>
      </c>
      <c r="AK34" s="115">
        <f>'31'!AM31+'31'!AM58</f>
        <v>0</v>
      </c>
      <c r="AL34" s="115">
        <f>'31'!AN31+'31'!AN58</f>
        <v>0</v>
      </c>
      <c r="AM34" s="115">
        <f>'31'!AO31+'31'!AO58</f>
        <v>0</v>
      </c>
      <c r="AN34" s="115">
        <f>'31'!AP31+'31'!AP58</f>
        <v>0</v>
      </c>
      <c r="AO34" s="115">
        <f>'31'!AQ31+'31'!AQ58</f>
        <v>0</v>
      </c>
      <c r="AP34" s="115">
        <f>'31'!AR31+'31'!AR58</f>
        <v>0</v>
      </c>
      <c r="AQ34" s="115">
        <f>'31'!AS31+'31'!AS58</f>
        <v>0</v>
      </c>
      <c r="AR34" s="115">
        <f>'31'!AT31+'31'!AT58</f>
        <v>0.128</v>
      </c>
      <c r="AS34" s="115">
        <f>'31'!AU31+'31'!AU58</f>
        <v>0</v>
      </c>
      <c r="AT34" s="115">
        <f>'31'!AV31+'31'!AV58</f>
        <v>0</v>
      </c>
      <c r="AU34" s="115">
        <f>'31'!AW31+'31'!AW58</f>
        <v>0</v>
      </c>
      <c r="AV34" s="115">
        <f>'31'!AX31+'31'!AX58</f>
        <v>0.16</v>
      </c>
      <c r="AW34" s="115">
        <f>'31'!AY31+'31'!AY58</f>
        <v>0</v>
      </c>
      <c r="AX34" s="115">
        <f>'31'!AZ31+'31'!AZ58</f>
        <v>0</v>
      </c>
      <c r="AY34" s="115">
        <f>'31'!BA31+'31'!BA58</f>
        <v>1.3440000000000001</v>
      </c>
      <c r="AZ34" s="115">
        <f>'31'!BB31+'31'!BB58</f>
        <v>0</v>
      </c>
      <c r="BA34" s="115">
        <f>'31'!BC31+'31'!BC58</f>
        <v>0</v>
      </c>
      <c r="BB34" s="115">
        <f>'31'!BD31+'31'!BD58</f>
        <v>1.696</v>
      </c>
      <c r="BC34" s="115">
        <f>'31'!BE31+'31'!BE58</f>
        <v>0</v>
      </c>
      <c r="BD34" s="115">
        <f>'31'!BF31+'31'!BF58</f>
        <v>0</v>
      </c>
      <c r="BE34" s="115">
        <f>'31'!BG31+'31'!BG58</f>
        <v>3.2000000000000001E-2</v>
      </c>
      <c r="BF34" s="115">
        <f>'31'!BH31+'31'!BH58</f>
        <v>0</v>
      </c>
      <c r="BG34" s="115">
        <f>'31'!BI31+'31'!BI58</f>
        <v>0.96</v>
      </c>
      <c r="BH34" s="115">
        <f>'31'!BJ31+'31'!BJ58</f>
        <v>1.6</v>
      </c>
      <c r="BI34" s="115">
        <f>'31'!BK31+'31'!BK58</f>
        <v>0.25600000000000001</v>
      </c>
      <c r="BJ34" s="115">
        <f>'31'!BL31+'31'!BL58</f>
        <v>0.70399999999999996</v>
      </c>
      <c r="BK34" s="115">
        <f>'31'!BM31+'31'!BM58</f>
        <v>0.32</v>
      </c>
      <c r="BL34" s="115">
        <f>'31'!BN31+'31'!BN58</f>
        <v>0</v>
      </c>
      <c r="BM34" s="115">
        <f>'31'!BO31+'31'!BO58</f>
        <v>0</v>
      </c>
      <c r="BN34" s="115">
        <f>'31'!BP31+'31'!BP58</f>
        <v>0</v>
      </c>
      <c r="BO34" s="115">
        <f>'31'!BQ31+'31'!BQ58</f>
        <v>0</v>
      </c>
      <c r="BP34" s="115">
        <f>'31'!BR31+'31'!BR58</f>
        <v>0</v>
      </c>
      <c r="BQ34" s="115">
        <f>'31'!BS31+'31'!BS58</f>
        <v>0</v>
      </c>
      <c r="BR34" s="115">
        <f>'31'!BT31+'31'!BT58</f>
        <v>0</v>
      </c>
      <c r="BS34" s="115">
        <f>'31'!BU31+'31'!BU58</f>
        <v>0</v>
      </c>
      <c r="BT34" s="115">
        <f>'31'!BV31+'31'!BV58</f>
        <v>0</v>
      </c>
      <c r="BU34" s="115">
        <f>'31'!BW31+'31'!BW58</f>
        <v>0</v>
      </c>
      <c r="BV34" s="115">
        <f>'31'!BX31+'31'!BX58</f>
        <v>1.92</v>
      </c>
      <c r="BW34" s="115">
        <f>'31'!BY31+'31'!BY58</f>
        <v>0</v>
      </c>
      <c r="BX34" s="115">
        <f>'31'!BZ31+'31'!BZ58</f>
        <v>32</v>
      </c>
      <c r="BY34" s="59">
        <f>'31'!C33+'31'!C60</f>
        <v>1952</v>
      </c>
    </row>
    <row r="35" spans="1:77" ht="15">
      <c r="A35" s="132" t="s">
        <v>123</v>
      </c>
      <c r="B35" s="129" t="e">
        <f>ROUND((SUM(B4:B34)),3)</f>
        <v>#REF!</v>
      </c>
      <c r="C35" s="129" t="e">
        <f t="shared" ref="C35:BN35" si="0">ROUND((SUM(C4:C34)),3)</f>
        <v>#REF!</v>
      </c>
      <c r="D35" s="129" t="e">
        <f t="shared" si="0"/>
        <v>#REF!</v>
      </c>
      <c r="E35" s="129" t="e">
        <f>ROUND((SUM(E4:E34)),3)</f>
        <v>#REF!</v>
      </c>
      <c r="F35" s="129" t="e">
        <f t="shared" si="0"/>
        <v>#REF!</v>
      </c>
      <c r="G35" s="129" t="e">
        <f t="shared" si="0"/>
        <v>#REF!</v>
      </c>
      <c r="H35" s="129" t="e">
        <f t="shared" si="0"/>
        <v>#REF!</v>
      </c>
      <c r="I35" s="129" t="e">
        <f t="shared" si="0"/>
        <v>#REF!</v>
      </c>
      <c r="J35" s="129" t="e">
        <f t="shared" si="0"/>
        <v>#REF!</v>
      </c>
      <c r="K35" s="129" t="e">
        <f t="shared" si="0"/>
        <v>#REF!</v>
      </c>
      <c r="L35" s="129" t="e">
        <f>ROUND((SUM(L4:L34)),3)</f>
        <v>#REF!</v>
      </c>
      <c r="M35" s="129" t="e">
        <f t="shared" si="0"/>
        <v>#REF!</v>
      </c>
      <c r="N35" s="129" t="e">
        <f t="shared" si="0"/>
        <v>#REF!</v>
      </c>
      <c r="O35" s="129" t="e">
        <f t="shared" si="0"/>
        <v>#REF!</v>
      </c>
      <c r="P35" s="129" t="e">
        <f t="shared" si="0"/>
        <v>#REF!</v>
      </c>
      <c r="Q35" s="129" t="e">
        <f t="shared" si="0"/>
        <v>#REF!</v>
      </c>
      <c r="R35" s="129" t="e">
        <f t="shared" si="0"/>
        <v>#REF!</v>
      </c>
      <c r="S35" s="129" t="e">
        <f t="shared" si="0"/>
        <v>#REF!</v>
      </c>
      <c r="T35" s="129" t="e">
        <f t="shared" si="0"/>
        <v>#REF!</v>
      </c>
      <c r="U35" s="129" t="e">
        <f t="shared" si="0"/>
        <v>#REF!</v>
      </c>
      <c r="V35" s="129" t="e">
        <f t="shared" si="0"/>
        <v>#REF!</v>
      </c>
      <c r="W35" s="129" t="e">
        <f t="shared" si="0"/>
        <v>#REF!</v>
      </c>
      <c r="X35" s="129" t="e">
        <f t="shared" si="0"/>
        <v>#REF!</v>
      </c>
      <c r="Y35" s="129" t="e">
        <f t="shared" si="0"/>
        <v>#REF!</v>
      </c>
      <c r="Z35" s="129" t="e">
        <f t="shared" si="0"/>
        <v>#REF!</v>
      </c>
      <c r="AA35" s="129" t="e">
        <f t="shared" si="0"/>
        <v>#REF!</v>
      </c>
      <c r="AB35" s="129" t="e">
        <f t="shared" si="0"/>
        <v>#REF!</v>
      </c>
      <c r="AC35" s="129" t="e">
        <f t="shared" si="0"/>
        <v>#REF!</v>
      </c>
      <c r="AD35" s="129" t="e">
        <f t="shared" si="0"/>
        <v>#REF!</v>
      </c>
      <c r="AE35" s="129" t="e">
        <f t="shared" si="0"/>
        <v>#REF!</v>
      </c>
      <c r="AF35" s="129" t="e">
        <f t="shared" si="0"/>
        <v>#REF!</v>
      </c>
      <c r="AG35" s="129" t="e">
        <f t="shared" si="0"/>
        <v>#REF!</v>
      </c>
      <c r="AH35" s="129" t="e">
        <f t="shared" si="0"/>
        <v>#REF!</v>
      </c>
      <c r="AI35" s="129" t="e">
        <f t="shared" si="0"/>
        <v>#REF!</v>
      </c>
      <c r="AJ35" s="129" t="e">
        <f t="shared" si="0"/>
        <v>#REF!</v>
      </c>
      <c r="AK35" s="129" t="e">
        <f t="shared" si="0"/>
        <v>#REF!</v>
      </c>
      <c r="AL35" s="129" t="e">
        <f t="shared" si="0"/>
        <v>#REF!</v>
      </c>
      <c r="AM35" s="129" t="e">
        <f t="shared" si="0"/>
        <v>#REF!</v>
      </c>
      <c r="AN35" s="129" t="e">
        <f t="shared" si="0"/>
        <v>#REF!</v>
      </c>
      <c r="AO35" s="129" t="e">
        <f t="shared" si="0"/>
        <v>#REF!</v>
      </c>
      <c r="AP35" s="129" t="e">
        <f t="shared" si="0"/>
        <v>#REF!</v>
      </c>
      <c r="AQ35" s="129" t="e">
        <f t="shared" si="0"/>
        <v>#REF!</v>
      </c>
      <c r="AR35" s="129" t="e">
        <f t="shared" si="0"/>
        <v>#REF!</v>
      </c>
      <c r="AS35" s="129" t="e">
        <f t="shared" si="0"/>
        <v>#REF!</v>
      </c>
      <c r="AT35" s="129" t="e">
        <f t="shared" si="0"/>
        <v>#REF!</v>
      </c>
      <c r="AU35" s="129" t="e">
        <f t="shared" si="0"/>
        <v>#REF!</v>
      </c>
      <c r="AV35" s="129" t="e">
        <f t="shared" si="0"/>
        <v>#REF!</v>
      </c>
      <c r="AW35" s="129" t="e">
        <f t="shared" si="0"/>
        <v>#REF!</v>
      </c>
      <c r="AX35" s="129" t="e">
        <f t="shared" si="0"/>
        <v>#REF!</v>
      </c>
      <c r="AY35" s="129" t="e">
        <f t="shared" si="0"/>
        <v>#REF!</v>
      </c>
      <c r="AZ35" s="129" t="e">
        <f t="shared" si="0"/>
        <v>#REF!</v>
      </c>
      <c r="BA35" s="129" t="e">
        <f t="shared" si="0"/>
        <v>#REF!</v>
      </c>
      <c r="BB35" s="129" t="e">
        <f t="shared" si="0"/>
        <v>#REF!</v>
      </c>
      <c r="BC35" s="129" t="e">
        <f t="shared" si="0"/>
        <v>#REF!</v>
      </c>
      <c r="BD35" s="129" t="e">
        <f t="shared" si="0"/>
        <v>#REF!</v>
      </c>
      <c r="BE35" s="129" t="e">
        <f t="shared" si="0"/>
        <v>#REF!</v>
      </c>
      <c r="BF35" s="129" t="e">
        <f t="shared" si="0"/>
        <v>#REF!</v>
      </c>
      <c r="BG35" s="129" t="e">
        <f t="shared" si="0"/>
        <v>#REF!</v>
      </c>
      <c r="BH35" s="129" t="e">
        <f t="shared" si="0"/>
        <v>#REF!</v>
      </c>
      <c r="BI35" s="129" t="e">
        <f t="shared" si="0"/>
        <v>#REF!</v>
      </c>
      <c r="BJ35" s="129" t="e">
        <f t="shared" si="0"/>
        <v>#REF!</v>
      </c>
      <c r="BK35" s="129" t="e">
        <f t="shared" si="0"/>
        <v>#REF!</v>
      </c>
      <c r="BL35" s="129" t="e">
        <f t="shared" si="0"/>
        <v>#REF!</v>
      </c>
      <c r="BM35" s="129" t="e">
        <f t="shared" si="0"/>
        <v>#REF!</v>
      </c>
      <c r="BN35" s="129" t="e">
        <f t="shared" si="0"/>
        <v>#REF!</v>
      </c>
      <c r="BO35" s="129" t="e">
        <f t="shared" ref="BO35:BX35" si="1">ROUND((SUM(BO4:BO34)),3)</f>
        <v>#REF!</v>
      </c>
      <c r="BP35" s="129" t="e">
        <f t="shared" si="1"/>
        <v>#REF!</v>
      </c>
      <c r="BQ35" s="129" t="e">
        <f t="shared" si="1"/>
        <v>#REF!</v>
      </c>
      <c r="BR35" s="129" t="e">
        <f t="shared" si="1"/>
        <v>#REF!</v>
      </c>
      <c r="BS35" s="129" t="e">
        <f t="shared" si="1"/>
        <v>#REF!</v>
      </c>
      <c r="BT35" s="129" t="e">
        <f t="shared" si="1"/>
        <v>#REF!</v>
      </c>
      <c r="BU35" s="129" t="e">
        <f t="shared" si="1"/>
        <v>#REF!</v>
      </c>
      <c r="BV35" s="129" t="e">
        <f t="shared" si="1"/>
        <v>#REF!</v>
      </c>
      <c r="BW35" s="129" t="e">
        <f t="shared" si="1"/>
        <v>#REF!</v>
      </c>
      <c r="BX35" s="129" t="e">
        <f t="shared" si="1"/>
        <v>#REF!</v>
      </c>
      <c r="BY35" s="60"/>
    </row>
    <row r="36" spans="1:77" ht="15">
      <c r="A36" s="133" t="s">
        <v>64</v>
      </c>
      <c r="B36" s="127">
        <f>ССЫЛКИ!B3</f>
        <v>85</v>
      </c>
      <c r="C36" s="127">
        <f>ССЫЛКИ!C3</f>
        <v>21</v>
      </c>
      <c r="D36" s="127">
        <f>ССЫЛКИ!D3</f>
        <v>21</v>
      </c>
      <c r="E36" s="127">
        <f>ССЫЛКИ!E3</f>
        <v>6</v>
      </c>
      <c r="F36" s="127">
        <f>ССЫЛКИ!F3</f>
        <v>400</v>
      </c>
      <c r="G36" s="127">
        <f>ССЫЛКИ!G3</f>
        <v>140</v>
      </c>
      <c r="H36" s="127">
        <f>ССЫЛКИ!H3</f>
        <v>85</v>
      </c>
      <c r="I36" s="127">
        <f>ССЫЛКИ!I3</f>
        <v>21</v>
      </c>
      <c r="J36" s="127">
        <f>ССЫЛКИ!J3</f>
        <v>140</v>
      </c>
      <c r="K36" s="127">
        <f>ССЫЛКИ!K3</f>
        <v>56</v>
      </c>
      <c r="L36" s="127">
        <f>ССЫЛКИ!L3</f>
        <v>10</v>
      </c>
      <c r="M36" s="127">
        <f>ССЫЛКИ!M3</f>
        <v>240</v>
      </c>
      <c r="N36" s="127">
        <f>ССЫЛКИ!N3</f>
        <v>700</v>
      </c>
      <c r="O36" s="127">
        <f>ССЫЛКИ!O3</f>
        <v>8</v>
      </c>
      <c r="P36" s="127">
        <f>ССЫЛКИ!P3</f>
        <v>160</v>
      </c>
      <c r="Q36" s="127">
        <f>ССЫЛКИ!Q3</f>
        <v>10</v>
      </c>
      <c r="R36" s="127">
        <f>ССЫЛКИ!R3</f>
        <v>150</v>
      </c>
      <c r="S36" s="127">
        <f>ССЫЛКИ!S3</f>
        <v>110</v>
      </c>
      <c r="T36" s="127">
        <f>ССЫЛКИ!T3</f>
        <v>130</v>
      </c>
      <c r="U36" s="127">
        <f>ССЫЛКИ!U3</f>
        <v>150</v>
      </c>
      <c r="V36" s="127">
        <f>ССЫЛКИ!V3</f>
        <v>150</v>
      </c>
      <c r="W36" s="127">
        <f>ССЫЛКИ!W3</f>
        <v>40</v>
      </c>
      <c r="X36" s="127">
        <f>ССЫЛКИ!X3</f>
        <v>150</v>
      </c>
      <c r="Y36" s="127">
        <f>ССЫЛКИ!Y3</f>
        <v>60</v>
      </c>
      <c r="Z36" s="127">
        <f>ССЫЛКИ!Z3</f>
        <v>70</v>
      </c>
      <c r="AA36" s="127">
        <f>ССЫЛКИ!AA3</f>
        <v>165</v>
      </c>
      <c r="AB36" s="127">
        <f>ССЫЛКИ!AB3</f>
        <v>21</v>
      </c>
      <c r="AC36" s="127">
        <f>ССЫЛКИ!AC3</f>
        <v>10.5</v>
      </c>
      <c r="AD36" s="127">
        <f>ССЫЛКИ!AD3</f>
        <v>55</v>
      </c>
      <c r="AE36" s="127">
        <f>ССЫЛКИ!AE3</f>
        <v>90</v>
      </c>
      <c r="AF36" s="127">
        <f>ССЫЛКИ!AF3</f>
        <v>45</v>
      </c>
      <c r="AG36" s="127">
        <f>ССЫЛКИ!AG3</f>
        <v>45</v>
      </c>
      <c r="AH36" s="127">
        <f>ССЫЛКИ!AH3</f>
        <v>52</v>
      </c>
      <c r="AI36" s="127">
        <f>ССЫЛКИ!AI3</f>
        <v>50</v>
      </c>
      <c r="AJ36" s="127">
        <f>ССЫЛКИ!AJ3</f>
        <v>55</v>
      </c>
      <c r="AK36" s="127">
        <f>ССЫЛКИ!AK3</f>
        <v>60</v>
      </c>
      <c r="AL36" s="127">
        <f>ССЫЛКИ!AL3</f>
        <v>60</v>
      </c>
      <c r="AM36" s="127">
        <f>ССЫЛКИ!AM3</f>
        <v>50</v>
      </c>
      <c r="AN36" s="127">
        <f>ССЫЛКИ!AN3</f>
        <v>110</v>
      </c>
      <c r="AO36" s="127">
        <f>ССЫЛКИ!AO3</f>
        <v>270</v>
      </c>
      <c r="AP36" s="127">
        <f>ССЫЛКИ!AP3</f>
        <v>200</v>
      </c>
      <c r="AQ36" s="127">
        <f>ССЫЛКИ!AQ3</f>
        <v>80</v>
      </c>
      <c r="AR36" s="127">
        <f>ССЫЛКИ!AR3</f>
        <v>600</v>
      </c>
      <c r="AS36" s="127">
        <f>ССЫЛКИ!AS3</f>
        <v>60</v>
      </c>
      <c r="AT36" s="127">
        <f>ССЫЛКИ!AT3</f>
        <v>75</v>
      </c>
      <c r="AU36" s="127">
        <f>ССЫЛКИ!AU3</f>
        <v>250</v>
      </c>
      <c r="AV36" s="127">
        <f>ССЫЛКИ!AV3</f>
        <v>274</v>
      </c>
      <c r="AW36" s="127">
        <f>ССЫЛКИ!AW3</f>
        <v>450</v>
      </c>
      <c r="AX36" s="127">
        <f>ССЫЛКИ!AX3</f>
        <v>325</v>
      </c>
      <c r="AY36" s="127">
        <f>ССЫЛКИ!AY3</f>
        <v>180</v>
      </c>
      <c r="AZ36" s="127">
        <f>ССЫЛКИ!AZ3</f>
        <v>320</v>
      </c>
      <c r="BA36" s="127">
        <f>ССЫЛКИ!BA3</f>
        <v>350</v>
      </c>
      <c r="BB36" s="127">
        <f>ССЫЛКИ!BB3</f>
        <v>300</v>
      </c>
      <c r="BC36" s="127">
        <f>ССЫЛКИ!BC3</f>
        <v>120</v>
      </c>
      <c r="BD36" s="127">
        <f>ССЫЛКИ!BD3</f>
        <v>220</v>
      </c>
      <c r="BE36" s="127">
        <f>ССЫЛКИ!BE3</f>
        <v>300</v>
      </c>
      <c r="BF36" s="127">
        <f>ССЫЛКИ!BF3</f>
        <v>21</v>
      </c>
      <c r="BG36" s="127">
        <f>ССЫЛКИ!BG3</f>
        <v>21</v>
      </c>
      <c r="BH36" s="127">
        <f>ССЫЛКИ!BH3</f>
        <v>35</v>
      </c>
      <c r="BI36" s="127">
        <f>ССЫЛКИ!BI3</f>
        <v>22</v>
      </c>
      <c r="BJ36" s="127">
        <f>ССЫЛКИ!BJ3</f>
        <v>32</v>
      </c>
      <c r="BK36" s="127">
        <f>ССЫЛКИ!BK3</f>
        <v>140</v>
      </c>
      <c r="BL36" s="127">
        <f>ССЫЛКИ!BL3</f>
        <v>140</v>
      </c>
      <c r="BM36" s="127">
        <f>ССЫЛКИ!BM3</f>
        <v>30</v>
      </c>
      <c r="BN36" s="127">
        <f>ССЫЛКИ!BN3</f>
        <v>4.2</v>
      </c>
      <c r="BO36" s="127">
        <f>ССЫЛКИ!BO3</f>
        <v>160</v>
      </c>
      <c r="BP36" s="127">
        <f>ССЫЛКИ!BP3</f>
        <v>100</v>
      </c>
      <c r="BQ36" s="127">
        <f>ССЫЛКИ!BQ3</f>
        <v>150</v>
      </c>
      <c r="BR36" s="127">
        <f>ССЫЛКИ!BR3</f>
        <v>160</v>
      </c>
      <c r="BS36" s="127">
        <f>ССЫЛКИ!BS3</f>
        <v>100</v>
      </c>
      <c r="BT36" s="127">
        <f>ССЫЛКИ!BT3</f>
        <v>90</v>
      </c>
      <c r="BU36" s="127">
        <f>ССЫЛКИ!BU3</f>
        <v>21</v>
      </c>
      <c r="BV36" s="127">
        <f>ССЫЛКИ!BV3</f>
        <v>40</v>
      </c>
      <c r="BW36" s="127">
        <f>ССЫЛКИ!BW3</f>
        <v>210</v>
      </c>
      <c r="BX36" s="127">
        <f>ССЫЛКИ!BX3</f>
        <v>8</v>
      </c>
      <c r="BY36" s="56"/>
    </row>
    <row r="37" spans="1:77" ht="87.6" customHeight="1">
      <c r="A37" s="134" t="s">
        <v>124</v>
      </c>
      <c r="B37" s="201" t="e">
        <f>ROUND((B35*B36),2)</f>
        <v>#REF!</v>
      </c>
      <c r="C37" s="201" t="e">
        <f>ROUND((C35*C36),2)</f>
        <v>#REF!</v>
      </c>
      <c r="D37" s="201" t="e">
        <f t="shared" ref="D37:BN37" si="2">ROUND((D35*D36),2)</f>
        <v>#REF!</v>
      </c>
      <c r="E37" s="201" t="e">
        <f t="shared" si="2"/>
        <v>#REF!</v>
      </c>
      <c r="F37" s="201" t="e">
        <f t="shared" si="2"/>
        <v>#REF!</v>
      </c>
      <c r="G37" s="201" t="e">
        <f t="shared" si="2"/>
        <v>#REF!</v>
      </c>
      <c r="H37" s="201" t="e">
        <f t="shared" si="2"/>
        <v>#REF!</v>
      </c>
      <c r="I37" s="201" t="e">
        <f t="shared" si="2"/>
        <v>#REF!</v>
      </c>
      <c r="J37" s="201" t="e">
        <f t="shared" si="2"/>
        <v>#REF!</v>
      </c>
      <c r="K37" s="201" t="e">
        <f t="shared" si="2"/>
        <v>#REF!</v>
      </c>
      <c r="L37" s="201" t="e">
        <f t="shared" si="2"/>
        <v>#REF!</v>
      </c>
      <c r="M37" s="201" t="e">
        <f t="shared" si="2"/>
        <v>#REF!</v>
      </c>
      <c r="N37" s="201" t="e">
        <f t="shared" si="2"/>
        <v>#REF!</v>
      </c>
      <c r="O37" s="201" t="e">
        <f t="shared" si="2"/>
        <v>#REF!</v>
      </c>
      <c r="P37" s="201" t="e">
        <f t="shared" si="2"/>
        <v>#REF!</v>
      </c>
      <c r="Q37" s="201" t="e">
        <f t="shared" si="2"/>
        <v>#REF!</v>
      </c>
      <c r="R37" s="201" t="e">
        <f t="shared" si="2"/>
        <v>#REF!</v>
      </c>
      <c r="S37" s="201" t="e">
        <f t="shared" si="2"/>
        <v>#REF!</v>
      </c>
      <c r="T37" s="201" t="e">
        <f t="shared" si="2"/>
        <v>#REF!</v>
      </c>
      <c r="U37" s="201" t="e">
        <f t="shared" si="2"/>
        <v>#REF!</v>
      </c>
      <c r="V37" s="201" t="e">
        <f t="shared" si="2"/>
        <v>#REF!</v>
      </c>
      <c r="W37" s="201" t="e">
        <f t="shared" si="2"/>
        <v>#REF!</v>
      </c>
      <c r="X37" s="201" t="e">
        <f t="shared" si="2"/>
        <v>#REF!</v>
      </c>
      <c r="Y37" s="201" t="e">
        <f t="shared" si="2"/>
        <v>#REF!</v>
      </c>
      <c r="Z37" s="201" t="e">
        <f t="shared" si="2"/>
        <v>#REF!</v>
      </c>
      <c r="AA37" s="201" t="e">
        <f t="shared" si="2"/>
        <v>#REF!</v>
      </c>
      <c r="AB37" s="201" t="e">
        <f t="shared" si="2"/>
        <v>#REF!</v>
      </c>
      <c r="AC37" s="201" t="e">
        <f t="shared" si="2"/>
        <v>#REF!</v>
      </c>
      <c r="AD37" s="201" t="e">
        <f t="shared" si="2"/>
        <v>#REF!</v>
      </c>
      <c r="AE37" s="201" t="e">
        <f t="shared" si="2"/>
        <v>#REF!</v>
      </c>
      <c r="AF37" s="201" t="e">
        <f t="shared" si="2"/>
        <v>#REF!</v>
      </c>
      <c r="AG37" s="201" t="e">
        <f t="shared" si="2"/>
        <v>#REF!</v>
      </c>
      <c r="AH37" s="201" t="e">
        <f t="shared" si="2"/>
        <v>#REF!</v>
      </c>
      <c r="AI37" s="201" t="e">
        <f t="shared" si="2"/>
        <v>#REF!</v>
      </c>
      <c r="AJ37" s="201" t="e">
        <f t="shared" si="2"/>
        <v>#REF!</v>
      </c>
      <c r="AK37" s="201" t="e">
        <f t="shared" si="2"/>
        <v>#REF!</v>
      </c>
      <c r="AL37" s="201" t="e">
        <f t="shared" si="2"/>
        <v>#REF!</v>
      </c>
      <c r="AM37" s="201" t="e">
        <f t="shared" si="2"/>
        <v>#REF!</v>
      </c>
      <c r="AN37" s="201" t="e">
        <f t="shared" si="2"/>
        <v>#REF!</v>
      </c>
      <c r="AO37" s="201" t="e">
        <f t="shared" si="2"/>
        <v>#REF!</v>
      </c>
      <c r="AP37" s="201" t="e">
        <f t="shared" si="2"/>
        <v>#REF!</v>
      </c>
      <c r="AQ37" s="201" t="e">
        <f t="shared" si="2"/>
        <v>#REF!</v>
      </c>
      <c r="AR37" s="201" t="e">
        <f t="shared" si="2"/>
        <v>#REF!</v>
      </c>
      <c r="AS37" s="201" t="e">
        <f t="shared" si="2"/>
        <v>#REF!</v>
      </c>
      <c r="AT37" s="201" t="e">
        <f t="shared" si="2"/>
        <v>#REF!</v>
      </c>
      <c r="AU37" s="201" t="e">
        <f t="shared" si="2"/>
        <v>#REF!</v>
      </c>
      <c r="AV37" s="201" t="e">
        <f t="shared" si="2"/>
        <v>#REF!</v>
      </c>
      <c r="AW37" s="201" t="e">
        <f t="shared" si="2"/>
        <v>#REF!</v>
      </c>
      <c r="AX37" s="201" t="e">
        <f t="shared" si="2"/>
        <v>#REF!</v>
      </c>
      <c r="AY37" s="201" t="e">
        <f t="shared" si="2"/>
        <v>#REF!</v>
      </c>
      <c r="AZ37" s="201" t="e">
        <f t="shared" si="2"/>
        <v>#REF!</v>
      </c>
      <c r="BA37" s="201" t="e">
        <f t="shared" si="2"/>
        <v>#REF!</v>
      </c>
      <c r="BB37" s="201" t="e">
        <f t="shared" si="2"/>
        <v>#REF!</v>
      </c>
      <c r="BC37" s="201" t="e">
        <f t="shared" si="2"/>
        <v>#REF!</v>
      </c>
      <c r="BD37" s="201" t="e">
        <f t="shared" si="2"/>
        <v>#REF!</v>
      </c>
      <c r="BE37" s="201" t="e">
        <f t="shared" si="2"/>
        <v>#REF!</v>
      </c>
      <c r="BF37" s="201" t="e">
        <f t="shared" si="2"/>
        <v>#REF!</v>
      </c>
      <c r="BG37" s="201" t="e">
        <f t="shared" si="2"/>
        <v>#REF!</v>
      </c>
      <c r="BH37" s="201" t="e">
        <f t="shared" si="2"/>
        <v>#REF!</v>
      </c>
      <c r="BI37" s="201" t="e">
        <f t="shared" si="2"/>
        <v>#REF!</v>
      </c>
      <c r="BJ37" s="201" t="e">
        <f t="shared" si="2"/>
        <v>#REF!</v>
      </c>
      <c r="BK37" s="201" t="e">
        <f t="shared" si="2"/>
        <v>#REF!</v>
      </c>
      <c r="BL37" s="201" t="e">
        <f t="shared" si="2"/>
        <v>#REF!</v>
      </c>
      <c r="BM37" s="201" t="e">
        <f t="shared" si="2"/>
        <v>#REF!</v>
      </c>
      <c r="BN37" s="201" t="e">
        <f t="shared" si="2"/>
        <v>#REF!</v>
      </c>
      <c r="BO37" s="201" t="e">
        <f t="shared" ref="BO37:BX37" si="3">ROUND((BO35*BO36),2)</f>
        <v>#REF!</v>
      </c>
      <c r="BP37" s="201" t="e">
        <f t="shared" si="3"/>
        <v>#REF!</v>
      </c>
      <c r="BQ37" s="201" t="e">
        <f t="shared" si="3"/>
        <v>#REF!</v>
      </c>
      <c r="BR37" s="201" t="e">
        <f t="shared" si="3"/>
        <v>#REF!</v>
      </c>
      <c r="BS37" s="201" t="e">
        <f t="shared" si="3"/>
        <v>#REF!</v>
      </c>
      <c r="BT37" s="201" t="e">
        <f t="shared" si="3"/>
        <v>#REF!</v>
      </c>
      <c r="BU37" s="201" t="e">
        <f t="shared" si="3"/>
        <v>#REF!</v>
      </c>
      <c r="BV37" s="201" t="e">
        <f t="shared" si="3"/>
        <v>#REF!</v>
      </c>
      <c r="BW37" s="201" t="e">
        <f t="shared" si="3"/>
        <v>#REF!</v>
      </c>
      <c r="BX37" s="201" t="e">
        <f t="shared" si="3"/>
        <v>#REF!</v>
      </c>
      <c r="BY37" s="200" t="e">
        <f>SUM(BY4:BY34)</f>
        <v>#REF!</v>
      </c>
    </row>
    <row r="38" spans="1:77" ht="21">
      <c r="A38" s="472" t="s">
        <v>125</v>
      </c>
      <c r="B38" s="431"/>
      <c r="C38" s="430"/>
      <c r="D38" s="473" t="e">
        <f>SUM(B37:BX37)</f>
        <v>#REF!</v>
      </c>
      <c r="E38" s="474"/>
      <c r="F38" s="474"/>
      <c r="G38" s="474"/>
      <c r="H38" s="474"/>
      <c r="I38" s="474"/>
      <c r="J38" s="474"/>
      <c r="K38" s="475"/>
      <c r="M38" s="285"/>
      <c r="AB38" s="61"/>
    </row>
    <row r="39" spans="1:77" ht="18.75">
      <c r="A39" s="472" t="s">
        <v>126</v>
      </c>
      <c r="B39" s="431"/>
      <c r="C39" s="431"/>
      <c r="D39" s="431"/>
      <c r="E39" s="431"/>
      <c r="F39" s="62"/>
      <c r="G39" s="62"/>
      <c r="H39" s="476" t="e">
        <f>('01'!C30+'02'!C13+'03'!C13+'04'!C11+'05'!C13+'06'!C12+'07'!C30+'08'!C13+'09'!C13+'10'!C12+'11'!#REF!+'12'!C13+'13'!C13+'14'!C30+'15'!C13+'16'!C13+'17'!C13+'18'!C12+'19'!C13+'20'!C13+'21'!C30+'22'!C13+'23'!C30+'24'!C30+'25'!C30+'26'!C30+'27'!C30+'28'!C30+'29'!C30+'30'!C30+'31'!C30)+('01'!C57+'02'!C40+'03'!C40+'04'!C38+'05'!C40+'06'!C39+'07'!C57+'08'!C40+'09'!C40+'10'!C39+'11'!C27+'12'!C40+'13'!C40+'14'!C57+'15'!C40+'16'!C40+'17'!C40+'18'!C39+'19'!C40+'20'!C40+'21'!C57+'22'!C40+'23'!C57+'24'!C57+'25'!C57+'26'!C57+'27'!C57+'28'!C57+'29'!C57+'30'!C57+'31'!C57)</f>
        <v>#REF!</v>
      </c>
      <c r="I39" s="431"/>
      <c r="J39" s="431"/>
      <c r="K39" s="431"/>
    </row>
    <row r="40" spans="1:77" ht="18.75">
      <c r="A40" s="465" t="s">
        <v>127</v>
      </c>
      <c r="B40" s="466"/>
      <c r="C40" s="466"/>
      <c r="D40" s="466"/>
      <c r="E40" s="466"/>
      <c r="F40" s="466"/>
      <c r="G40" s="466"/>
      <c r="H40" s="466"/>
      <c r="I40" s="63"/>
      <c r="J40" s="467" t="e">
        <f>D38/H39</f>
        <v>#REF!</v>
      </c>
      <c r="K40" s="431"/>
      <c r="P40" s="197"/>
    </row>
    <row r="41" spans="1:77" hidden="1">
      <c r="P41" s="197" t="e">
        <f>ROUND(($BY$37-((SUM($B$37:$K$37))+(SUM($M$37:$BX$37)))),3)</f>
        <v>#REF!</v>
      </c>
      <c r="Q41" s="195" t="e">
        <f>P41/10</f>
        <v>#REF!</v>
      </c>
      <c r="R41" s="125" t="e">
        <f>ROUND((SUM(A45:A75)),3)</f>
        <v>#REF!</v>
      </c>
      <c r="S41" s="125" t="e">
        <f>ROUND(R41-Q41,3)</f>
        <v>#REF!</v>
      </c>
    </row>
    <row r="42" spans="1:77" hidden="1"/>
    <row r="43" spans="1:77" hidden="1">
      <c r="O43" s="198"/>
      <c r="P43" s="199"/>
    </row>
    <row r="44" spans="1:77" hidden="1">
      <c r="H44" s="261"/>
    </row>
    <row r="45" spans="1:77" ht="15" hidden="1">
      <c r="A45" s="115">
        <f>'01'!N31+'01'!N58</f>
        <v>0.20959999999999998</v>
      </c>
    </row>
    <row r="46" spans="1:77" ht="15" hidden="1">
      <c r="A46" s="115" t="e">
        <f>'02'!N14+'02'!N41</f>
        <v>#REF!</v>
      </c>
    </row>
    <row r="47" spans="1:77" ht="15" hidden="1">
      <c r="A47" s="115" t="e">
        <f>'03'!N14+'03'!N41</f>
        <v>#REF!</v>
      </c>
    </row>
    <row r="48" spans="1:77" ht="15" hidden="1">
      <c r="A48" s="115" t="e">
        <f>'04'!N12+'04'!N39</f>
        <v>#REF!</v>
      </c>
    </row>
    <row r="49" spans="1:1" ht="15" hidden="1">
      <c r="A49" s="115" t="e">
        <f>'05'!N14+'05'!N41</f>
        <v>#REF!</v>
      </c>
    </row>
    <row r="50" spans="1:1" ht="15" hidden="1">
      <c r="A50" s="115" t="e">
        <f>'06'!N13+'06'!N40</f>
        <v>#REF!</v>
      </c>
    </row>
    <row r="51" spans="1:1" ht="15" hidden="1">
      <c r="A51" s="115">
        <f>'07'!N31+'07'!N58</f>
        <v>0</v>
      </c>
    </row>
    <row r="52" spans="1:1" ht="15" hidden="1">
      <c r="A52" s="115" t="e">
        <f>'08'!N14+'08'!N41</f>
        <v>#REF!</v>
      </c>
    </row>
    <row r="53" spans="1:1" ht="15" hidden="1">
      <c r="A53" s="115" t="e">
        <f>'09'!N14+'09'!N41</f>
        <v>#REF!</v>
      </c>
    </row>
    <row r="54" spans="1:1" ht="15" hidden="1">
      <c r="A54" s="115" t="e">
        <f>'10'!N13+'10'!N40</f>
        <v>#REF!</v>
      </c>
    </row>
    <row r="55" spans="1:1" ht="15" hidden="1">
      <c r="A55" s="115" t="e">
        <f>'11'!#REF!+'11'!N28</f>
        <v>#REF!</v>
      </c>
    </row>
    <row r="56" spans="1:1" ht="15" hidden="1">
      <c r="A56" s="115" t="e">
        <f>'12'!N14+'12'!N41</f>
        <v>#REF!</v>
      </c>
    </row>
    <row r="57" spans="1:1" ht="15" hidden="1">
      <c r="A57" s="115" t="e">
        <f>'13'!N14+'13'!N41</f>
        <v>#REF!</v>
      </c>
    </row>
    <row r="58" spans="1:1" ht="15" hidden="1">
      <c r="A58" s="115">
        <f>'14'!N31+'14'!N58</f>
        <v>0</v>
      </c>
    </row>
    <row r="59" spans="1:1" ht="15" hidden="1">
      <c r="A59" s="115" t="e">
        <f>'15'!N14+'15'!N41</f>
        <v>#REF!</v>
      </c>
    </row>
    <row r="60" spans="1:1" ht="15" hidden="1">
      <c r="A60" s="115" t="e">
        <f>'16'!N14+'16'!N41</f>
        <v>#REF!</v>
      </c>
    </row>
    <row r="61" spans="1:1" ht="15" hidden="1">
      <c r="A61" s="115" t="e">
        <f>'17'!N14+'17'!N41</f>
        <v>#REF!</v>
      </c>
    </row>
    <row r="62" spans="1:1" ht="15" hidden="1">
      <c r="A62" s="115" t="e">
        <f>'18'!N13+'18'!N40</f>
        <v>#REF!</v>
      </c>
    </row>
    <row r="63" spans="1:1" ht="15" hidden="1">
      <c r="A63" s="115" t="e">
        <f>'19'!N14+'19'!N41</f>
        <v>#REF!</v>
      </c>
    </row>
    <row r="64" spans="1:1" ht="15" hidden="1">
      <c r="A64" s="115" t="e">
        <f>'20'!N14+'20'!N41</f>
        <v>#REF!</v>
      </c>
    </row>
    <row r="65" spans="1:1" ht="15" hidden="1">
      <c r="A65" s="115">
        <f>'21'!N31+'21'!N58</f>
        <v>0</v>
      </c>
    </row>
    <row r="66" spans="1:1" ht="15" hidden="1">
      <c r="A66" s="115" t="e">
        <f>'22'!N14+'22'!N41</f>
        <v>#REF!</v>
      </c>
    </row>
    <row r="67" spans="1:1" ht="15" hidden="1">
      <c r="A67" s="115">
        <f>'23'!N31+'23'!N58</f>
        <v>0.16736000000000001</v>
      </c>
    </row>
    <row r="68" spans="1:1" ht="15" hidden="1">
      <c r="A68" s="115">
        <f>'24'!N31+'24'!N58</f>
        <v>0.14399999999999999</v>
      </c>
    </row>
    <row r="69" spans="1:1" ht="15" hidden="1">
      <c r="A69" s="115">
        <f>'25'!N31+'25'!N58</f>
        <v>0.14336000000000002</v>
      </c>
    </row>
    <row r="70" spans="1:1" ht="15" hidden="1">
      <c r="A70" s="115">
        <f>'26'!N31+'26'!N58</f>
        <v>0.1792</v>
      </c>
    </row>
    <row r="71" spans="1:1" ht="15" hidden="1">
      <c r="A71" s="115">
        <f>'27'!N31+'27'!N58</f>
        <v>8.7120000000000003E-2</v>
      </c>
    </row>
    <row r="72" spans="1:1" ht="15" hidden="1">
      <c r="A72" s="115">
        <f>'28'!N31+'28'!N58</f>
        <v>0</v>
      </c>
    </row>
    <row r="73" spans="1:1" ht="15" hidden="1">
      <c r="A73" s="115">
        <f>'29'!N31+'29'!N58</f>
        <v>0.20959999999999998</v>
      </c>
    </row>
    <row r="74" spans="1:1" ht="15" hidden="1">
      <c r="A74" s="115">
        <f>'30'!N31+'30'!N58</f>
        <v>0.19040000000000001</v>
      </c>
    </row>
    <row r="75" spans="1:1" ht="15" hidden="1">
      <c r="A75" s="115">
        <f>'31'!N31+'31'!N58</f>
        <v>0.20959999999999998</v>
      </c>
    </row>
    <row r="76" spans="1:1" hidden="1"/>
    <row r="77" spans="1:1" hidden="1"/>
  </sheetData>
  <mergeCells count="8">
    <mergeCell ref="A40:H40"/>
    <mergeCell ref="J40:K40"/>
    <mergeCell ref="A1:BH1"/>
    <mergeCell ref="A2:BH2"/>
    <mergeCell ref="A38:C38"/>
    <mergeCell ref="D38:K38"/>
    <mergeCell ref="A39:E39"/>
    <mergeCell ref="H39:K39"/>
  </mergeCells>
  <pageMargins left="0.70866141732283472" right="0.70866141732283472" top="0.74803149606299213" bottom="0.74803149606299213" header="0.31496062992125984" footer="0.31496062992125984"/>
  <pageSetup paperSize="9" scale="39" fitToWidth="2" fitToHeight="2" orientation="landscape" verticalDpi="0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rgb="FFC00000"/>
    <pageSetUpPr fitToPage="1"/>
  </sheetPr>
  <dimension ref="A1:BY75"/>
  <sheetViews>
    <sheetView showZeros="0" topLeftCell="A19" zoomScale="70" zoomScaleNormal="70" workbookViewId="0">
      <selection activeCell="BR1" sqref="BR1:BR1048576"/>
    </sheetView>
  </sheetViews>
  <sheetFormatPr defaultColWidth="12.625" defaultRowHeight="14.25"/>
  <cols>
    <col min="1" max="1" width="10" bestFit="1" customWidth="1"/>
    <col min="2" max="2" width="7.375" bestFit="1" customWidth="1"/>
    <col min="3" max="5" width="9.375" bestFit="1" customWidth="1"/>
    <col min="6" max="6" width="7" bestFit="1" customWidth="1"/>
    <col min="7" max="7" width="7.375" bestFit="1" customWidth="1"/>
    <col min="8" max="8" width="8.375" bestFit="1" customWidth="1"/>
    <col min="9" max="9" width="9.375" bestFit="1" customWidth="1"/>
    <col min="10" max="13" width="7.375" bestFit="1" customWidth="1"/>
    <col min="14" max="14" width="7" bestFit="1" customWidth="1"/>
    <col min="15" max="15" width="9.375" bestFit="1" customWidth="1"/>
    <col min="16" max="16" width="11.125" bestFit="1" customWidth="1"/>
    <col min="17" max="17" width="9.375" bestFit="1" customWidth="1"/>
    <col min="18" max="18" width="8.5" customWidth="1"/>
    <col min="19" max="19" width="10.5" bestFit="1" customWidth="1"/>
    <col min="20" max="21" width="8.375" bestFit="1" customWidth="1"/>
    <col min="22" max="22" width="7.375" bestFit="1" customWidth="1"/>
    <col min="23" max="23" width="6.375" bestFit="1" customWidth="1"/>
    <col min="24" max="24" width="7.375" bestFit="1" customWidth="1"/>
    <col min="25" max="26" width="8.375" bestFit="1" customWidth="1"/>
    <col min="27" max="27" width="7.375" bestFit="1" customWidth="1"/>
    <col min="28" max="29" width="9.375" bestFit="1" customWidth="1"/>
    <col min="30" max="30" width="7.375" bestFit="1" customWidth="1"/>
    <col min="31" max="31" width="8.375" bestFit="1" customWidth="1"/>
    <col min="32" max="32" width="7.375" bestFit="1" customWidth="1"/>
    <col min="33" max="34" width="6" hidden="1" customWidth="1"/>
    <col min="35" max="36" width="7.375" bestFit="1" customWidth="1"/>
    <col min="37" max="37" width="6" bestFit="1" customWidth="1"/>
    <col min="38" max="38" width="8.375" bestFit="1" customWidth="1"/>
    <col min="39" max="39" width="6.375" bestFit="1" customWidth="1"/>
    <col min="40" max="40" width="7" hidden="1" customWidth="1"/>
    <col min="41" max="41" width="7.375" bestFit="1" customWidth="1"/>
    <col min="42" max="43" width="8.375" bestFit="1" customWidth="1"/>
    <col min="44" max="44" width="7.375" bestFit="1" customWidth="1"/>
    <col min="45" max="45" width="6" bestFit="1" customWidth="1"/>
    <col min="46" max="46" width="8.375" bestFit="1" customWidth="1"/>
    <col min="47" max="49" width="7.375" bestFit="1" customWidth="1"/>
    <col min="50" max="50" width="7" bestFit="1" customWidth="1"/>
    <col min="51" max="51" width="8.375" bestFit="1" customWidth="1"/>
    <col min="52" max="53" width="7" hidden="1" customWidth="1"/>
    <col min="54" max="54" width="8.375" bestFit="1" customWidth="1"/>
    <col min="55" max="55" width="7" hidden="1" customWidth="1"/>
    <col min="56" max="57" width="7" bestFit="1" customWidth="1"/>
    <col min="58" max="58" width="9.375" bestFit="1" customWidth="1"/>
    <col min="59" max="59" width="7.375" bestFit="1" customWidth="1"/>
    <col min="60" max="60" width="8.375" bestFit="1" customWidth="1"/>
    <col min="61" max="61" width="7.375" bestFit="1" customWidth="1"/>
    <col min="62" max="62" width="8.375" bestFit="1" customWidth="1"/>
    <col min="63" max="63" width="7.375" bestFit="1" customWidth="1"/>
    <col min="64" max="64" width="7" hidden="1" customWidth="1"/>
    <col min="65" max="65" width="8.375" bestFit="1" customWidth="1"/>
    <col min="66" max="66" width="10.375" bestFit="1" customWidth="1"/>
    <col min="67" max="69" width="8.375" bestFit="1" customWidth="1"/>
    <col min="70" max="70" width="7" hidden="1" customWidth="1"/>
    <col min="71" max="72" width="8.375" bestFit="1" customWidth="1"/>
    <col min="73" max="73" width="9.375" bestFit="1" customWidth="1"/>
    <col min="74" max="74" width="8.375" bestFit="1" customWidth="1"/>
    <col min="75" max="75" width="7.375" bestFit="1" customWidth="1"/>
    <col min="76" max="77" width="9.375" bestFit="1" customWidth="1"/>
  </cols>
  <sheetData>
    <row r="1" spans="1:77" s="74" customFormat="1" ht="66.599999999999994" customHeight="1">
      <c r="A1" s="468" t="s">
        <v>431</v>
      </c>
      <c r="B1" s="469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T1" s="469"/>
      <c r="U1" s="469"/>
      <c r="V1" s="469"/>
      <c r="W1" s="469"/>
      <c r="X1" s="469"/>
      <c r="Y1" s="469"/>
      <c r="Z1" s="469"/>
      <c r="AA1" s="469"/>
      <c r="AB1" s="469"/>
      <c r="AC1" s="469"/>
      <c r="AD1" s="469"/>
      <c r="AE1" s="469"/>
      <c r="AF1" s="469"/>
      <c r="AG1" s="469"/>
      <c r="AH1" s="469"/>
      <c r="AI1" s="469"/>
      <c r="AJ1" s="469"/>
      <c r="AK1" s="469"/>
      <c r="AL1" s="469"/>
      <c r="AM1" s="469"/>
      <c r="AN1" s="469"/>
      <c r="AO1" s="469"/>
      <c r="AP1" s="469"/>
      <c r="AQ1" s="469"/>
      <c r="AR1" s="469"/>
      <c r="AS1" s="469"/>
      <c r="AT1" s="469"/>
      <c r="AU1" s="469"/>
      <c r="AV1" s="469"/>
      <c r="AW1" s="469"/>
      <c r="AX1" s="469"/>
      <c r="AY1" s="469"/>
      <c r="AZ1" s="469"/>
      <c r="BA1" s="469"/>
      <c r="BB1" s="469"/>
      <c r="BC1" s="469"/>
      <c r="BD1" s="469"/>
      <c r="BE1" s="469"/>
      <c r="BF1" s="469"/>
      <c r="BG1" s="469"/>
      <c r="BH1" s="469"/>
    </row>
    <row r="2" spans="1:77" ht="30" customHeight="1">
      <c r="A2" s="470" t="str">
        <f>'Автомат. ввод'!N10</f>
        <v>МКОУ " Новокрестьяновская  СОШ"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471"/>
      <c r="S2" s="471"/>
      <c r="T2" s="471"/>
      <c r="U2" s="471"/>
      <c r="V2" s="471"/>
      <c r="W2" s="471"/>
      <c r="X2" s="471"/>
      <c r="Y2" s="471"/>
      <c r="Z2" s="471"/>
      <c r="AA2" s="471"/>
      <c r="AB2" s="471"/>
      <c r="AC2" s="471"/>
      <c r="AD2" s="471"/>
      <c r="AE2" s="471"/>
      <c r="AF2" s="471"/>
      <c r="AG2" s="471"/>
      <c r="AH2" s="471"/>
      <c r="AI2" s="471"/>
      <c r="AJ2" s="471"/>
      <c r="AK2" s="471"/>
      <c r="AL2" s="471"/>
      <c r="AM2" s="471"/>
      <c r="AN2" s="471"/>
      <c r="AO2" s="471"/>
      <c r="AP2" s="471"/>
      <c r="AQ2" s="471"/>
      <c r="AR2" s="471"/>
      <c r="AS2" s="471"/>
      <c r="AT2" s="471"/>
      <c r="AU2" s="471"/>
      <c r="AV2" s="471"/>
      <c r="AW2" s="471"/>
      <c r="AX2" s="471"/>
      <c r="AY2" s="471"/>
      <c r="AZ2" s="471"/>
      <c r="BA2" s="471"/>
      <c r="BB2" s="471"/>
      <c r="BC2" s="471"/>
      <c r="BD2" s="471"/>
      <c r="BE2" s="471"/>
      <c r="BF2" s="471"/>
      <c r="BG2" s="471"/>
      <c r="BH2" s="471"/>
    </row>
    <row r="3" spans="1:77" ht="141.75">
      <c r="A3" s="57" t="s">
        <v>121</v>
      </c>
      <c r="B3" s="83" t="str">
        <f>ССЫЛКИ!B2</f>
        <v>Вермишель</v>
      </c>
      <c r="C3" s="83" t="str">
        <f>ССЫЛКИ!C2</f>
        <v>Люля полуфаб-т (шт)</v>
      </c>
      <c r="D3" s="83" t="str">
        <f>ССЫЛКИ!D2</f>
        <v>Котлета говяжья полуф-т (шт)</v>
      </c>
      <c r="E3" s="33" t="str">
        <f>ССЫЛКИ!E2</f>
        <v>Какао (Фунтик) (шт)</v>
      </c>
      <c r="F3" s="33" t="str">
        <f>ССЫЛКИ!F2</f>
        <v>Какао порошок</v>
      </c>
      <c r="G3" s="33" t="str">
        <f>ССЫЛКИ!G2</f>
        <v>Кисель фруктовый</v>
      </c>
      <c r="H3" s="33" t="str">
        <f>ССЫЛКИ!H2</f>
        <v>Макароны</v>
      </c>
      <c r="I3" s="33" t="str">
        <f>ССЫЛКИ!I2</f>
        <v>Тефтели полуф-т (шт)</v>
      </c>
      <c r="J3" s="33" t="str">
        <f>ССЫЛКИ!J2</f>
        <v>Масло растительное</v>
      </c>
      <c r="K3" s="33" t="str">
        <f>ССЫЛКИ!K2</f>
        <v>Сахар</v>
      </c>
      <c r="L3" s="33" t="str">
        <f>ССЫЛКИ!L2</f>
        <v>Соль иодир.</v>
      </c>
      <c r="M3" s="33" t="str">
        <f>ССЫЛКИ!M2</f>
        <v>Сухофрукты</v>
      </c>
      <c r="N3" s="33" t="str">
        <f>ССЫЛКИ!N2</f>
        <v>Чай</v>
      </c>
      <c r="O3" s="33" t="str">
        <f>ССЫЛКИ!O2</f>
        <v>Яйцо куриное (штук)</v>
      </c>
      <c r="P3" s="33" t="str">
        <f>ССЫЛКИ!P2</f>
        <v>Вафли</v>
      </c>
      <c r="Q3" s="33" t="str">
        <f>ССЫЛКИ!Q2</f>
        <v>Кексы бездрожжевые (шт)</v>
      </c>
      <c r="R3" s="33" t="str">
        <f>ССЫЛКИ!R2</f>
        <v>Печенье</v>
      </c>
      <c r="S3" s="33" t="str">
        <f>ССЫЛКИ!S2</f>
        <v>Пряники</v>
      </c>
      <c r="T3" s="33" t="str">
        <f>ССЫЛКИ!T2</f>
        <v>Горошек зеленый 0,7 кг.</v>
      </c>
      <c r="U3" s="33" t="str">
        <f>ССЫЛКИ!U2</f>
        <v>Кукуруза консервы</v>
      </c>
      <c r="V3" s="33" t="str">
        <f>ССЫЛКИ!V2</f>
        <v>Огурцы маринованые</v>
      </c>
      <c r="W3" s="33" t="str">
        <f>ССЫЛКИ!W2</f>
        <v>Мука высшего сорт</v>
      </c>
      <c r="X3" s="33" t="str">
        <f>ССЫЛКИ!X2</f>
        <v>Повидло</v>
      </c>
      <c r="Y3" s="33" t="str">
        <f>ССЫЛКИ!Y2</f>
        <v>Сок фруктовый светлый</v>
      </c>
      <c r="Z3" s="33" t="str">
        <f>ССЫЛКИ!Z2</f>
        <v>Сок фруктовый с мякотью</v>
      </c>
      <c r="AA3" s="33" t="str">
        <f>ССЫЛКИ!AA2</f>
        <v>Томатная паста</v>
      </c>
      <c r="AB3" s="33" t="str">
        <f>ССЫЛКИ!AB2</f>
        <v>Котлета рыбная полуф-т (шт)</v>
      </c>
      <c r="AC3" s="33" t="str">
        <f>ССЫЛКИ!AC2</f>
        <v>Фрикадельки рыбные  полуф-т (шт)</v>
      </c>
      <c r="AD3" s="33" t="str">
        <f>ССЫЛКИ!AD2</f>
        <v>Крупа гороховая</v>
      </c>
      <c r="AE3" s="33" t="str">
        <f>ССЫЛКИ!AE2</f>
        <v>Крупа гречневая</v>
      </c>
      <c r="AF3" s="33" t="str">
        <f>ССЫЛКИ!AF2</f>
        <v>Крупа кукурузная</v>
      </c>
      <c r="AG3" s="33" t="str">
        <f>ССЫЛКИ!AG2</f>
        <v>Крупа манная</v>
      </c>
      <c r="AH3" s="33" t="str">
        <f>ССЫЛКИ!AH2</f>
        <v>Крупа овсяная</v>
      </c>
      <c r="AI3" s="33" t="str">
        <f>ССЫЛКИ!AI2</f>
        <v>Крупа перловая</v>
      </c>
      <c r="AJ3" s="33" t="str">
        <f>ССЫЛКИ!AJ2</f>
        <v>Крупа пшеничная</v>
      </c>
      <c r="AK3" s="33" t="str">
        <f>ССЫЛКИ!AK2</f>
        <v>Крупа пшено шлифованное</v>
      </c>
      <c r="AL3" s="33" t="str">
        <f>ССЫЛКИ!AL2</f>
        <v>Крупа рисовая</v>
      </c>
      <c r="AM3" s="33" t="str">
        <f>ССЫЛКИ!AM2</f>
        <v>Крупа ячневая</v>
      </c>
      <c r="AN3" s="33" t="str">
        <f>ССЫЛКИ!AN2</f>
        <v>Чечевица</v>
      </c>
      <c r="AO3" s="33" t="str">
        <f>ССЫЛКИ!AO2</f>
        <v>Курага сушеная</v>
      </c>
      <c r="AP3" s="33" t="str">
        <f>ССЫЛКИ!AP2</f>
        <v>Йогурт</v>
      </c>
      <c r="AQ3" s="33" t="str">
        <f>ССЫЛКИ!AQ2</f>
        <v>Кефир</v>
      </c>
      <c r="AR3" s="33" t="str">
        <f>ССЫЛКИ!AR2</f>
        <v>Масло сливочное</v>
      </c>
      <c r="AS3" s="33" t="str">
        <f>ССЫЛКИ!AS2</f>
        <v>Молоко разливное</v>
      </c>
      <c r="AT3" s="33" t="str">
        <f>ССЫЛКИ!AT2</f>
        <v>Молоко вупаковке пастер</v>
      </c>
      <c r="AU3" s="33" t="str">
        <f>ССЫЛКИ!AU2</f>
        <v>Сгущенное молоко</v>
      </c>
      <c r="AV3" s="33" t="str">
        <f>ССЫЛКИ!AV2</f>
        <v>Сметана</v>
      </c>
      <c r="AW3" s="33" t="str">
        <f>ССЫЛКИ!AW2</f>
        <v>Сыр Российский</v>
      </c>
      <c r="AX3" s="33" t="str">
        <f>ССЫЛКИ!AX2</f>
        <v>Творог</v>
      </c>
      <c r="AY3" s="33" t="str">
        <f>ССЫЛКИ!AY2</f>
        <v>Куры охлажденные</v>
      </c>
      <c r="AZ3" s="33" t="str">
        <f>ССЫЛКИ!AZ2</f>
        <v>Мясо говядины в/с</v>
      </c>
      <c r="BA3" s="33" t="str">
        <f>ССЫЛКИ!BA2</f>
        <v>Фарш говяжий</v>
      </c>
      <c r="BB3" s="33" t="str">
        <f>ССЫЛКИ!BB2</f>
        <v>Сосиски</v>
      </c>
      <c r="BC3" s="33" t="str">
        <f>ССЫЛКИ!BC2</f>
        <v>Рыба свежая</v>
      </c>
      <c r="BD3" s="33" t="str">
        <f>ССЫЛКИ!BD2</f>
        <v>Рыба мороженая</v>
      </c>
      <c r="BE3" s="33" t="str">
        <f>ССЫЛКИ!BE2</f>
        <v xml:space="preserve">Зелень разная </v>
      </c>
      <c r="BF3" s="33" t="str">
        <f>ССЫЛКИ!BF2</f>
        <v>Котлета куриная полуфаб-т (шт)</v>
      </c>
      <c r="BG3" s="33" t="str">
        <f>ССЫЛКИ!BG2</f>
        <v>Капуста</v>
      </c>
      <c r="BH3" s="33" t="str">
        <f>ССЫЛКИ!BH2</f>
        <v>Картофель</v>
      </c>
      <c r="BI3" s="33" t="str">
        <f>ССЫЛКИ!BI2</f>
        <v>Лук репчатый</v>
      </c>
      <c r="BJ3" s="33" t="str">
        <f>ССЫЛКИ!BJ2</f>
        <v>Морковь</v>
      </c>
      <c r="BK3" s="33" t="str">
        <f>ССЫЛКИ!BK2</f>
        <v>Огурцы свежие</v>
      </c>
      <c r="BL3" s="33" t="str">
        <f>ССЫЛКИ!BL2</f>
        <v>Помидоры свежие</v>
      </c>
      <c r="BM3" s="33" t="str">
        <f>ССЫЛКИ!BM2</f>
        <v>Свекла столовая</v>
      </c>
      <c r="BN3" s="33" t="str">
        <f>ССЫЛКИ!BN2</f>
        <v>Вареники полуфаб-т (шт)</v>
      </c>
      <c r="BO3" s="33" t="str">
        <f>ССЫЛКИ!BO2</f>
        <v>Апельсины</v>
      </c>
      <c r="BP3" s="33" t="str">
        <f>ССЫЛКИ!BP2</f>
        <v>Бананы</v>
      </c>
      <c r="BQ3" s="33" t="str">
        <f>ССЫЛКИ!BQ2</f>
        <v>Груши</v>
      </c>
      <c r="BR3" s="33" t="str">
        <f>ССЫЛКИ!BR2</f>
        <v>Лимон (кг.)</v>
      </c>
      <c r="BS3" s="33" t="str">
        <f>ССЫЛКИ!BS2</f>
        <v>Мандарины</v>
      </c>
      <c r="BT3" s="33" t="str">
        <f>ССЫЛКИ!BT2</f>
        <v>Яблоки</v>
      </c>
      <c r="BU3" s="33" t="str">
        <f>ССЫЛКИ!BU2</f>
        <v>Сырник полуф-т (шт)</v>
      </c>
      <c r="BV3" s="33" t="str">
        <f>ССЫЛКИ!BV2</f>
        <v>Хлеб</v>
      </c>
      <c r="BW3" s="33" t="str">
        <f>ССЫЛКИ!BW2</f>
        <v>Изюм</v>
      </c>
      <c r="BX3" s="33" t="str">
        <f>ССЫЛКИ!BX2</f>
        <v>Зефир в шоколаде (шт.)</v>
      </c>
      <c r="BY3" s="33" t="s">
        <v>122</v>
      </c>
    </row>
    <row r="4" spans="1:77" ht="15">
      <c r="A4" s="124">
        <v>44256</v>
      </c>
      <c r="B4" s="202">
        <f>'01'!D19+'01'!D50</f>
        <v>0</v>
      </c>
      <c r="C4" s="202">
        <f>'01'!E19+'01'!E50</f>
        <v>32</v>
      </c>
      <c r="D4" s="202">
        <f>'01'!F19+'01'!F50</f>
        <v>0</v>
      </c>
      <c r="E4" s="202">
        <f>'01'!G19+'01'!G50</f>
        <v>0</v>
      </c>
      <c r="F4" s="202">
        <f>'01'!H19+'01'!H50</f>
        <v>0</v>
      </c>
      <c r="G4" s="202">
        <f>'01'!I19+'01'!I50</f>
        <v>0</v>
      </c>
      <c r="H4" s="202">
        <f>'01'!J19+'01'!J50</f>
        <v>0</v>
      </c>
      <c r="I4" s="202">
        <f>'01'!K19+'01'!K50</f>
        <v>0</v>
      </c>
      <c r="J4" s="202">
        <f>'01'!L19+'01'!L50</f>
        <v>0.17280000000000001</v>
      </c>
      <c r="K4" s="202">
        <f>'01'!M19+'01'!M50</f>
        <v>0</v>
      </c>
      <c r="L4" s="202">
        <f>'01'!N19+'01'!N50</f>
        <v>0.20959999999999998</v>
      </c>
      <c r="M4" s="202">
        <f>'01'!O19+'01'!O50</f>
        <v>0</v>
      </c>
      <c r="N4" s="202">
        <f>'01'!P19+'01'!P50</f>
        <v>0</v>
      </c>
      <c r="O4" s="202">
        <f>'01'!Q19+'01'!Q50</f>
        <v>0</v>
      </c>
      <c r="P4" s="202">
        <f>'01'!R19+'01'!R50</f>
        <v>0</v>
      </c>
      <c r="Q4" s="202">
        <f>'01'!S19+'01'!S50</f>
        <v>0</v>
      </c>
      <c r="R4" s="202">
        <f>'01'!T19+'01'!T50</f>
        <v>0</v>
      </c>
      <c r="S4" s="202">
        <f>'01'!U19+'01'!U50</f>
        <v>0</v>
      </c>
      <c r="T4" s="202">
        <f>'01'!V19+'01'!V50</f>
        <v>0</v>
      </c>
      <c r="U4" s="202">
        <f>'01'!W19+'01'!W50</f>
        <v>0</v>
      </c>
      <c r="V4" s="202">
        <f>'01'!X19+'01'!X50</f>
        <v>0</v>
      </c>
      <c r="W4" s="202">
        <f>'01'!Y19+'01'!Y50</f>
        <v>3.2000000000000001E-2</v>
      </c>
      <c r="X4" s="202">
        <f>'01'!Z19+'01'!Z50</f>
        <v>0</v>
      </c>
      <c r="Y4" s="202">
        <f>'01'!AA19+'01'!AA50</f>
        <v>0</v>
      </c>
      <c r="Z4" s="202">
        <f>'01'!AB19+'01'!AB50</f>
        <v>6.4</v>
      </c>
      <c r="AA4" s="202">
        <f>'01'!AC19+'01'!AC50</f>
        <v>0.24</v>
      </c>
      <c r="AB4" s="202">
        <f>'01'!AD19+'01'!AD50</f>
        <v>0</v>
      </c>
      <c r="AC4" s="202">
        <f>'01'!AE19+'01'!AE50</f>
        <v>0</v>
      </c>
      <c r="AD4" s="202">
        <f>'01'!AF19+'01'!AF50</f>
        <v>0</v>
      </c>
      <c r="AE4" s="202">
        <f>'01'!AG19+'01'!AG50</f>
        <v>1.8560000000000001</v>
      </c>
      <c r="AF4" s="202">
        <f>'01'!AH19+'01'!AH50</f>
        <v>0</v>
      </c>
      <c r="AG4" s="202">
        <f>'01'!AI19+'01'!AI50</f>
        <v>0</v>
      </c>
      <c r="AH4" s="202">
        <f>'01'!AJ19+'01'!AJ50</f>
        <v>0</v>
      </c>
      <c r="AI4" s="202">
        <f>'01'!AK19+'01'!AK50</f>
        <v>0</v>
      </c>
      <c r="AJ4" s="202">
        <f>'01'!AL19+'01'!AL50</f>
        <v>0</v>
      </c>
      <c r="AK4" s="202">
        <f>'01'!AM19+'01'!AM50</f>
        <v>0</v>
      </c>
      <c r="AL4" s="202">
        <f>'01'!AN19+'01'!AN50</f>
        <v>0</v>
      </c>
      <c r="AM4" s="202">
        <f>'01'!AO19+'01'!AO50</f>
        <v>0</v>
      </c>
      <c r="AN4" s="202">
        <f>'01'!AP19+'01'!AP50</f>
        <v>0</v>
      </c>
      <c r="AO4" s="202">
        <f>'01'!AQ19+'01'!AQ50</f>
        <v>0</v>
      </c>
      <c r="AP4" s="202">
        <f>'01'!AR19+'01'!AR50</f>
        <v>0</v>
      </c>
      <c r="AQ4" s="202">
        <f>'01'!AS19+'01'!AS50</f>
        <v>0</v>
      </c>
      <c r="AR4" s="202">
        <f>'01'!AT19+'01'!AT50</f>
        <v>0.16</v>
      </c>
      <c r="AS4" s="202">
        <f>'01'!AU19+'01'!AU50</f>
        <v>0</v>
      </c>
      <c r="AT4" s="202">
        <f>'01'!AV19+'01'!AV50</f>
        <v>0</v>
      </c>
      <c r="AU4" s="202">
        <f>'01'!AW19+'01'!AW50</f>
        <v>0</v>
      </c>
      <c r="AV4" s="202">
        <f>'01'!AX19+'01'!AX50</f>
        <v>0.192</v>
      </c>
      <c r="AW4" s="202">
        <f>'01'!AY19+'01'!AY50</f>
        <v>0</v>
      </c>
      <c r="AX4" s="202">
        <f>'01'!AZ19+'01'!AZ50</f>
        <v>0</v>
      </c>
      <c r="AY4" s="202">
        <f>'01'!BA19+'01'!BA50</f>
        <v>1.6</v>
      </c>
      <c r="AZ4" s="202">
        <f>'01'!BB19+'01'!BB50</f>
        <v>0</v>
      </c>
      <c r="BA4" s="202">
        <f>'01'!BC19+'01'!BC50</f>
        <v>0</v>
      </c>
      <c r="BB4" s="202">
        <f>'01'!BD19+'01'!BD50</f>
        <v>0</v>
      </c>
      <c r="BC4" s="202">
        <f>'01'!BE19+'01'!BE50</f>
        <v>0</v>
      </c>
      <c r="BD4" s="202">
        <f>'01'!BF19+'01'!BF50</f>
        <v>0</v>
      </c>
      <c r="BE4" s="202">
        <f>'01'!BG19+'01'!BG50</f>
        <v>0</v>
      </c>
      <c r="BF4" s="202">
        <f>'01'!BH19+'01'!BH50</f>
        <v>0</v>
      </c>
      <c r="BG4" s="202">
        <f>'01'!BI19+'01'!BI50</f>
        <v>0.64</v>
      </c>
      <c r="BH4" s="202">
        <f>'01'!BJ19+'01'!BJ50</f>
        <v>1.1200000000000001</v>
      </c>
      <c r="BI4" s="202">
        <f>'01'!BK19+'01'!BK50</f>
        <v>0.32</v>
      </c>
      <c r="BJ4" s="202">
        <f>'01'!BL19+'01'!BL50</f>
        <v>0.35199999999999998</v>
      </c>
      <c r="BK4" s="202">
        <f>'01'!BM19+'01'!BM50</f>
        <v>0</v>
      </c>
      <c r="BL4" s="202">
        <f>'01'!BN19+'01'!BN50</f>
        <v>0</v>
      </c>
      <c r="BM4" s="202">
        <f>'01'!BO19+'01'!BO50</f>
        <v>0.44800000000000001</v>
      </c>
      <c r="BN4" s="202">
        <f>'01'!BP19+'01'!BP50</f>
        <v>0</v>
      </c>
      <c r="BO4" s="202">
        <f>'01'!BQ19+'01'!BQ50</f>
        <v>0</v>
      </c>
      <c r="BP4" s="202">
        <f>'01'!BR19+'01'!BR50</f>
        <v>0</v>
      </c>
      <c r="BQ4" s="202">
        <f>'01'!BS19+'01'!BS50</f>
        <v>0</v>
      </c>
      <c r="BR4" s="202">
        <f>'01'!BT19+'01'!BT50</f>
        <v>0</v>
      </c>
      <c r="BS4" s="202">
        <f>'01'!BU19+'01'!BU50</f>
        <v>0</v>
      </c>
      <c r="BT4" s="202">
        <f>'01'!BV19+'01'!BV50</f>
        <v>0</v>
      </c>
      <c r="BU4" s="202">
        <f>'01'!BW19+'01'!BW50</f>
        <v>0</v>
      </c>
      <c r="BV4" s="202">
        <f>'01'!BX19+'01'!BX50</f>
        <v>1.92</v>
      </c>
      <c r="BW4" s="202">
        <f>'01'!BY19+'01'!BY50</f>
        <v>0</v>
      </c>
      <c r="BX4" s="202">
        <f>'01'!BZ19+'01'!BZ50</f>
        <v>0</v>
      </c>
      <c r="BY4" s="58">
        <f>'01'!C21+'01'!C52</f>
        <v>1951.9999999999998</v>
      </c>
    </row>
    <row r="5" spans="1:77" ht="15">
      <c r="A5" s="124">
        <v>44257</v>
      </c>
      <c r="B5" s="202" t="e">
        <f>'02'!#REF!+'02'!D33</f>
        <v>#REF!</v>
      </c>
      <c r="C5" s="202" t="e">
        <f>'02'!#REF!+'02'!E33</f>
        <v>#REF!</v>
      </c>
      <c r="D5" s="202" t="e">
        <f>'02'!#REF!+'02'!F33</f>
        <v>#REF!</v>
      </c>
      <c r="E5" s="202" t="e">
        <f>'02'!#REF!+'02'!G33</f>
        <v>#REF!</v>
      </c>
      <c r="F5" s="202" t="e">
        <f>'02'!#REF!+'02'!H33</f>
        <v>#REF!</v>
      </c>
      <c r="G5" s="202" t="e">
        <f>'02'!#REF!+'02'!I33</f>
        <v>#REF!</v>
      </c>
      <c r="H5" s="202" t="e">
        <f>'02'!#REF!+'02'!J33</f>
        <v>#REF!</v>
      </c>
      <c r="I5" s="202" t="e">
        <f>'02'!#REF!+'02'!K33</f>
        <v>#REF!</v>
      </c>
      <c r="J5" s="202" t="e">
        <f>'02'!#REF!+'02'!L33</f>
        <v>#REF!</v>
      </c>
      <c r="K5" s="202" t="e">
        <f>'02'!#REF!+'02'!M33</f>
        <v>#REF!</v>
      </c>
      <c r="L5" s="202" t="e">
        <f>'02'!#REF!+'02'!N33</f>
        <v>#REF!</v>
      </c>
      <c r="M5" s="202" t="e">
        <f>'02'!#REF!+'02'!O33</f>
        <v>#REF!</v>
      </c>
      <c r="N5" s="202" t="e">
        <f>'02'!#REF!+'02'!P33</f>
        <v>#REF!</v>
      </c>
      <c r="O5" s="202" t="e">
        <f>'02'!#REF!+'02'!Q33</f>
        <v>#REF!</v>
      </c>
      <c r="P5" s="202" t="e">
        <f>'02'!#REF!+'02'!R33</f>
        <v>#REF!</v>
      </c>
      <c r="Q5" s="202" t="e">
        <f>'02'!#REF!+'02'!S33</f>
        <v>#REF!</v>
      </c>
      <c r="R5" s="202" t="e">
        <f>'02'!#REF!+'02'!T33</f>
        <v>#REF!</v>
      </c>
      <c r="S5" s="202" t="e">
        <f>'02'!#REF!+'02'!U33</f>
        <v>#REF!</v>
      </c>
      <c r="T5" s="202" t="e">
        <f>'02'!#REF!+'02'!V33</f>
        <v>#REF!</v>
      </c>
      <c r="U5" s="202" t="e">
        <f>'02'!#REF!+'02'!W33</f>
        <v>#REF!</v>
      </c>
      <c r="V5" s="202" t="e">
        <f>'02'!#REF!+'02'!X33</f>
        <v>#REF!</v>
      </c>
      <c r="W5" s="202" t="e">
        <f>'02'!#REF!+'02'!Y33</f>
        <v>#REF!</v>
      </c>
      <c r="X5" s="202" t="e">
        <f>'02'!#REF!+'02'!Z33</f>
        <v>#REF!</v>
      </c>
      <c r="Y5" s="202" t="e">
        <f>'02'!#REF!+'02'!AA33</f>
        <v>#REF!</v>
      </c>
      <c r="Z5" s="202" t="e">
        <f>'02'!#REF!+'02'!AB33</f>
        <v>#REF!</v>
      </c>
      <c r="AA5" s="202" t="e">
        <f>'02'!#REF!+'02'!AC33</f>
        <v>#REF!</v>
      </c>
      <c r="AB5" s="202" t="e">
        <f>'02'!#REF!+'02'!AD33</f>
        <v>#REF!</v>
      </c>
      <c r="AC5" s="202" t="e">
        <f>'02'!#REF!+'02'!AE33</f>
        <v>#REF!</v>
      </c>
      <c r="AD5" s="202" t="e">
        <f>'02'!#REF!+'02'!AF33</f>
        <v>#REF!</v>
      </c>
      <c r="AE5" s="202" t="e">
        <f>'02'!#REF!+'02'!AG33</f>
        <v>#REF!</v>
      </c>
      <c r="AF5" s="202" t="e">
        <f>'02'!#REF!+'02'!AH33</f>
        <v>#REF!</v>
      </c>
      <c r="AG5" s="202" t="e">
        <f>'02'!#REF!+'02'!AI33</f>
        <v>#REF!</v>
      </c>
      <c r="AH5" s="202" t="e">
        <f>'02'!#REF!+'02'!AJ33</f>
        <v>#REF!</v>
      </c>
      <c r="AI5" s="202" t="e">
        <f>'02'!#REF!+'02'!AK33</f>
        <v>#REF!</v>
      </c>
      <c r="AJ5" s="202" t="e">
        <f>'02'!#REF!+'02'!AL33</f>
        <v>#REF!</v>
      </c>
      <c r="AK5" s="202" t="e">
        <f>'02'!#REF!+'02'!AM33</f>
        <v>#REF!</v>
      </c>
      <c r="AL5" s="202" t="e">
        <f>'02'!#REF!+'02'!AN33</f>
        <v>#REF!</v>
      </c>
      <c r="AM5" s="202" t="e">
        <f>'02'!#REF!+'02'!AO33</f>
        <v>#REF!</v>
      </c>
      <c r="AN5" s="202" t="e">
        <f>'02'!#REF!+'02'!AP33</f>
        <v>#REF!</v>
      </c>
      <c r="AO5" s="202" t="e">
        <f>'02'!#REF!+'02'!AQ33</f>
        <v>#REF!</v>
      </c>
      <c r="AP5" s="202" t="e">
        <f>'02'!#REF!+'02'!AR33</f>
        <v>#REF!</v>
      </c>
      <c r="AQ5" s="202" t="e">
        <f>'02'!#REF!+'02'!AS33</f>
        <v>#REF!</v>
      </c>
      <c r="AR5" s="202" t="e">
        <f>'02'!#REF!+'02'!AT33</f>
        <v>#REF!</v>
      </c>
      <c r="AS5" s="202" t="e">
        <f>'02'!#REF!+'02'!AU33</f>
        <v>#REF!</v>
      </c>
      <c r="AT5" s="202" t="e">
        <f>'02'!#REF!+'02'!AV33</f>
        <v>#REF!</v>
      </c>
      <c r="AU5" s="202" t="e">
        <f>'02'!#REF!+'02'!AW33</f>
        <v>#REF!</v>
      </c>
      <c r="AV5" s="202" t="e">
        <f>'02'!#REF!+'02'!AX33</f>
        <v>#REF!</v>
      </c>
      <c r="AW5" s="202" t="e">
        <f>'02'!#REF!+'02'!AY33</f>
        <v>#REF!</v>
      </c>
      <c r="AX5" s="202" t="e">
        <f>'02'!#REF!+'02'!AZ33</f>
        <v>#REF!</v>
      </c>
      <c r="AY5" s="202" t="e">
        <f>'02'!#REF!+'02'!BA33</f>
        <v>#REF!</v>
      </c>
      <c r="AZ5" s="202" t="e">
        <f>'02'!#REF!+'02'!BB33</f>
        <v>#REF!</v>
      </c>
      <c r="BA5" s="202" t="e">
        <f>'02'!#REF!+'02'!BC33</f>
        <v>#REF!</v>
      </c>
      <c r="BB5" s="202" t="e">
        <f>'02'!#REF!+'02'!BD33</f>
        <v>#REF!</v>
      </c>
      <c r="BC5" s="202" t="e">
        <f>'02'!#REF!+'02'!BE33</f>
        <v>#REF!</v>
      </c>
      <c r="BD5" s="202" t="e">
        <f>'02'!#REF!+'02'!BF33</f>
        <v>#REF!</v>
      </c>
      <c r="BE5" s="202" t="e">
        <f>'02'!#REF!+'02'!BG33</f>
        <v>#REF!</v>
      </c>
      <c r="BF5" s="202" t="e">
        <f>'02'!#REF!+'02'!BH33</f>
        <v>#REF!</v>
      </c>
      <c r="BG5" s="202" t="e">
        <f>'02'!#REF!+'02'!BI33</f>
        <v>#REF!</v>
      </c>
      <c r="BH5" s="202" t="e">
        <f>'02'!#REF!+'02'!BJ33</f>
        <v>#REF!</v>
      </c>
      <c r="BI5" s="202" t="e">
        <f>'02'!#REF!+'02'!BK33</f>
        <v>#REF!</v>
      </c>
      <c r="BJ5" s="202" t="e">
        <f>'02'!#REF!+'02'!BL33</f>
        <v>#REF!</v>
      </c>
      <c r="BK5" s="202" t="e">
        <f>'02'!#REF!+'02'!BM33</f>
        <v>#REF!</v>
      </c>
      <c r="BL5" s="202" t="e">
        <f>'02'!#REF!+'02'!BN33</f>
        <v>#REF!</v>
      </c>
      <c r="BM5" s="202" t="e">
        <f>'02'!#REF!+'02'!BO33</f>
        <v>#REF!</v>
      </c>
      <c r="BN5" s="202" t="e">
        <f>'02'!#REF!+'02'!BP33</f>
        <v>#REF!</v>
      </c>
      <c r="BO5" s="202" t="e">
        <f>'02'!#REF!+'02'!BQ33</f>
        <v>#REF!</v>
      </c>
      <c r="BP5" s="202" t="e">
        <f>'02'!#REF!+'02'!BR33</f>
        <v>#REF!</v>
      </c>
      <c r="BQ5" s="202" t="e">
        <f>'02'!#REF!+'02'!BS33</f>
        <v>#REF!</v>
      </c>
      <c r="BR5" s="202" t="e">
        <f>'02'!#REF!+'02'!BT33</f>
        <v>#REF!</v>
      </c>
      <c r="BS5" s="202" t="e">
        <f>'02'!#REF!+'02'!BU33</f>
        <v>#REF!</v>
      </c>
      <c r="BT5" s="202" t="e">
        <f>'02'!#REF!+'02'!BV33</f>
        <v>#REF!</v>
      </c>
      <c r="BU5" s="202" t="e">
        <f>'02'!#REF!+'02'!BW33</f>
        <v>#REF!</v>
      </c>
      <c r="BV5" s="202" t="e">
        <f>'02'!#REF!+'02'!BX33</f>
        <v>#REF!</v>
      </c>
      <c r="BW5" s="202" t="e">
        <f>'02'!#REF!+'02'!BY33</f>
        <v>#REF!</v>
      </c>
      <c r="BX5" s="202" t="e">
        <f>'02'!#REF!+'02'!BZ33</f>
        <v>#REF!</v>
      </c>
      <c r="BY5" s="58" t="e">
        <f>'02'!#REF!+'02'!C35</f>
        <v>#REF!</v>
      </c>
    </row>
    <row r="6" spans="1:77" ht="15">
      <c r="A6" s="124">
        <v>44258</v>
      </c>
      <c r="B6" s="202" t="e">
        <f>'03'!#REF!+'03'!D33</f>
        <v>#REF!</v>
      </c>
      <c r="C6" s="202" t="e">
        <f>'03'!#REF!+'03'!E33</f>
        <v>#REF!</v>
      </c>
      <c r="D6" s="202" t="e">
        <f>'03'!#REF!+'03'!F33</f>
        <v>#REF!</v>
      </c>
      <c r="E6" s="202" t="e">
        <f>'03'!#REF!+'03'!G33</f>
        <v>#REF!</v>
      </c>
      <c r="F6" s="202" t="e">
        <f>'03'!#REF!+'03'!H33</f>
        <v>#REF!</v>
      </c>
      <c r="G6" s="202" t="e">
        <f>'03'!#REF!+'03'!I33</f>
        <v>#REF!</v>
      </c>
      <c r="H6" s="202" t="e">
        <f>'03'!#REF!+'03'!J33</f>
        <v>#REF!</v>
      </c>
      <c r="I6" s="202" t="e">
        <f>'03'!#REF!+'03'!K33</f>
        <v>#REF!</v>
      </c>
      <c r="J6" s="202" t="e">
        <f>'03'!#REF!+'03'!L33</f>
        <v>#REF!</v>
      </c>
      <c r="K6" s="202" t="e">
        <f>'03'!#REF!+'03'!M33</f>
        <v>#REF!</v>
      </c>
      <c r="L6" s="202" t="e">
        <f>'03'!#REF!+'03'!N33</f>
        <v>#REF!</v>
      </c>
      <c r="M6" s="202" t="e">
        <f>'03'!#REF!+'03'!O33</f>
        <v>#REF!</v>
      </c>
      <c r="N6" s="202" t="e">
        <f>'03'!#REF!+'03'!P33</f>
        <v>#REF!</v>
      </c>
      <c r="O6" s="202" t="e">
        <f>'03'!#REF!+'03'!Q33</f>
        <v>#REF!</v>
      </c>
      <c r="P6" s="202" t="e">
        <f>'03'!#REF!+'03'!R33</f>
        <v>#REF!</v>
      </c>
      <c r="Q6" s="202" t="e">
        <f>'03'!#REF!+'03'!S33</f>
        <v>#REF!</v>
      </c>
      <c r="R6" s="202" t="e">
        <f>'03'!#REF!+'03'!T33</f>
        <v>#REF!</v>
      </c>
      <c r="S6" s="202" t="e">
        <f>'03'!#REF!+'03'!U33</f>
        <v>#REF!</v>
      </c>
      <c r="T6" s="202" t="e">
        <f>'03'!#REF!+'03'!V33</f>
        <v>#REF!</v>
      </c>
      <c r="U6" s="202" t="e">
        <f>'03'!#REF!+'03'!W33</f>
        <v>#REF!</v>
      </c>
      <c r="V6" s="202" t="e">
        <f>'03'!#REF!+'03'!X33</f>
        <v>#REF!</v>
      </c>
      <c r="W6" s="202" t="e">
        <f>'03'!#REF!+'03'!Y33</f>
        <v>#REF!</v>
      </c>
      <c r="X6" s="202" t="e">
        <f>'03'!#REF!+'03'!Z33</f>
        <v>#REF!</v>
      </c>
      <c r="Y6" s="202" t="e">
        <f>'03'!#REF!+'03'!AA33</f>
        <v>#REF!</v>
      </c>
      <c r="Z6" s="202" t="e">
        <f>'03'!#REF!+'03'!AB33</f>
        <v>#REF!</v>
      </c>
      <c r="AA6" s="202" t="e">
        <f>'03'!#REF!+'03'!AC33</f>
        <v>#REF!</v>
      </c>
      <c r="AB6" s="202" t="e">
        <f>'03'!#REF!+'03'!AD33</f>
        <v>#REF!</v>
      </c>
      <c r="AC6" s="202" t="e">
        <f>'03'!#REF!+'03'!AE33</f>
        <v>#REF!</v>
      </c>
      <c r="AD6" s="202" t="e">
        <f>'03'!#REF!+'03'!AF33</f>
        <v>#REF!</v>
      </c>
      <c r="AE6" s="202" t="e">
        <f>'03'!#REF!+'03'!AG33</f>
        <v>#REF!</v>
      </c>
      <c r="AF6" s="202" t="e">
        <f>'03'!#REF!+'03'!AH33</f>
        <v>#REF!</v>
      </c>
      <c r="AG6" s="202" t="e">
        <f>'03'!#REF!+'03'!AI33</f>
        <v>#REF!</v>
      </c>
      <c r="AH6" s="202" t="e">
        <f>'03'!#REF!+'03'!AJ33</f>
        <v>#REF!</v>
      </c>
      <c r="AI6" s="202" t="e">
        <f>'03'!#REF!+'03'!AK33</f>
        <v>#REF!</v>
      </c>
      <c r="AJ6" s="202" t="e">
        <f>'03'!#REF!+'03'!AL33</f>
        <v>#REF!</v>
      </c>
      <c r="AK6" s="202" t="e">
        <f>'03'!#REF!+'03'!AM33</f>
        <v>#REF!</v>
      </c>
      <c r="AL6" s="202" t="e">
        <f>'03'!#REF!+'03'!AN33</f>
        <v>#REF!</v>
      </c>
      <c r="AM6" s="202" t="e">
        <f>'03'!#REF!+'03'!AO33</f>
        <v>#REF!</v>
      </c>
      <c r="AN6" s="202" t="e">
        <f>'03'!#REF!+'03'!AP33</f>
        <v>#REF!</v>
      </c>
      <c r="AO6" s="202" t="e">
        <f>'03'!#REF!+'03'!AQ33</f>
        <v>#REF!</v>
      </c>
      <c r="AP6" s="202" t="e">
        <f>'03'!#REF!+'03'!AR33</f>
        <v>#REF!</v>
      </c>
      <c r="AQ6" s="202" t="e">
        <f>'03'!#REF!+'03'!AS33</f>
        <v>#REF!</v>
      </c>
      <c r="AR6" s="202" t="e">
        <f>'03'!#REF!+'03'!AT33</f>
        <v>#REF!</v>
      </c>
      <c r="AS6" s="202" t="e">
        <f>'03'!#REF!+'03'!AU33</f>
        <v>#REF!</v>
      </c>
      <c r="AT6" s="202" t="e">
        <f>'03'!#REF!+'03'!AV33</f>
        <v>#REF!</v>
      </c>
      <c r="AU6" s="202" t="e">
        <f>'03'!#REF!+'03'!AW33</f>
        <v>#REF!</v>
      </c>
      <c r="AV6" s="202" t="e">
        <f>'03'!#REF!+'03'!AX33</f>
        <v>#REF!</v>
      </c>
      <c r="AW6" s="202" t="e">
        <f>'03'!#REF!+'03'!AY33</f>
        <v>#REF!</v>
      </c>
      <c r="AX6" s="202" t="e">
        <f>'03'!#REF!+'03'!AZ33</f>
        <v>#REF!</v>
      </c>
      <c r="AY6" s="202" t="e">
        <f>'03'!#REF!+'03'!BA33</f>
        <v>#REF!</v>
      </c>
      <c r="AZ6" s="202" t="e">
        <f>'03'!#REF!+'03'!BB33</f>
        <v>#REF!</v>
      </c>
      <c r="BA6" s="202" t="e">
        <f>'03'!#REF!+'03'!BC33</f>
        <v>#REF!</v>
      </c>
      <c r="BB6" s="202" t="e">
        <f>'03'!#REF!+'03'!BD33</f>
        <v>#REF!</v>
      </c>
      <c r="BC6" s="202" t="e">
        <f>'03'!#REF!+'03'!BE33</f>
        <v>#REF!</v>
      </c>
      <c r="BD6" s="202" t="e">
        <f>'03'!#REF!+'03'!BF33</f>
        <v>#REF!</v>
      </c>
      <c r="BE6" s="202" t="e">
        <f>'03'!#REF!+'03'!BG33</f>
        <v>#REF!</v>
      </c>
      <c r="BF6" s="202" t="e">
        <f>'03'!#REF!+'03'!BH33</f>
        <v>#REF!</v>
      </c>
      <c r="BG6" s="202" t="e">
        <f>'03'!#REF!+'03'!BI33</f>
        <v>#REF!</v>
      </c>
      <c r="BH6" s="202" t="e">
        <f>'03'!#REF!+'03'!BJ33</f>
        <v>#REF!</v>
      </c>
      <c r="BI6" s="202" t="e">
        <f>'03'!#REF!+'03'!BK33</f>
        <v>#REF!</v>
      </c>
      <c r="BJ6" s="202" t="e">
        <f>'03'!#REF!+'03'!BL33</f>
        <v>#REF!</v>
      </c>
      <c r="BK6" s="202" t="e">
        <f>'03'!#REF!+'03'!BM33</f>
        <v>#REF!</v>
      </c>
      <c r="BL6" s="202" t="e">
        <f>'03'!#REF!+'03'!BN33</f>
        <v>#REF!</v>
      </c>
      <c r="BM6" s="202" t="e">
        <f>'03'!#REF!+'03'!BO33</f>
        <v>#REF!</v>
      </c>
      <c r="BN6" s="202" t="e">
        <f>'03'!#REF!+'03'!BP33</f>
        <v>#REF!</v>
      </c>
      <c r="BO6" s="202" t="e">
        <f>'03'!#REF!+'03'!BQ33</f>
        <v>#REF!</v>
      </c>
      <c r="BP6" s="202" t="e">
        <f>'03'!#REF!+'03'!BR33</f>
        <v>#REF!</v>
      </c>
      <c r="BQ6" s="202" t="e">
        <f>'03'!#REF!+'03'!BS33</f>
        <v>#REF!</v>
      </c>
      <c r="BR6" s="202" t="e">
        <f>'03'!#REF!+'03'!BT33</f>
        <v>#REF!</v>
      </c>
      <c r="BS6" s="202" t="e">
        <f>'03'!#REF!+'03'!BU33</f>
        <v>#REF!</v>
      </c>
      <c r="BT6" s="202" t="e">
        <f>'03'!#REF!+'03'!BV33</f>
        <v>#REF!</v>
      </c>
      <c r="BU6" s="202" t="e">
        <f>'03'!#REF!+'03'!BW33</f>
        <v>#REF!</v>
      </c>
      <c r="BV6" s="202" t="e">
        <f>'03'!#REF!+'03'!BX33</f>
        <v>#REF!</v>
      </c>
      <c r="BW6" s="202" t="e">
        <f>'03'!#REF!+'03'!BY33</f>
        <v>#REF!</v>
      </c>
      <c r="BX6" s="202" t="e">
        <f>'03'!#REF!+'03'!BZ33</f>
        <v>#REF!</v>
      </c>
      <c r="BY6" s="58" t="e">
        <f>'03'!#REF!+'03'!C35</f>
        <v>#REF!</v>
      </c>
    </row>
    <row r="7" spans="1:77" ht="15">
      <c r="A7" s="124">
        <v>44259</v>
      </c>
      <c r="B7" s="202" t="e">
        <f>'04'!#REF!+'04'!D31</f>
        <v>#REF!</v>
      </c>
      <c r="C7" s="202" t="e">
        <f>'04'!#REF!+'04'!E31</f>
        <v>#REF!</v>
      </c>
      <c r="D7" s="202" t="e">
        <f>'04'!#REF!+'04'!F31</f>
        <v>#REF!</v>
      </c>
      <c r="E7" s="202" t="e">
        <f>'04'!#REF!+'04'!G31</f>
        <v>#REF!</v>
      </c>
      <c r="F7" s="202" t="e">
        <f>'04'!#REF!+'04'!H31</f>
        <v>#REF!</v>
      </c>
      <c r="G7" s="202" t="e">
        <f>'04'!#REF!+'04'!I31</f>
        <v>#REF!</v>
      </c>
      <c r="H7" s="202" t="e">
        <f>'04'!#REF!+'04'!J31</f>
        <v>#REF!</v>
      </c>
      <c r="I7" s="202" t="e">
        <f>'04'!#REF!+'04'!K31</f>
        <v>#REF!</v>
      </c>
      <c r="J7" s="202" t="e">
        <f>'04'!#REF!+'04'!L31</f>
        <v>#REF!</v>
      </c>
      <c r="K7" s="202" t="e">
        <f>'04'!#REF!+'04'!M31</f>
        <v>#REF!</v>
      </c>
      <c r="L7" s="202" t="e">
        <f>'04'!#REF!+'04'!N31</f>
        <v>#REF!</v>
      </c>
      <c r="M7" s="202" t="e">
        <f>'04'!#REF!+'04'!O31</f>
        <v>#REF!</v>
      </c>
      <c r="N7" s="202" t="e">
        <f>'04'!#REF!+'04'!P31</f>
        <v>#REF!</v>
      </c>
      <c r="O7" s="202" t="e">
        <f>'04'!#REF!+'04'!Q31</f>
        <v>#REF!</v>
      </c>
      <c r="P7" s="202" t="e">
        <f>'04'!#REF!+'04'!R31</f>
        <v>#REF!</v>
      </c>
      <c r="Q7" s="202" t="e">
        <f>'04'!#REF!+'04'!S31</f>
        <v>#REF!</v>
      </c>
      <c r="R7" s="202" t="e">
        <f>'04'!#REF!+'04'!T31</f>
        <v>#REF!</v>
      </c>
      <c r="S7" s="202" t="e">
        <f>'04'!#REF!+'04'!U31</f>
        <v>#REF!</v>
      </c>
      <c r="T7" s="202" t="e">
        <f>'04'!#REF!+'04'!V31</f>
        <v>#REF!</v>
      </c>
      <c r="U7" s="202" t="e">
        <f>'04'!#REF!+'04'!W31</f>
        <v>#REF!</v>
      </c>
      <c r="V7" s="202" t="e">
        <f>'04'!#REF!+'04'!X31</f>
        <v>#REF!</v>
      </c>
      <c r="W7" s="202" t="e">
        <f>'04'!#REF!+'04'!Y31</f>
        <v>#REF!</v>
      </c>
      <c r="X7" s="202" t="e">
        <f>'04'!#REF!+'04'!Z31</f>
        <v>#REF!</v>
      </c>
      <c r="Y7" s="202" t="e">
        <f>'04'!#REF!+'04'!AA31</f>
        <v>#REF!</v>
      </c>
      <c r="Z7" s="202" t="e">
        <f>'04'!#REF!+'04'!AB31</f>
        <v>#REF!</v>
      </c>
      <c r="AA7" s="202" t="e">
        <f>'04'!#REF!+'04'!AC31</f>
        <v>#REF!</v>
      </c>
      <c r="AB7" s="202" t="e">
        <f>'04'!#REF!+'04'!AD31</f>
        <v>#REF!</v>
      </c>
      <c r="AC7" s="202" t="e">
        <f>'04'!#REF!+'04'!AE31</f>
        <v>#REF!</v>
      </c>
      <c r="AD7" s="202" t="e">
        <f>'04'!#REF!+'04'!AF31</f>
        <v>#REF!</v>
      </c>
      <c r="AE7" s="202" t="e">
        <f>'04'!#REF!+'04'!AG31</f>
        <v>#REF!</v>
      </c>
      <c r="AF7" s="202" t="e">
        <f>'04'!#REF!+'04'!AH31</f>
        <v>#REF!</v>
      </c>
      <c r="AG7" s="202" t="e">
        <f>'04'!#REF!+'04'!AI31</f>
        <v>#REF!</v>
      </c>
      <c r="AH7" s="202" t="e">
        <f>'04'!#REF!+'04'!AJ31</f>
        <v>#REF!</v>
      </c>
      <c r="AI7" s="202" t="e">
        <f>'04'!#REF!+'04'!AK31</f>
        <v>#REF!</v>
      </c>
      <c r="AJ7" s="202" t="e">
        <f>'04'!#REF!+'04'!AL31</f>
        <v>#REF!</v>
      </c>
      <c r="AK7" s="202" t="e">
        <f>'04'!#REF!+'04'!AM31</f>
        <v>#REF!</v>
      </c>
      <c r="AL7" s="202" t="e">
        <f>'04'!#REF!+'04'!AN31</f>
        <v>#REF!</v>
      </c>
      <c r="AM7" s="202" t="e">
        <f>'04'!#REF!+'04'!AO31</f>
        <v>#REF!</v>
      </c>
      <c r="AN7" s="202" t="e">
        <f>'04'!#REF!+'04'!AP31</f>
        <v>#REF!</v>
      </c>
      <c r="AO7" s="202" t="e">
        <f>'04'!#REF!+'04'!AQ31</f>
        <v>#REF!</v>
      </c>
      <c r="AP7" s="202" t="e">
        <f>'04'!#REF!+'04'!AR31</f>
        <v>#REF!</v>
      </c>
      <c r="AQ7" s="202" t="e">
        <f>'04'!#REF!+'04'!AS31</f>
        <v>#REF!</v>
      </c>
      <c r="AR7" s="202" t="e">
        <f>'04'!#REF!+'04'!AT31</f>
        <v>#REF!</v>
      </c>
      <c r="AS7" s="202" t="e">
        <f>'04'!#REF!+'04'!AU31</f>
        <v>#REF!</v>
      </c>
      <c r="AT7" s="202" t="e">
        <f>'04'!#REF!+'04'!AV31</f>
        <v>#REF!</v>
      </c>
      <c r="AU7" s="202" t="e">
        <f>'04'!#REF!+'04'!AW31</f>
        <v>#REF!</v>
      </c>
      <c r="AV7" s="202" t="e">
        <f>'04'!#REF!+'04'!AX31</f>
        <v>#REF!</v>
      </c>
      <c r="AW7" s="202" t="e">
        <f>'04'!#REF!+'04'!AY31</f>
        <v>#REF!</v>
      </c>
      <c r="AX7" s="202" t="e">
        <f>'04'!#REF!+'04'!AZ31</f>
        <v>#REF!</v>
      </c>
      <c r="AY7" s="202" t="e">
        <f>'04'!#REF!+'04'!BA31</f>
        <v>#REF!</v>
      </c>
      <c r="AZ7" s="202" t="e">
        <f>'04'!#REF!+'04'!BB31</f>
        <v>#REF!</v>
      </c>
      <c r="BA7" s="202" t="e">
        <f>'04'!#REF!+'04'!BC31</f>
        <v>#REF!</v>
      </c>
      <c r="BB7" s="202" t="e">
        <f>'04'!#REF!+'04'!BD31</f>
        <v>#REF!</v>
      </c>
      <c r="BC7" s="202" t="e">
        <f>'04'!#REF!+'04'!BE31</f>
        <v>#REF!</v>
      </c>
      <c r="BD7" s="202" t="e">
        <f>'04'!#REF!+'04'!BF31</f>
        <v>#REF!</v>
      </c>
      <c r="BE7" s="202" t="e">
        <f>'04'!#REF!+'04'!BG31</f>
        <v>#REF!</v>
      </c>
      <c r="BF7" s="202" t="e">
        <f>'04'!#REF!+'04'!BH31</f>
        <v>#REF!</v>
      </c>
      <c r="BG7" s="202" t="e">
        <f>'04'!#REF!+'04'!BI31</f>
        <v>#REF!</v>
      </c>
      <c r="BH7" s="202" t="e">
        <f>'04'!#REF!+'04'!BJ31</f>
        <v>#REF!</v>
      </c>
      <c r="BI7" s="202" t="e">
        <f>'04'!#REF!+'04'!BK31</f>
        <v>#REF!</v>
      </c>
      <c r="BJ7" s="202" t="e">
        <f>'04'!#REF!+'04'!BL31</f>
        <v>#REF!</v>
      </c>
      <c r="BK7" s="202" t="e">
        <f>'04'!#REF!+'04'!BM31</f>
        <v>#REF!</v>
      </c>
      <c r="BL7" s="202" t="e">
        <f>'04'!#REF!+'04'!BN31</f>
        <v>#REF!</v>
      </c>
      <c r="BM7" s="202" t="e">
        <f>'04'!#REF!+'04'!BO31</f>
        <v>#REF!</v>
      </c>
      <c r="BN7" s="202" t="e">
        <f>'04'!#REF!+'04'!BP31</f>
        <v>#REF!</v>
      </c>
      <c r="BO7" s="202" t="e">
        <f>'04'!#REF!+'04'!BQ31</f>
        <v>#REF!</v>
      </c>
      <c r="BP7" s="202" t="e">
        <f>'04'!#REF!+'04'!BR31</f>
        <v>#REF!</v>
      </c>
      <c r="BQ7" s="202" t="e">
        <f>'04'!#REF!+'04'!BS31</f>
        <v>#REF!</v>
      </c>
      <c r="BR7" s="202" t="e">
        <f>'04'!#REF!+'04'!BT31</f>
        <v>#REF!</v>
      </c>
      <c r="BS7" s="202" t="e">
        <f>'04'!#REF!+'04'!BU31</f>
        <v>#REF!</v>
      </c>
      <c r="BT7" s="202" t="e">
        <f>'04'!#REF!+'04'!BV31</f>
        <v>#REF!</v>
      </c>
      <c r="BU7" s="202" t="e">
        <f>'04'!#REF!+'04'!BW31</f>
        <v>#REF!</v>
      </c>
      <c r="BV7" s="202" t="e">
        <f>'04'!#REF!+'04'!BX31</f>
        <v>#REF!</v>
      </c>
      <c r="BW7" s="202" t="e">
        <f>'04'!#REF!+'04'!BY31</f>
        <v>#REF!</v>
      </c>
      <c r="BX7" s="202" t="e">
        <f>'04'!#REF!+'04'!BZ31</f>
        <v>#REF!</v>
      </c>
      <c r="BY7" s="58" t="e">
        <f>'04'!#REF!+'04'!C33</f>
        <v>#REF!</v>
      </c>
    </row>
    <row r="8" spans="1:77" ht="15">
      <c r="A8" s="124">
        <v>44260</v>
      </c>
      <c r="B8" s="202" t="e">
        <f>'05'!#REF!+'05'!D33</f>
        <v>#REF!</v>
      </c>
      <c r="C8" s="202" t="e">
        <f>'05'!#REF!+'05'!E33</f>
        <v>#REF!</v>
      </c>
      <c r="D8" s="202" t="e">
        <f>'05'!#REF!+'05'!F33</f>
        <v>#REF!</v>
      </c>
      <c r="E8" s="202" t="e">
        <f>'05'!#REF!+'05'!G33</f>
        <v>#REF!</v>
      </c>
      <c r="F8" s="202" t="e">
        <f>'05'!#REF!+'05'!H33</f>
        <v>#REF!</v>
      </c>
      <c r="G8" s="202" t="e">
        <f>'05'!#REF!+'05'!I33</f>
        <v>#REF!</v>
      </c>
      <c r="H8" s="202" t="e">
        <f>'05'!#REF!+'05'!J33</f>
        <v>#REF!</v>
      </c>
      <c r="I8" s="202" t="e">
        <f>'05'!#REF!+'05'!K33</f>
        <v>#REF!</v>
      </c>
      <c r="J8" s="202" t="e">
        <f>'05'!#REF!+'05'!L33</f>
        <v>#REF!</v>
      </c>
      <c r="K8" s="202" t="e">
        <f>'05'!#REF!+'05'!M33</f>
        <v>#REF!</v>
      </c>
      <c r="L8" s="202" t="e">
        <f>'05'!#REF!+'05'!N33</f>
        <v>#REF!</v>
      </c>
      <c r="M8" s="202" t="e">
        <f>'05'!#REF!+'05'!O33</f>
        <v>#REF!</v>
      </c>
      <c r="N8" s="202" t="e">
        <f>'05'!#REF!+'05'!P33</f>
        <v>#REF!</v>
      </c>
      <c r="O8" s="202" t="e">
        <f>'05'!#REF!+'05'!Q33</f>
        <v>#REF!</v>
      </c>
      <c r="P8" s="202" t="e">
        <f>'05'!#REF!+'05'!R33</f>
        <v>#REF!</v>
      </c>
      <c r="Q8" s="202" t="e">
        <f>'05'!#REF!+'05'!S33</f>
        <v>#REF!</v>
      </c>
      <c r="R8" s="202" t="e">
        <f>'05'!#REF!+'05'!T33</f>
        <v>#REF!</v>
      </c>
      <c r="S8" s="202" t="e">
        <f>'05'!#REF!+'05'!U33</f>
        <v>#REF!</v>
      </c>
      <c r="T8" s="202" t="e">
        <f>'05'!#REF!+'05'!V33</f>
        <v>#REF!</v>
      </c>
      <c r="U8" s="202" t="e">
        <f>'05'!#REF!+'05'!W33</f>
        <v>#REF!</v>
      </c>
      <c r="V8" s="202" t="e">
        <f>'05'!#REF!+'05'!X33</f>
        <v>#REF!</v>
      </c>
      <c r="W8" s="202" t="e">
        <f>'05'!#REF!+'05'!Y33</f>
        <v>#REF!</v>
      </c>
      <c r="X8" s="202" t="e">
        <f>'05'!#REF!+'05'!Z33</f>
        <v>#REF!</v>
      </c>
      <c r="Y8" s="202" t="e">
        <f>'05'!#REF!+'05'!AA33</f>
        <v>#REF!</v>
      </c>
      <c r="Z8" s="202" t="e">
        <f>'05'!#REF!+'05'!AB33</f>
        <v>#REF!</v>
      </c>
      <c r="AA8" s="202" t="e">
        <f>'05'!#REF!+'05'!AC33</f>
        <v>#REF!</v>
      </c>
      <c r="AB8" s="202" t="e">
        <f>'05'!#REF!+'05'!AD33</f>
        <v>#REF!</v>
      </c>
      <c r="AC8" s="202" t="e">
        <f>'05'!#REF!+'05'!AE33</f>
        <v>#REF!</v>
      </c>
      <c r="AD8" s="202" t="e">
        <f>'05'!#REF!+'05'!AF33</f>
        <v>#REF!</v>
      </c>
      <c r="AE8" s="202" t="e">
        <f>'05'!#REF!+'05'!AG33</f>
        <v>#REF!</v>
      </c>
      <c r="AF8" s="202" t="e">
        <f>'05'!#REF!+'05'!AH33</f>
        <v>#REF!</v>
      </c>
      <c r="AG8" s="202" t="e">
        <f>'05'!#REF!+'05'!AI33</f>
        <v>#REF!</v>
      </c>
      <c r="AH8" s="202" t="e">
        <f>'05'!#REF!+'05'!AJ33</f>
        <v>#REF!</v>
      </c>
      <c r="AI8" s="202" t="e">
        <f>'05'!#REF!+'05'!AK33</f>
        <v>#REF!</v>
      </c>
      <c r="AJ8" s="202" t="e">
        <f>'05'!#REF!+'05'!AL33</f>
        <v>#REF!</v>
      </c>
      <c r="AK8" s="202" t="e">
        <f>'05'!#REF!+'05'!AM33</f>
        <v>#REF!</v>
      </c>
      <c r="AL8" s="202" t="e">
        <f>'05'!#REF!+'05'!AN33</f>
        <v>#REF!</v>
      </c>
      <c r="AM8" s="202" t="e">
        <f>'05'!#REF!+'05'!AO33</f>
        <v>#REF!</v>
      </c>
      <c r="AN8" s="202" t="e">
        <f>'05'!#REF!+'05'!AP33</f>
        <v>#REF!</v>
      </c>
      <c r="AO8" s="202" t="e">
        <f>'05'!#REF!+'05'!AQ33</f>
        <v>#REF!</v>
      </c>
      <c r="AP8" s="202" t="e">
        <f>'05'!#REF!+'05'!AR33</f>
        <v>#REF!</v>
      </c>
      <c r="AQ8" s="202" t="e">
        <f>'05'!#REF!+'05'!AS33</f>
        <v>#REF!</v>
      </c>
      <c r="AR8" s="202" t="e">
        <f>'05'!#REF!+'05'!AT33</f>
        <v>#REF!</v>
      </c>
      <c r="AS8" s="202" t="e">
        <f>'05'!#REF!+'05'!AU33</f>
        <v>#REF!</v>
      </c>
      <c r="AT8" s="202" t="e">
        <f>'05'!#REF!+'05'!AV33</f>
        <v>#REF!</v>
      </c>
      <c r="AU8" s="202" t="e">
        <f>'05'!#REF!+'05'!AW33</f>
        <v>#REF!</v>
      </c>
      <c r="AV8" s="202" t="e">
        <f>'05'!#REF!+'05'!AX33</f>
        <v>#REF!</v>
      </c>
      <c r="AW8" s="202" t="e">
        <f>'05'!#REF!+'05'!AY33</f>
        <v>#REF!</v>
      </c>
      <c r="AX8" s="202" t="e">
        <f>'05'!#REF!+'05'!AZ33</f>
        <v>#REF!</v>
      </c>
      <c r="AY8" s="202" t="e">
        <f>'05'!#REF!+'05'!BA33</f>
        <v>#REF!</v>
      </c>
      <c r="AZ8" s="202" t="e">
        <f>'05'!#REF!+'05'!BB33</f>
        <v>#REF!</v>
      </c>
      <c r="BA8" s="202" t="e">
        <f>'05'!#REF!+'05'!BC33</f>
        <v>#REF!</v>
      </c>
      <c r="BB8" s="202" t="e">
        <f>'05'!#REF!+'05'!BD33</f>
        <v>#REF!</v>
      </c>
      <c r="BC8" s="202" t="e">
        <f>'05'!#REF!+'05'!BE33</f>
        <v>#REF!</v>
      </c>
      <c r="BD8" s="202" t="e">
        <f>'05'!#REF!+'05'!BF33</f>
        <v>#REF!</v>
      </c>
      <c r="BE8" s="202" t="e">
        <f>'05'!#REF!+'05'!BG33</f>
        <v>#REF!</v>
      </c>
      <c r="BF8" s="202" t="e">
        <f>'05'!#REF!+'05'!BH33</f>
        <v>#REF!</v>
      </c>
      <c r="BG8" s="202" t="e">
        <f>'05'!#REF!+'05'!BI33</f>
        <v>#REF!</v>
      </c>
      <c r="BH8" s="202" t="e">
        <f>'05'!#REF!+'05'!BJ33</f>
        <v>#REF!</v>
      </c>
      <c r="BI8" s="202" t="e">
        <f>'05'!#REF!+'05'!BK33</f>
        <v>#REF!</v>
      </c>
      <c r="BJ8" s="202" t="e">
        <f>'05'!#REF!+'05'!BL33</f>
        <v>#REF!</v>
      </c>
      <c r="BK8" s="202" t="e">
        <f>'05'!#REF!+'05'!BM33</f>
        <v>#REF!</v>
      </c>
      <c r="BL8" s="202" t="e">
        <f>'05'!#REF!+'05'!BN33</f>
        <v>#REF!</v>
      </c>
      <c r="BM8" s="202" t="e">
        <f>'05'!#REF!+'05'!BO33</f>
        <v>#REF!</v>
      </c>
      <c r="BN8" s="202" t="e">
        <f>'05'!#REF!+'05'!BP33</f>
        <v>#REF!</v>
      </c>
      <c r="BO8" s="202" t="e">
        <f>'05'!#REF!+'05'!BQ33</f>
        <v>#REF!</v>
      </c>
      <c r="BP8" s="202" t="e">
        <f>'05'!#REF!+'05'!BR33</f>
        <v>#REF!</v>
      </c>
      <c r="BQ8" s="202" t="e">
        <f>'05'!#REF!+'05'!BS33</f>
        <v>#REF!</v>
      </c>
      <c r="BR8" s="202" t="e">
        <f>'05'!#REF!+'05'!BT33</f>
        <v>#REF!</v>
      </c>
      <c r="BS8" s="202" t="e">
        <f>'05'!#REF!+'05'!BU33</f>
        <v>#REF!</v>
      </c>
      <c r="BT8" s="202" t="e">
        <f>'05'!#REF!+'05'!BV33</f>
        <v>#REF!</v>
      </c>
      <c r="BU8" s="202" t="e">
        <f>'05'!#REF!+'05'!BW33</f>
        <v>#REF!</v>
      </c>
      <c r="BV8" s="202" t="e">
        <f>'05'!#REF!+'05'!BX33</f>
        <v>#REF!</v>
      </c>
      <c r="BW8" s="202" t="e">
        <f>'05'!#REF!+'05'!BY33</f>
        <v>#REF!</v>
      </c>
      <c r="BX8" s="202" t="e">
        <f>'05'!#REF!+'05'!BZ33</f>
        <v>#REF!</v>
      </c>
      <c r="BY8" s="58" t="e">
        <f>'05'!#REF!+'05'!C35</f>
        <v>#REF!</v>
      </c>
    </row>
    <row r="9" spans="1:77" ht="15">
      <c r="A9" s="124">
        <v>44261</v>
      </c>
      <c r="B9" s="202" t="e">
        <f>'06'!#REF!+'06'!D32</f>
        <v>#REF!</v>
      </c>
      <c r="C9" s="202" t="e">
        <f>'06'!#REF!+'06'!E32</f>
        <v>#REF!</v>
      </c>
      <c r="D9" s="202" t="e">
        <f>'06'!#REF!+'06'!F32</f>
        <v>#REF!</v>
      </c>
      <c r="E9" s="202" t="e">
        <f>'06'!#REF!+'06'!G32</f>
        <v>#REF!</v>
      </c>
      <c r="F9" s="202" t="e">
        <f>'06'!#REF!+'06'!H32</f>
        <v>#REF!</v>
      </c>
      <c r="G9" s="202" t="e">
        <f>'06'!#REF!+'06'!I32</f>
        <v>#REF!</v>
      </c>
      <c r="H9" s="202" t="e">
        <f>'06'!#REF!+'06'!J32</f>
        <v>#REF!</v>
      </c>
      <c r="I9" s="202" t="e">
        <f>'06'!#REF!+'06'!K32</f>
        <v>#REF!</v>
      </c>
      <c r="J9" s="202" t="e">
        <f>'06'!#REF!+'06'!L32</f>
        <v>#REF!</v>
      </c>
      <c r="K9" s="202" t="e">
        <f>'06'!#REF!+'06'!M32</f>
        <v>#REF!</v>
      </c>
      <c r="L9" s="202" t="e">
        <f>'06'!#REF!+'06'!N32</f>
        <v>#REF!</v>
      </c>
      <c r="M9" s="202" t="e">
        <f>'06'!#REF!+'06'!O32</f>
        <v>#REF!</v>
      </c>
      <c r="N9" s="202" t="e">
        <f>'06'!#REF!+'06'!P32</f>
        <v>#REF!</v>
      </c>
      <c r="O9" s="202" t="e">
        <f>'06'!#REF!+'06'!Q32</f>
        <v>#REF!</v>
      </c>
      <c r="P9" s="202" t="e">
        <f>'06'!#REF!+'06'!R32</f>
        <v>#REF!</v>
      </c>
      <c r="Q9" s="202" t="e">
        <f>'06'!#REF!+'06'!S32</f>
        <v>#REF!</v>
      </c>
      <c r="R9" s="202" t="e">
        <f>'06'!#REF!+'06'!T32</f>
        <v>#REF!</v>
      </c>
      <c r="S9" s="202" t="e">
        <f>'06'!#REF!+'06'!U32</f>
        <v>#REF!</v>
      </c>
      <c r="T9" s="202" t="e">
        <f>'06'!#REF!+'06'!V32</f>
        <v>#REF!</v>
      </c>
      <c r="U9" s="202" t="e">
        <f>'06'!#REF!+'06'!W32</f>
        <v>#REF!</v>
      </c>
      <c r="V9" s="202" t="e">
        <f>'06'!#REF!+'06'!X32</f>
        <v>#REF!</v>
      </c>
      <c r="W9" s="202" t="e">
        <f>'06'!#REF!+'06'!Y32</f>
        <v>#REF!</v>
      </c>
      <c r="X9" s="202" t="e">
        <f>'06'!#REF!+'06'!Z32</f>
        <v>#REF!</v>
      </c>
      <c r="Y9" s="202" t="e">
        <f>'06'!#REF!+'06'!AA32</f>
        <v>#REF!</v>
      </c>
      <c r="Z9" s="202" t="e">
        <f>'06'!#REF!+'06'!AB32</f>
        <v>#REF!</v>
      </c>
      <c r="AA9" s="202" t="e">
        <f>'06'!#REF!+'06'!AC32</f>
        <v>#REF!</v>
      </c>
      <c r="AB9" s="202" t="e">
        <f>'06'!#REF!+'06'!AD32</f>
        <v>#REF!</v>
      </c>
      <c r="AC9" s="202" t="e">
        <f>'06'!#REF!+'06'!AE32</f>
        <v>#REF!</v>
      </c>
      <c r="AD9" s="202" t="e">
        <f>'06'!#REF!+'06'!AF32</f>
        <v>#REF!</v>
      </c>
      <c r="AE9" s="202" t="e">
        <f>'06'!#REF!+'06'!AG32</f>
        <v>#REF!</v>
      </c>
      <c r="AF9" s="202" t="e">
        <f>'06'!#REF!+'06'!AH32</f>
        <v>#REF!</v>
      </c>
      <c r="AG9" s="202" t="e">
        <f>'06'!#REF!+'06'!AI32</f>
        <v>#REF!</v>
      </c>
      <c r="AH9" s="202" t="e">
        <f>'06'!#REF!+'06'!AJ32</f>
        <v>#REF!</v>
      </c>
      <c r="AI9" s="202" t="e">
        <f>'06'!#REF!+'06'!AK32</f>
        <v>#REF!</v>
      </c>
      <c r="AJ9" s="202" t="e">
        <f>'06'!#REF!+'06'!AL32</f>
        <v>#REF!</v>
      </c>
      <c r="AK9" s="202" t="e">
        <f>'06'!#REF!+'06'!AM32</f>
        <v>#REF!</v>
      </c>
      <c r="AL9" s="202" t="e">
        <f>'06'!#REF!+'06'!AN32</f>
        <v>#REF!</v>
      </c>
      <c r="AM9" s="202" t="e">
        <f>'06'!#REF!+'06'!AO32</f>
        <v>#REF!</v>
      </c>
      <c r="AN9" s="202" t="e">
        <f>'06'!#REF!+'06'!AP32</f>
        <v>#REF!</v>
      </c>
      <c r="AO9" s="202" t="e">
        <f>'06'!#REF!+'06'!AQ32</f>
        <v>#REF!</v>
      </c>
      <c r="AP9" s="202" t="e">
        <f>'06'!#REF!+'06'!AR32</f>
        <v>#REF!</v>
      </c>
      <c r="AQ9" s="202" t="e">
        <f>'06'!#REF!+'06'!AS32</f>
        <v>#REF!</v>
      </c>
      <c r="AR9" s="202" t="e">
        <f>'06'!#REF!+'06'!AT32</f>
        <v>#REF!</v>
      </c>
      <c r="AS9" s="202" t="e">
        <f>'06'!#REF!+'06'!AU32</f>
        <v>#REF!</v>
      </c>
      <c r="AT9" s="202" t="e">
        <f>'06'!#REF!+'06'!AV32</f>
        <v>#REF!</v>
      </c>
      <c r="AU9" s="202" t="e">
        <f>'06'!#REF!+'06'!AW32</f>
        <v>#REF!</v>
      </c>
      <c r="AV9" s="202" t="e">
        <f>'06'!#REF!+'06'!AX32</f>
        <v>#REF!</v>
      </c>
      <c r="AW9" s="202" t="e">
        <f>'06'!#REF!+'06'!AY32</f>
        <v>#REF!</v>
      </c>
      <c r="AX9" s="202" t="e">
        <f>'06'!#REF!+'06'!AZ32</f>
        <v>#REF!</v>
      </c>
      <c r="AY9" s="202" t="e">
        <f>'06'!#REF!+'06'!BA32</f>
        <v>#REF!</v>
      </c>
      <c r="AZ9" s="202" t="e">
        <f>'06'!#REF!+'06'!BB32</f>
        <v>#REF!</v>
      </c>
      <c r="BA9" s="202" t="e">
        <f>'06'!#REF!+'06'!BC32</f>
        <v>#REF!</v>
      </c>
      <c r="BB9" s="202" t="e">
        <f>'06'!#REF!+'06'!BD32</f>
        <v>#REF!</v>
      </c>
      <c r="BC9" s="202" t="e">
        <f>'06'!#REF!+'06'!BE32</f>
        <v>#REF!</v>
      </c>
      <c r="BD9" s="202" t="e">
        <f>'06'!#REF!+'06'!BF32</f>
        <v>#REF!</v>
      </c>
      <c r="BE9" s="202" t="e">
        <f>'06'!#REF!+'06'!BG32</f>
        <v>#REF!</v>
      </c>
      <c r="BF9" s="202" t="e">
        <f>'06'!#REF!+'06'!BH32</f>
        <v>#REF!</v>
      </c>
      <c r="BG9" s="202" t="e">
        <f>'06'!#REF!+'06'!BI32</f>
        <v>#REF!</v>
      </c>
      <c r="BH9" s="202" t="e">
        <f>'06'!#REF!+'06'!BJ32</f>
        <v>#REF!</v>
      </c>
      <c r="BI9" s="202" t="e">
        <f>'06'!#REF!+'06'!BK32</f>
        <v>#REF!</v>
      </c>
      <c r="BJ9" s="202" t="e">
        <f>'06'!#REF!+'06'!BL32</f>
        <v>#REF!</v>
      </c>
      <c r="BK9" s="202" t="e">
        <f>'06'!#REF!+'06'!BM32</f>
        <v>#REF!</v>
      </c>
      <c r="BL9" s="202" t="e">
        <f>'06'!#REF!+'06'!BN32</f>
        <v>#REF!</v>
      </c>
      <c r="BM9" s="202" t="e">
        <f>'06'!#REF!+'06'!BO32</f>
        <v>#REF!</v>
      </c>
      <c r="BN9" s="202" t="e">
        <f>'06'!#REF!+'06'!BP32</f>
        <v>#REF!</v>
      </c>
      <c r="BO9" s="202" t="e">
        <f>'06'!#REF!+'06'!BQ32</f>
        <v>#REF!</v>
      </c>
      <c r="BP9" s="202" t="e">
        <f>'06'!#REF!+'06'!BR32</f>
        <v>#REF!</v>
      </c>
      <c r="BQ9" s="202" t="e">
        <f>'06'!#REF!+'06'!BS32</f>
        <v>#REF!</v>
      </c>
      <c r="BR9" s="202" t="e">
        <f>'06'!#REF!+'06'!BT32</f>
        <v>#REF!</v>
      </c>
      <c r="BS9" s="202" t="e">
        <f>'06'!#REF!+'06'!BU32</f>
        <v>#REF!</v>
      </c>
      <c r="BT9" s="202" t="e">
        <f>'06'!#REF!+'06'!BV32</f>
        <v>#REF!</v>
      </c>
      <c r="BU9" s="202" t="e">
        <f>'06'!#REF!+'06'!BW32</f>
        <v>#REF!</v>
      </c>
      <c r="BV9" s="202" t="e">
        <f>'06'!#REF!+'06'!BX32</f>
        <v>#REF!</v>
      </c>
      <c r="BW9" s="202" t="e">
        <f>'06'!#REF!+'06'!BY32</f>
        <v>#REF!</v>
      </c>
      <c r="BX9" s="202" t="e">
        <f>'06'!#REF!+'06'!BZ32</f>
        <v>#REF!</v>
      </c>
      <c r="BY9" s="58" t="e">
        <f>'06'!#REF!+'06'!C34</f>
        <v>#REF!</v>
      </c>
    </row>
    <row r="10" spans="1:77" ht="15">
      <c r="A10" s="124">
        <v>44262</v>
      </c>
      <c r="B10" s="202">
        <f>'07'!D19+'07'!D50</f>
        <v>0</v>
      </c>
      <c r="C10" s="202">
        <f>'07'!E19+'07'!E50</f>
        <v>0</v>
      </c>
      <c r="D10" s="202">
        <f>'07'!F19+'07'!F50</f>
        <v>0</v>
      </c>
      <c r="E10" s="202">
        <f>'07'!G19+'07'!G50</f>
        <v>0</v>
      </c>
      <c r="F10" s="202">
        <f>'07'!H19+'07'!H50</f>
        <v>0</v>
      </c>
      <c r="G10" s="202">
        <f>'07'!I19+'07'!I50</f>
        <v>0</v>
      </c>
      <c r="H10" s="202">
        <f>'07'!J19+'07'!J50</f>
        <v>0</v>
      </c>
      <c r="I10" s="202">
        <f>'07'!K19+'07'!K50</f>
        <v>0</v>
      </c>
      <c r="J10" s="202">
        <f>'07'!L19+'07'!L50</f>
        <v>0</v>
      </c>
      <c r="K10" s="202">
        <f>'07'!M19+'07'!M50</f>
        <v>0</v>
      </c>
      <c r="L10" s="202">
        <f>'07'!N19+'07'!N50</f>
        <v>0</v>
      </c>
      <c r="M10" s="202">
        <f>'07'!O19+'07'!O50</f>
        <v>0</v>
      </c>
      <c r="N10" s="202">
        <f>'07'!P19+'07'!P50</f>
        <v>0</v>
      </c>
      <c r="O10" s="202">
        <f>'07'!Q19+'07'!Q50</f>
        <v>0</v>
      </c>
      <c r="P10" s="202">
        <f>'07'!R19+'07'!R50</f>
        <v>0</v>
      </c>
      <c r="Q10" s="202">
        <f>'07'!S19+'07'!S50</f>
        <v>0</v>
      </c>
      <c r="R10" s="202">
        <f>'07'!T19+'07'!T50</f>
        <v>0</v>
      </c>
      <c r="S10" s="202">
        <f>'07'!U19+'07'!U50</f>
        <v>0</v>
      </c>
      <c r="T10" s="202">
        <f>'07'!V19+'07'!V50</f>
        <v>0</v>
      </c>
      <c r="U10" s="202">
        <f>'07'!W19+'07'!W50</f>
        <v>0</v>
      </c>
      <c r="V10" s="202">
        <f>'07'!X19+'07'!X50</f>
        <v>0</v>
      </c>
      <c r="W10" s="202">
        <f>'07'!Y19+'07'!Y50</f>
        <v>0</v>
      </c>
      <c r="X10" s="202">
        <f>'07'!Z19+'07'!Z50</f>
        <v>0</v>
      </c>
      <c r="Y10" s="202">
        <f>'07'!AA19+'07'!AA50</f>
        <v>0</v>
      </c>
      <c r="Z10" s="202">
        <f>'07'!AB19+'07'!AB50</f>
        <v>0</v>
      </c>
      <c r="AA10" s="202">
        <f>'07'!AC19+'07'!AC50</f>
        <v>0</v>
      </c>
      <c r="AB10" s="202">
        <f>'07'!AD19+'07'!AD50</f>
        <v>0</v>
      </c>
      <c r="AC10" s="202">
        <f>'07'!AE19+'07'!AE50</f>
        <v>0</v>
      </c>
      <c r="AD10" s="202">
        <f>'07'!AF19+'07'!AF50</f>
        <v>0</v>
      </c>
      <c r="AE10" s="202">
        <f>'07'!AG19+'07'!AG50</f>
        <v>0</v>
      </c>
      <c r="AF10" s="202">
        <f>'07'!AH19+'07'!AH50</f>
        <v>0</v>
      </c>
      <c r="AG10" s="202">
        <f>'07'!AI19+'07'!AI50</f>
        <v>0</v>
      </c>
      <c r="AH10" s="202">
        <f>'07'!AJ19+'07'!AJ50</f>
        <v>0</v>
      </c>
      <c r="AI10" s="202">
        <f>'07'!AK19+'07'!AK50</f>
        <v>0</v>
      </c>
      <c r="AJ10" s="202">
        <f>'07'!AL19+'07'!AL50</f>
        <v>0</v>
      </c>
      <c r="AK10" s="202">
        <f>'07'!AM19+'07'!AM50</f>
        <v>0</v>
      </c>
      <c r="AL10" s="202">
        <f>'07'!AN19+'07'!AN50</f>
        <v>0</v>
      </c>
      <c r="AM10" s="202">
        <f>'07'!AO19+'07'!AO50</f>
        <v>0</v>
      </c>
      <c r="AN10" s="202">
        <f>'07'!AP19+'07'!AP50</f>
        <v>0</v>
      </c>
      <c r="AO10" s="202">
        <f>'07'!AQ19+'07'!AQ50</f>
        <v>0</v>
      </c>
      <c r="AP10" s="202">
        <f>'07'!AR19+'07'!AR50</f>
        <v>0</v>
      </c>
      <c r="AQ10" s="202">
        <f>'07'!AS19+'07'!AS50</f>
        <v>0</v>
      </c>
      <c r="AR10" s="202">
        <f>'07'!AT19+'07'!AT50</f>
        <v>0</v>
      </c>
      <c r="AS10" s="202">
        <f>'07'!AU19+'07'!AU50</f>
        <v>0</v>
      </c>
      <c r="AT10" s="202">
        <f>'07'!AV19+'07'!AV50</f>
        <v>0</v>
      </c>
      <c r="AU10" s="202">
        <f>'07'!AW19+'07'!AW50</f>
        <v>0</v>
      </c>
      <c r="AV10" s="202">
        <f>'07'!AX19+'07'!AX50</f>
        <v>0</v>
      </c>
      <c r="AW10" s="202">
        <f>'07'!AY19+'07'!AY50</f>
        <v>0</v>
      </c>
      <c r="AX10" s="202">
        <f>'07'!AZ19+'07'!AZ50</f>
        <v>0</v>
      </c>
      <c r="AY10" s="202">
        <f>'07'!BA19+'07'!BA50</f>
        <v>0</v>
      </c>
      <c r="AZ10" s="202">
        <f>'07'!BB19+'07'!BB50</f>
        <v>0</v>
      </c>
      <c r="BA10" s="202">
        <f>'07'!BC19+'07'!BC50</f>
        <v>0</v>
      </c>
      <c r="BB10" s="202">
        <f>'07'!BD19+'07'!BD50</f>
        <v>0</v>
      </c>
      <c r="BC10" s="202">
        <f>'07'!BE19+'07'!BE50</f>
        <v>0</v>
      </c>
      <c r="BD10" s="202">
        <f>'07'!BF19+'07'!BF50</f>
        <v>0</v>
      </c>
      <c r="BE10" s="202">
        <f>'07'!BG19+'07'!BG50</f>
        <v>0</v>
      </c>
      <c r="BF10" s="202">
        <f>'07'!BH19+'07'!BH50</f>
        <v>0</v>
      </c>
      <c r="BG10" s="202">
        <f>'07'!BI19+'07'!BI50</f>
        <v>0</v>
      </c>
      <c r="BH10" s="202">
        <f>'07'!BJ19+'07'!BJ50</f>
        <v>0</v>
      </c>
      <c r="BI10" s="202">
        <f>'07'!BK19+'07'!BK50</f>
        <v>0</v>
      </c>
      <c r="BJ10" s="202">
        <f>'07'!BL19+'07'!BL50</f>
        <v>0</v>
      </c>
      <c r="BK10" s="202">
        <f>'07'!BM19+'07'!BM50</f>
        <v>0</v>
      </c>
      <c r="BL10" s="202">
        <f>'07'!BN19+'07'!BN50</f>
        <v>0</v>
      </c>
      <c r="BM10" s="202">
        <f>'07'!BO19+'07'!BO50</f>
        <v>0</v>
      </c>
      <c r="BN10" s="202">
        <f>'07'!BP19+'07'!BP50</f>
        <v>0</v>
      </c>
      <c r="BO10" s="202">
        <f>'07'!BQ19+'07'!BQ50</f>
        <v>0</v>
      </c>
      <c r="BP10" s="202">
        <f>'07'!BR19+'07'!BR50</f>
        <v>0</v>
      </c>
      <c r="BQ10" s="202">
        <f>'07'!BS19+'07'!BS50</f>
        <v>0</v>
      </c>
      <c r="BR10" s="202">
        <f>'07'!BT19+'07'!BT50</f>
        <v>0</v>
      </c>
      <c r="BS10" s="202">
        <f>'07'!BU19+'07'!BU50</f>
        <v>0</v>
      </c>
      <c r="BT10" s="202">
        <f>'07'!BV19+'07'!BV50</f>
        <v>0</v>
      </c>
      <c r="BU10" s="202">
        <f>'07'!BW19+'07'!BW50</f>
        <v>0</v>
      </c>
      <c r="BV10" s="202">
        <f>'07'!BX19+'07'!BX50</f>
        <v>0</v>
      </c>
      <c r="BW10" s="202">
        <f>'07'!BY19+'07'!BY50</f>
        <v>0</v>
      </c>
      <c r="BX10" s="202">
        <f>'07'!BZ19+'07'!BZ50</f>
        <v>0</v>
      </c>
      <c r="BY10" s="58">
        <f>'07'!C21+'07'!C52</f>
        <v>0</v>
      </c>
    </row>
    <row r="11" spans="1:77" ht="15">
      <c r="A11" s="124">
        <v>44263</v>
      </c>
      <c r="B11" s="202" t="e">
        <f>'08'!#REF!+'08'!D33</f>
        <v>#REF!</v>
      </c>
      <c r="C11" s="202" t="e">
        <f>'08'!#REF!+'08'!E33</f>
        <v>#REF!</v>
      </c>
      <c r="D11" s="202" t="e">
        <f>'08'!#REF!+'08'!F33</f>
        <v>#REF!</v>
      </c>
      <c r="E11" s="202" t="e">
        <f>'08'!#REF!+'08'!G33</f>
        <v>#REF!</v>
      </c>
      <c r="F11" s="202" t="e">
        <f>'08'!#REF!+'08'!H33</f>
        <v>#REF!</v>
      </c>
      <c r="G11" s="202" t="e">
        <f>'08'!#REF!+'08'!I33</f>
        <v>#REF!</v>
      </c>
      <c r="H11" s="202" t="e">
        <f>'08'!#REF!+'08'!J33</f>
        <v>#REF!</v>
      </c>
      <c r="I11" s="202" t="e">
        <f>'08'!#REF!+'08'!K33</f>
        <v>#REF!</v>
      </c>
      <c r="J11" s="202" t="e">
        <f>'08'!#REF!+'08'!L33</f>
        <v>#REF!</v>
      </c>
      <c r="K11" s="202" t="e">
        <f>'08'!#REF!+'08'!M33</f>
        <v>#REF!</v>
      </c>
      <c r="L11" s="202" t="e">
        <f>'08'!#REF!+'08'!N33</f>
        <v>#REF!</v>
      </c>
      <c r="M11" s="202" t="e">
        <f>'08'!#REF!+'08'!O33</f>
        <v>#REF!</v>
      </c>
      <c r="N11" s="202" t="e">
        <f>'08'!#REF!+'08'!P33</f>
        <v>#REF!</v>
      </c>
      <c r="O11" s="202" t="e">
        <f>'08'!#REF!+'08'!Q33</f>
        <v>#REF!</v>
      </c>
      <c r="P11" s="202" t="e">
        <f>'08'!#REF!+'08'!R33</f>
        <v>#REF!</v>
      </c>
      <c r="Q11" s="202" t="e">
        <f>'08'!#REF!+'08'!S33</f>
        <v>#REF!</v>
      </c>
      <c r="R11" s="202" t="e">
        <f>'08'!#REF!+'08'!T33</f>
        <v>#REF!</v>
      </c>
      <c r="S11" s="202" t="e">
        <f>'08'!#REF!+'08'!U33</f>
        <v>#REF!</v>
      </c>
      <c r="T11" s="202" t="e">
        <f>'08'!#REF!+'08'!V33</f>
        <v>#REF!</v>
      </c>
      <c r="U11" s="202" t="e">
        <f>'08'!#REF!+'08'!W33</f>
        <v>#REF!</v>
      </c>
      <c r="V11" s="202" t="e">
        <f>'08'!#REF!+'08'!X33</f>
        <v>#REF!</v>
      </c>
      <c r="W11" s="202" t="e">
        <f>'08'!#REF!+'08'!Y33</f>
        <v>#REF!</v>
      </c>
      <c r="X11" s="202" t="e">
        <f>'08'!#REF!+'08'!Z33</f>
        <v>#REF!</v>
      </c>
      <c r="Y11" s="202" t="e">
        <f>'08'!#REF!+'08'!AA33</f>
        <v>#REF!</v>
      </c>
      <c r="Z11" s="202" t="e">
        <f>'08'!#REF!+'08'!AB33</f>
        <v>#REF!</v>
      </c>
      <c r="AA11" s="202" t="e">
        <f>'08'!#REF!+'08'!AC33</f>
        <v>#REF!</v>
      </c>
      <c r="AB11" s="202" t="e">
        <f>'08'!#REF!+'08'!AD33</f>
        <v>#REF!</v>
      </c>
      <c r="AC11" s="202" t="e">
        <f>'08'!#REF!+'08'!AE33</f>
        <v>#REF!</v>
      </c>
      <c r="AD11" s="202" t="e">
        <f>'08'!#REF!+'08'!AF33</f>
        <v>#REF!</v>
      </c>
      <c r="AE11" s="202" t="e">
        <f>'08'!#REF!+'08'!AG33</f>
        <v>#REF!</v>
      </c>
      <c r="AF11" s="202" t="e">
        <f>'08'!#REF!+'08'!AH33</f>
        <v>#REF!</v>
      </c>
      <c r="AG11" s="202" t="e">
        <f>'08'!#REF!+'08'!AI33</f>
        <v>#REF!</v>
      </c>
      <c r="AH11" s="202" t="e">
        <f>'08'!#REF!+'08'!AJ33</f>
        <v>#REF!</v>
      </c>
      <c r="AI11" s="202" t="e">
        <f>'08'!#REF!+'08'!AK33</f>
        <v>#REF!</v>
      </c>
      <c r="AJ11" s="202" t="e">
        <f>'08'!#REF!+'08'!AL33</f>
        <v>#REF!</v>
      </c>
      <c r="AK11" s="202" t="e">
        <f>'08'!#REF!+'08'!AM33</f>
        <v>#REF!</v>
      </c>
      <c r="AL11" s="202" t="e">
        <f>'08'!#REF!+'08'!AN33</f>
        <v>#REF!</v>
      </c>
      <c r="AM11" s="202" t="e">
        <f>'08'!#REF!+'08'!AO33</f>
        <v>#REF!</v>
      </c>
      <c r="AN11" s="202" t="e">
        <f>'08'!#REF!+'08'!AP33</f>
        <v>#REF!</v>
      </c>
      <c r="AO11" s="202" t="e">
        <f>'08'!#REF!+'08'!AQ33</f>
        <v>#REF!</v>
      </c>
      <c r="AP11" s="202" t="e">
        <f>'08'!#REF!+'08'!AR33</f>
        <v>#REF!</v>
      </c>
      <c r="AQ11" s="202" t="e">
        <f>'08'!#REF!+'08'!AS33</f>
        <v>#REF!</v>
      </c>
      <c r="AR11" s="202" t="e">
        <f>'08'!#REF!+'08'!AT33</f>
        <v>#REF!</v>
      </c>
      <c r="AS11" s="202" t="e">
        <f>'08'!#REF!+'08'!AU33</f>
        <v>#REF!</v>
      </c>
      <c r="AT11" s="202" t="e">
        <f>'08'!#REF!+'08'!AV33</f>
        <v>#REF!</v>
      </c>
      <c r="AU11" s="202" t="e">
        <f>'08'!#REF!+'08'!AW33</f>
        <v>#REF!</v>
      </c>
      <c r="AV11" s="202" t="e">
        <f>'08'!#REF!+'08'!AX33</f>
        <v>#REF!</v>
      </c>
      <c r="AW11" s="202" t="e">
        <f>'08'!#REF!+'08'!AY33</f>
        <v>#REF!</v>
      </c>
      <c r="AX11" s="202" t="e">
        <f>'08'!#REF!+'08'!AZ33</f>
        <v>#REF!</v>
      </c>
      <c r="AY11" s="202" t="e">
        <f>'08'!#REF!+'08'!BA33</f>
        <v>#REF!</v>
      </c>
      <c r="AZ11" s="202" t="e">
        <f>'08'!#REF!+'08'!BB33</f>
        <v>#REF!</v>
      </c>
      <c r="BA11" s="202" t="e">
        <f>'08'!#REF!+'08'!BC33</f>
        <v>#REF!</v>
      </c>
      <c r="BB11" s="202" t="e">
        <f>'08'!#REF!+'08'!BD33</f>
        <v>#REF!</v>
      </c>
      <c r="BC11" s="202" t="e">
        <f>'08'!#REF!+'08'!BE33</f>
        <v>#REF!</v>
      </c>
      <c r="BD11" s="202" t="e">
        <f>'08'!#REF!+'08'!BF33</f>
        <v>#REF!</v>
      </c>
      <c r="BE11" s="202" t="e">
        <f>'08'!#REF!+'08'!BG33</f>
        <v>#REF!</v>
      </c>
      <c r="BF11" s="202" t="e">
        <f>'08'!#REF!+'08'!BH33</f>
        <v>#REF!</v>
      </c>
      <c r="BG11" s="202" t="e">
        <f>'08'!#REF!+'08'!BI33</f>
        <v>#REF!</v>
      </c>
      <c r="BH11" s="202" t="e">
        <f>'08'!#REF!+'08'!BJ33</f>
        <v>#REF!</v>
      </c>
      <c r="BI11" s="202" t="e">
        <f>'08'!#REF!+'08'!BK33</f>
        <v>#REF!</v>
      </c>
      <c r="BJ11" s="202" t="e">
        <f>'08'!#REF!+'08'!BL33</f>
        <v>#REF!</v>
      </c>
      <c r="BK11" s="202" t="e">
        <f>'08'!#REF!+'08'!BM33</f>
        <v>#REF!</v>
      </c>
      <c r="BL11" s="202" t="e">
        <f>'08'!#REF!+'08'!BN33</f>
        <v>#REF!</v>
      </c>
      <c r="BM11" s="202" t="e">
        <f>'08'!#REF!+'08'!BO33</f>
        <v>#REF!</v>
      </c>
      <c r="BN11" s="202" t="e">
        <f>'08'!#REF!+'08'!BP33</f>
        <v>#REF!</v>
      </c>
      <c r="BO11" s="202" t="e">
        <f>'08'!#REF!+'08'!BQ33</f>
        <v>#REF!</v>
      </c>
      <c r="BP11" s="202" t="e">
        <f>'08'!#REF!+'08'!BR33</f>
        <v>#REF!</v>
      </c>
      <c r="BQ11" s="202" t="e">
        <f>'08'!#REF!+'08'!BS33</f>
        <v>#REF!</v>
      </c>
      <c r="BR11" s="202" t="e">
        <f>'08'!#REF!+'08'!BT33</f>
        <v>#REF!</v>
      </c>
      <c r="BS11" s="202" t="e">
        <f>'08'!#REF!+'08'!BU33</f>
        <v>#REF!</v>
      </c>
      <c r="BT11" s="202" t="e">
        <f>'08'!#REF!+'08'!BV33</f>
        <v>#REF!</v>
      </c>
      <c r="BU11" s="202" t="e">
        <f>'08'!#REF!+'08'!BW33</f>
        <v>#REF!</v>
      </c>
      <c r="BV11" s="202" t="e">
        <f>'08'!#REF!+'08'!BX33</f>
        <v>#REF!</v>
      </c>
      <c r="BW11" s="202" t="e">
        <f>'08'!#REF!+'08'!BY33</f>
        <v>#REF!</v>
      </c>
      <c r="BX11" s="202" t="e">
        <f>'08'!#REF!+'08'!BZ33</f>
        <v>#REF!</v>
      </c>
      <c r="BY11" s="58" t="e">
        <f>'08'!#REF!+'08'!C35</f>
        <v>#REF!</v>
      </c>
    </row>
    <row r="12" spans="1:77" ht="15">
      <c r="A12" s="124">
        <v>44264</v>
      </c>
      <c r="B12" s="202" t="e">
        <f>'09'!#REF!+'09'!D33</f>
        <v>#REF!</v>
      </c>
      <c r="C12" s="202" t="e">
        <f>'09'!#REF!+'09'!E33</f>
        <v>#REF!</v>
      </c>
      <c r="D12" s="202" t="e">
        <f>'09'!#REF!+'09'!F33</f>
        <v>#REF!</v>
      </c>
      <c r="E12" s="202" t="e">
        <f>'09'!#REF!+'09'!G33</f>
        <v>#REF!</v>
      </c>
      <c r="F12" s="202" t="e">
        <f>'09'!#REF!+'09'!H33</f>
        <v>#REF!</v>
      </c>
      <c r="G12" s="202" t="e">
        <f>'09'!#REF!+'09'!I33</f>
        <v>#REF!</v>
      </c>
      <c r="H12" s="202" t="e">
        <f>'09'!#REF!+'09'!J33</f>
        <v>#REF!</v>
      </c>
      <c r="I12" s="202" t="e">
        <f>'09'!#REF!+'09'!K33</f>
        <v>#REF!</v>
      </c>
      <c r="J12" s="202" t="e">
        <f>'09'!#REF!+'09'!L33</f>
        <v>#REF!</v>
      </c>
      <c r="K12" s="202" t="e">
        <f>'09'!#REF!+'09'!M33</f>
        <v>#REF!</v>
      </c>
      <c r="L12" s="202" t="e">
        <f>'09'!#REF!+'09'!N33</f>
        <v>#REF!</v>
      </c>
      <c r="M12" s="202" t="e">
        <f>'09'!#REF!+'09'!O33</f>
        <v>#REF!</v>
      </c>
      <c r="N12" s="202" t="e">
        <f>'09'!#REF!+'09'!P33</f>
        <v>#REF!</v>
      </c>
      <c r="O12" s="202" t="e">
        <f>'09'!#REF!+'09'!Q33</f>
        <v>#REF!</v>
      </c>
      <c r="P12" s="202" t="e">
        <f>'09'!#REF!+'09'!R33</f>
        <v>#REF!</v>
      </c>
      <c r="Q12" s="202" t="e">
        <f>'09'!#REF!+'09'!S33</f>
        <v>#REF!</v>
      </c>
      <c r="R12" s="202" t="e">
        <f>'09'!#REF!+'09'!T33</f>
        <v>#REF!</v>
      </c>
      <c r="S12" s="202" t="e">
        <f>'09'!#REF!+'09'!U33</f>
        <v>#REF!</v>
      </c>
      <c r="T12" s="202" t="e">
        <f>'09'!#REF!+'09'!V33</f>
        <v>#REF!</v>
      </c>
      <c r="U12" s="202" t="e">
        <f>'09'!#REF!+'09'!W33</f>
        <v>#REF!</v>
      </c>
      <c r="V12" s="202" t="e">
        <f>'09'!#REF!+'09'!X33</f>
        <v>#REF!</v>
      </c>
      <c r="W12" s="202" t="e">
        <f>'09'!#REF!+'09'!Y33</f>
        <v>#REF!</v>
      </c>
      <c r="X12" s="202" t="e">
        <f>'09'!#REF!+'09'!Z33</f>
        <v>#REF!</v>
      </c>
      <c r="Y12" s="202" t="e">
        <f>'09'!#REF!+'09'!AA33</f>
        <v>#REF!</v>
      </c>
      <c r="Z12" s="202" t="e">
        <f>'09'!#REF!+'09'!AB33</f>
        <v>#REF!</v>
      </c>
      <c r="AA12" s="202" t="e">
        <f>'09'!#REF!+'09'!AC33</f>
        <v>#REF!</v>
      </c>
      <c r="AB12" s="202" t="e">
        <f>'09'!#REF!+'09'!AD33</f>
        <v>#REF!</v>
      </c>
      <c r="AC12" s="202" t="e">
        <f>'09'!#REF!+'09'!AE33</f>
        <v>#REF!</v>
      </c>
      <c r="AD12" s="202" t="e">
        <f>'09'!#REF!+'09'!AF33</f>
        <v>#REF!</v>
      </c>
      <c r="AE12" s="202" t="e">
        <f>'09'!#REF!+'09'!AG33</f>
        <v>#REF!</v>
      </c>
      <c r="AF12" s="202" t="e">
        <f>'09'!#REF!+'09'!AH33</f>
        <v>#REF!</v>
      </c>
      <c r="AG12" s="202" t="e">
        <f>'09'!#REF!+'09'!AI33</f>
        <v>#REF!</v>
      </c>
      <c r="AH12" s="202" t="e">
        <f>'09'!#REF!+'09'!AJ33</f>
        <v>#REF!</v>
      </c>
      <c r="AI12" s="202" t="e">
        <f>'09'!#REF!+'09'!AK33</f>
        <v>#REF!</v>
      </c>
      <c r="AJ12" s="202" t="e">
        <f>'09'!#REF!+'09'!AL33</f>
        <v>#REF!</v>
      </c>
      <c r="AK12" s="202" t="e">
        <f>'09'!#REF!+'09'!AM33</f>
        <v>#REF!</v>
      </c>
      <c r="AL12" s="202" t="e">
        <f>'09'!#REF!+'09'!AN33</f>
        <v>#REF!</v>
      </c>
      <c r="AM12" s="202" t="e">
        <f>'09'!#REF!+'09'!AO33</f>
        <v>#REF!</v>
      </c>
      <c r="AN12" s="202" t="e">
        <f>'09'!#REF!+'09'!AP33</f>
        <v>#REF!</v>
      </c>
      <c r="AO12" s="202" t="e">
        <f>'09'!#REF!+'09'!AQ33</f>
        <v>#REF!</v>
      </c>
      <c r="AP12" s="202" t="e">
        <f>'09'!#REF!+'09'!AR33</f>
        <v>#REF!</v>
      </c>
      <c r="AQ12" s="202" t="e">
        <f>'09'!#REF!+'09'!AS33</f>
        <v>#REF!</v>
      </c>
      <c r="AR12" s="202" t="e">
        <f>'09'!#REF!+'09'!AT33</f>
        <v>#REF!</v>
      </c>
      <c r="AS12" s="202" t="e">
        <f>'09'!#REF!+'09'!AU33</f>
        <v>#REF!</v>
      </c>
      <c r="AT12" s="202" t="e">
        <f>'09'!#REF!+'09'!AV33</f>
        <v>#REF!</v>
      </c>
      <c r="AU12" s="202" t="e">
        <f>'09'!#REF!+'09'!AW33</f>
        <v>#REF!</v>
      </c>
      <c r="AV12" s="202" t="e">
        <f>'09'!#REF!+'09'!AX33</f>
        <v>#REF!</v>
      </c>
      <c r="AW12" s="202" t="e">
        <f>'09'!#REF!+'09'!AY33</f>
        <v>#REF!</v>
      </c>
      <c r="AX12" s="202" t="e">
        <f>'09'!#REF!+'09'!AZ33</f>
        <v>#REF!</v>
      </c>
      <c r="AY12" s="202" t="e">
        <f>'09'!#REF!+'09'!BA33</f>
        <v>#REF!</v>
      </c>
      <c r="AZ12" s="202" t="e">
        <f>'09'!#REF!+'09'!BB33</f>
        <v>#REF!</v>
      </c>
      <c r="BA12" s="202" t="e">
        <f>'09'!#REF!+'09'!BC33</f>
        <v>#REF!</v>
      </c>
      <c r="BB12" s="202" t="e">
        <f>'09'!#REF!+'09'!BD33</f>
        <v>#REF!</v>
      </c>
      <c r="BC12" s="202" t="e">
        <f>'09'!#REF!+'09'!BE33</f>
        <v>#REF!</v>
      </c>
      <c r="BD12" s="202" t="e">
        <f>'09'!#REF!+'09'!BF33</f>
        <v>#REF!</v>
      </c>
      <c r="BE12" s="202" t="e">
        <f>'09'!#REF!+'09'!BG33</f>
        <v>#REF!</v>
      </c>
      <c r="BF12" s="202" t="e">
        <f>'09'!#REF!+'09'!BH33</f>
        <v>#REF!</v>
      </c>
      <c r="BG12" s="202" t="e">
        <f>'09'!#REF!+'09'!BI33</f>
        <v>#REF!</v>
      </c>
      <c r="BH12" s="202" t="e">
        <f>'09'!#REF!+'09'!BJ33</f>
        <v>#REF!</v>
      </c>
      <c r="BI12" s="202" t="e">
        <f>'09'!#REF!+'09'!BK33</f>
        <v>#REF!</v>
      </c>
      <c r="BJ12" s="202" t="e">
        <f>'09'!#REF!+'09'!BL33</f>
        <v>#REF!</v>
      </c>
      <c r="BK12" s="202" t="e">
        <f>'09'!#REF!+'09'!BM33</f>
        <v>#REF!</v>
      </c>
      <c r="BL12" s="202" t="e">
        <f>'09'!#REF!+'09'!BN33</f>
        <v>#REF!</v>
      </c>
      <c r="BM12" s="202" t="e">
        <f>'09'!#REF!+'09'!BO33</f>
        <v>#REF!</v>
      </c>
      <c r="BN12" s="202" t="e">
        <f>'09'!#REF!+'09'!BP33</f>
        <v>#REF!</v>
      </c>
      <c r="BO12" s="202" t="e">
        <f>'09'!#REF!+'09'!BQ33</f>
        <v>#REF!</v>
      </c>
      <c r="BP12" s="202" t="e">
        <f>'09'!#REF!+'09'!BR33</f>
        <v>#REF!</v>
      </c>
      <c r="BQ12" s="202" t="e">
        <f>'09'!#REF!+'09'!BS33</f>
        <v>#REF!</v>
      </c>
      <c r="BR12" s="202" t="e">
        <f>'09'!#REF!+'09'!BT33</f>
        <v>#REF!</v>
      </c>
      <c r="BS12" s="202" t="e">
        <f>'09'!#REF!+'09'!BU33</f>
        <v>#REF!</v>
      </c>
      <c r="BT12" s="202" t="e">
        <f>'09'!#REF!+'09'!BV33</f>
        <v>#REF!</v>
      </c>
      <c r="BU12" s="202" t="e">
        <f>'09'!#REF!+'09'!BW33</f>
        <v>#REF!</v>
      </c>
      <c r="BV12" s="202" t="e">
        <f>'09'!#REF!+'09'!BX33</f>
        <v>#REF!</v>
      </c>
      <c r="BW12" s="202" t="e">
        <f>'09'!#REF!+'09'!BY33</f>
        <v>#REF!</v>
      </c>
      <c r="BX12" s="202" t="e">
        <f>'09'!#REF!+'09'!BZ33</f>
        <v>#REF!</v>
      </c>
      <c r="BY12" s="58" t="e">
        <f>'09'!#REF!+'09'!C35</f>
        <v>#REF!</v>
      </c>
    </row>
    <row r="13" spans="1:77" ht="15">
      <c r="A13" s="124">
        <v>44265</v>
      </c>
      <c r="B13" s="202" t="e">
        <f>'10'!#REF!+'10'!D32</f>
        <v>#REF!</v>
      </c>
      <c r="C13" s="202" t="e">
        <f>'10'!#REF!+'10'!E32</f>
        <v>#REF!</v>
      </c>
      <c r="D13" s="202" t="e">
        <f>'10'!#REF!+'10'!F32</f>
        <v>#REF!</v>
      </c>
      <c r="E13" s="202" t="e">
        <f>'10'!#REF!+'10'!G32</f>
        <v>#REF!</v>
      </c>
      <c r="F13" s="202" t="e">
        <f>'10'!#REF!+'10'!H32</f>
        <v>#REF!</v>
      </c>
      <c r="G13" s="202" t="e">
        <f>'10'!#REF!+'10'!I32</f>
        <v>#REF!</v>
      </c>
      <c r="H13" s="202" t="e">
        <f>'10'!#REF!+'10'!J32</f>
        <v>#REF!</v>
      </c>
      <c r="I13" s="202" t="e">
        <f>'10'!#REF!+'10'!K32</f>
        <v>#REF!</v>
      </c>
      <c r="J13" s="202" t="e">
        <f>'10'!#REF!+'10'!L32</f>
        <v>#REF!</v>
      </c>
      <c r="K13" s="202" t="e">
        <f>'10'!#REF!+'10'!M32</f>
        <v>#REF!</v>
      </c>
      <c r="L13" s="202" t="e">
        <f>'10'!#REF!+'10'!N32</f>
        <v>#REF!</v>
      </c>
      <c r="M13" s="202" t="e">
        <f>'10'!#REF!+'10'!O32</f>
        <v>#REF!</v>
      </c>
      <c r="N13" s="202" t="e">
        <f>'10'!#REF!+'10'!P32</f>
        <v>#REF!</v>
      </c>
      <c r="O13" s="202" t="e">
        <f>'10'!#REF!+'10'!Q32</f>
        <v>#REF!</v>
      </c>
      <c r="P13" s="202" t="e">
        <f>'10'!#REF!+'10'!R32</f>
        <v>#REF!</v>
      </c>
      <c r="Q13" s="202" t="e">
        <f>'10'!#REF!+'10'!S32</f>
        <v>#REF!</v>
      </c>
      <c r="R13" s="202" t="e">
        <f>'10'!#REF!+'10'!T32</f>
        <v>#REF!</v>
      </c>
      <c r="S13" s="202" t="e">
        <f>'10'!#REF!+'10'!U32</f>
        <v>#REF!</v>
      </c>
      <c r="T13" s="202" t="e">
        <f>'10'!#REF!+'10'!V32</f>
        <v>#REF!</v>
      </c>
      <c r="U13" s="202" t="e">
        <f>'10'!#REF!+'10'!W32</f>
        <v>#REF!</v>
      </c>
      <c r="V13" s="202" t="e">
        <f>'10'!#REF!+'10'!X32</f>
        <v>#REF!</v>
      </c>
      <c r="W13" s="202" t="e">
        <f>'10'!#REF!+'10'!Y32</f>
        <v>#REF!</v>
      </c>
      <c r="X13" s="202" t="e">
        <f>'10'!#REF!+'10'!Z32</f>
        <v>#REF!</v>
      </c>
      <c r="Y13" s="202" t="e">
        <f>'10'!#REF!+'10'!AA32</f>
        <v>#REF!</v>
      </c>
      <c r="Z13" s="202" t="e">
        <f>'10'!#REF!+'10'!AB32</f>
        <v>#REF!</v>
      </c>
      <c r="AA13" s="202" t="e">
        <f>'10'!#REF!+'10'!AC32</f>
        <v>#REF!</v>
      </c>
      <c r="AB13" s="202" t="e">
        <f>'10'!#REF!+'10'!AD32</f>
        <v>#REF!</v>
      </c>
      <c r="AC13" s="202" t="e">
        <f>'10'!#REF!+'10'!AE32</f>
        <v>#REF!</v>
      </c>
      <c r="AD13" s="202" t="e">
        <f>'10'!#REF!+'10'!AF32</f>
        <v>#REF!</v>
      </c>
      <c r="AE13" s="202" t="e">
        <f>'10'!#REF!+'10'!AG32</f>
        <v>#REF!</v>
      </c>
      <c r="AF13" s="202" t="e">
        <f>'10'!#REF!+'10'!AH32</f>
        <v>#REF!</v>
      </c>
      <c r="AG13" s="202" t="e">
        <f>'10'!#REF!+'10'!AI32</f>
        <v>#REF!</v>
      </c>
      <c r="AH13" s="202" t="e">
        <f>'10'!#REF!+'10'!AJ32</f>
        <v>#REF!</v>
      </c>
      <c r="AI13" s="202" t="e">
        <f>'10'!#REF!+'10'!AK32</f>
        <v>#REF!</v>
      </c>
      <c r="AJ13" s="202" t="e">
        <f>'10'!#REF!+'10'!AL32</f>
        <v>#REF!</v>
      </c>
      <c r="AK13" s="202" t="e">
        <f>'10'!#REF!+'10'!AM32</f>
        <v>#REF!</v>
      </c>
      <c r="AL13" s="202" t="e">
        <f>'10'!#REF!+'10'!AN32</f>
        <v>#REF!</v>
      </c>
      <c r="AM13" s="202" t="e">
        <f>'10'!#REF!+'10'!AO32</f>
        <v>#REF!</v>
      </c>
      <c r="AN13" s="202" t="e">
        <f>'10'!#REF!+'10'!AP32</f>
        <v>#REF!</v>
      </c>
      <c r="AO13" s="202" t="e">
        <f>'10'!#REF!+'10'!AQ32</f>
        <v>#REF!</v>
      </c>
      <c r="AP13" s="202" t="e">
        <f>'10'!#REF!+'10'!AR32</f>
        <v>#REF!</v>
      </c>
      <c r="AQ13" s="202" t="e">
        <f>'10'!#REF!+'10'!AS32</f>
        <v>#REF!</v>
      </c>
      <c r="AR13" s="202" t="e">
        <f>'10'!#REF!+'10'!AT32</f>
        <v>#REF!</v>
      </c>
      <c r="AS13" s="202" t="e">
        <f>'10'!#REF!+'10'!AU32</f>
        <v>#REF!</v>
      </c>
      <c r="AT13" s="202" t="e">
        <f>'10'!#REF!+'10'!AV32</f>
        <v>#REF!</v>
      </c>
      <c r="AU13" s="202" t="e">
        <f>'10'!#REF!+'10'!AW32</f>
        <v>#REF!</v>
      </c>
      <c r="AV13" s="202" t="e">
        <f>'10'!#REF!+'10'!AX32</f>
        <v>#REF!</v>
      </c>
      <c r="AW13" s="202" t="e">
        <f>'10'!#REF!+'10'!AY32</f>
        <v>#REF!</v>
      </c>
      <c r="AX13" s="202" t="e">
        <f>'10'!#REF!+'10'!AZ32</f>
        <v>#REF!</v>
      </c>
      <c r="AY13" s="202" t="e">
        <f>'10'!#REF!+'10'!BA32</f>
        <v>#REF!</v>
      </c>
      <c r="AZ13" s="202" t="e">
        <f>'10'!#REF!+'10'!BB32</f>
        <v>#REF!</v>
      </c>
      <c r="BA13" s="202" t="e">
        <f>'10'!#REF!+'10'!BC32</f>
        <v>#REF!</v>
      </c>
      <c r="BB13" s="202" t="e">
        <f>'10'!#REF!+'10'!BD32</f>
        <v>#REF!</v>
      </c>
      <c r="BC13" s="202" t="e">
        <f>'10'!#REF!+'10'!BE32</f>
        <v>#REF!</v>
      </c>
      <c r="BD13" s="202" t="e">
        <f>'10'!#REF!+'10'!BF32</f>
        <v>#REF!</v>
      </c>
      <c r="BE13" s="202" t="e">
        <f>'10'!#REF!+'10'!BG32</f>
        <v>#REF!</v>
      </c>
      <c r="BF13" s="202" t="e">
        <f>'10'!#REF!+'10'!BH32</f>
        <v>#REF!</v>
      </c>
      <c r="BG13" s="202" t="e">
        <f>'10'!#REF!+'10'!BI32</f>
        <v>#REF!</v>
      </c>
      <c r="BH13" s="202" t="e">
        <f>'10'!#REF!+'10'!BJ32</f>
        <v>#REF!</v>
      </c>
      <c r="BI13" s="202" t="e">
        <f>'10'!#REF!+'10'!BK32</f>
        <v>#REF!</v>
      </c>
      <c r="BJ13" s="202" t="e">
        <f>'10'!#REF!+'10'!BL32</f>
        <v>#REF!</v>
      </c>
      <c r="BK13" s="202" t="e">
        <f>'10'!#REF!+'10'!BM32</f>
        <v>#REF!</v>
      </c>
      <c r="BL13" s="202" t="e">
        <f>'10'!#REF!+'10'!BN32</f>
        <v>#REF!</v>
      </c>
      <c r="BM13" s="202" t="e">
        <f>'10'!#REF!+'10'!BO32</f>
        <v>#REF!</v>
      </c>
      <c r="BN13" s="202" t="e">
        <f>'10'!#REF!+'10'!BP32</f>
        <v>#REF!</v>
      </c>
      <c r="BO13" s="202" t="e">
        <f>'10'!#REF!+'10'!BQ32</f>
        <v>#REF!</v>
      </c>
      <c r="BP13" s="202" t="e">
        <f>'10'!#REF!+'10'!BR32</f>
        <v>#REF!</v>
      </c>
      <c r="BQ13" s="202" t="e">
        <f>'10'!#REF!+'10'!BS32</f>
        <v>#REF!</v>
      </c>
      <c r="BR13" s="202" t="e">
        <f>'10'!#REF!+'10'!BT32</f>
        <v>#REF!</v>
      </c>
      <c r="BS13" s="202" t="e">
        <f>'10'!#REF!+'10'!BU32</f>
        <v>#REF!</v>
      </c>
      <c r="BT13" s="202" t="e">
        <f>'10'!#REF!+'10'!BV32</f>
        <v>#REF!</v>
      </c>
      <c r="BU13" s="202" t="e">
        <f>'10'!#REF!+'10'!BW32</f>
        <v>#REF!</v>
      </c>
      <c r="BV13" s="202" t="e">
        <f>'10'!#REF!+'10'!BX32</f>
        <v>#REF!</v>
      </c>
      <c r="BW13" s="202" t="e">
        <f>'10'!#REF!+'10'!BY32</f>
        <v>#REF!</v>
      </c>
      <c r="BX13" s="202" t="e">
        <f>'10'!#REF!+'10'!BZ32</f>
        <v>#REF!</v>
      </c>
      <c r="BY13" s="58" t="e">
        <f>'10'!#REF!+'10'!C34</f>
        <v>#REF!</v>
      </c>
    </row>
    <row r="14" spans="1:77" ht="15">
      <c r="A14" s="124">
        <v>44266</v>
      </c>
      <c r="B14" s="202" t="e">
        <f>'11'!#REF!+'11'!D20</f>
        <v>#REF!</v>
      </c>
      <c r="C14" s="202" t="e">
        <f>'11'!#REF!+'11'!E20</f>
        <v>#REF!</v>
      </c>
      <c r="D14" s="202" t="e">
        <f>'11'!#REF!+'11'!F20</f>
        <v>#REF!</v>
      </c>
      <c r="E14" s="202" t="e">
        <f>'11'!#REF!+'11'!G20</f>
        <v>#REF!</v>
      </c>
      <c r="F14" s="202" t="e">
        <f>'11'!#REF!+'11'!H20</f>
        <v>#REF!</v>
      </c>
      <c r="G14" s="202" t="e">
        <f>'11'!#REF!+'11'!I20</f>
        <v>#REF!</v>
      </c>
      <c r="H14" s="202" t="e">
        <f>'11'!#REF!+'11'!J20</f>
        <v>#REF!</v>
      </c>
      <c r="I14" s="202" t="e">
        <f>'11'!#REF!+'11'!K20</f>
        <v>#REF!</v>
      </c>
      <c r="J14" s="202" t="e">
        <f>'11'!#REF!+'11'!L20</f>
        <v>#REF!</v>
      </c>
      <c r="K14" s="202" t="e">
        <f>'11'!#REF!+'11'!M20</f>
        <v>#REF!</v>
      </c>
      <c r="L14" s="202" t="e">
        <f>'11'!#REF!+'11'!N20</f>
        <v>#REF!</v>
      </c>
      <c r="M14" s="202" t="e">
        <f>'11'!#REF!+'11'!O20</f>
        <v>#REF!</v>
      </c>
      <c r="N14" s="202" t="e">
        <f>'11'!#REF!+'11'!P20</f>
        <v>#REF!</v>
      </c>
      <c r="O14" s="202" t="e">
        <f>'11'!#REF!+'11'!Q20</f>
        <v>#REF!</v>
      </c>
      <c r="P14" s="202" t="e">
        <f>'11'!#REF!+'11'!R20</f>
        <v>#REF!</v>
      </c>
      <c r="Q14" s="202" t="e">
        <f>'11'!#REF!+'11'!S20</f>
        <v>#REF!</v>
      </c>
      <c r="R14" s="202" t="e">
        <f>'11'!#REF!+'11'!T20</f>
        <v>#REF!</v>
      </c>
      <c r="S14" s="202" t="e">
        <f>'11'!#REF!+'11'!U20</f>
        <v>#REF!</v>
      </c>
      <c r="T14" s="202" t="e">
        <f>'11'!#REF!+'11'!V20</f>
        <v>#REF!</v>
      </c>
      <c r="U14" s="202" t="e">
        <f>'11'!#REF!+'11'!W20</f>
        <v>#REF!</v>
      </c>
      <c r="V14" s="202" t="e">
        <f>'11'!#REF!+'11'!X20</f>
        <v>#REF!</v>
      </c>
      <c r="W14" s="202" t="e">
        <f>'11'!#REF!+'11'!Y20</f>
        <v>#REF!</v>
      </c>
      <c r="X14" s="202" t="e">
        <f>'11'!#REF!+'11'!Z20</f>
        <v>#REF!</v>
      </c>
      <c r="Y14" s="202" t="e">
        <f>'11'!#REF!+'11'!AA20</f>
        <v>#REF!</v>
      </c>
      <c r="Z14" s="202" t="e">
        <f>'11'!#REF!+'11'!AB20</f>
        <v>#REF!</v>
      </c>
      <c r="AA14" s="202" t="e">
        <f>'11'!#REF!+'11'!AC20</f>
        <v>#REF!</v>
      </c>
      <c r="AB14" s="202" t="e">
        <f>'11'!#REF!+'11'!AD20</f>
        <v>#REF!</v>
      </c>
      <c r="AC14" s="202" t="e">
        <f>'11'!#REF!+'11'!AE20</f>
        <v>#REF!</v>
      </c>
      <c r="AD14" s="202" t="e">
        <f>'11'!#REF!+'11'!AF20</f>
        <v>#REF!</v>
      </c>
      <c r="AE14" s="202" t="e">
        <f>'11'!#REF!+'11'!AG20</f>
        <v>#REF!</v>
      </c>
      <c r="AF14" s="202" t="e">
        <f>'11'!#REF!+'11'!AH20</f>
        <v>#REF!</v>
      </c>
      <c r="AG14" s="202" t="e">
        <f>'11'!#REF!+'11'!AI20</f>
        <v>#REF!</v>
      </c>
      <c r="AH14" s="202" t="e">
        <f>'11'!#REF!+'11'!AJ20</f>
        <v>#REF!</v>
      </c>
      <c r="AI14" s="202" t="e">
        <f>'11'!#REF!+'11'!AK20</f>
        <v>#REF!</v>
      </c>
      <c r="AJ14" s="202" t="e">
        <f>'11'!#REF!+'11'!AL20</f>
        <v>#REF!</v>
      </c>
      <c r="AK14" s="202" t="e">
        <f>'11'!#REF!+'11'!AM20</f>
        <v>#REF!</v>
      </c>
      <c r="AL14" s="202" t="e">
        <f>'11'!#REF!+'11'!AN20</f>
        <v>#REF!</v>
      </c>
      <c r="AM14" s="202" t="e">
        <f>'11'!#REF!+'11'!AO20</f>
        <v>#REF!</v>
      </c>
      <c r="AN14" s="202" t="e">
        <f>'11'!#REF!+'11'!AP20</f>
        <v>#REF!</v>
      </c>
      <c r="AO14" s="202" t="e">
        <f>'11'!#REF!+'11'!AQ20</f>
        <v>#REF!</v>
      </c>
      <c r="AP14" s="202" t="e">
        <f>'11'!#REF!+'11'!AR20</f>
        <v>#REF!</v>
      </c>
      <c r="AQ14" s="202" t="e">
        <f>'11'!#REF!+'11'!AS20</f>
        <v>#REF!</v>
      </c>
      <c r="AR14" s="202" t="e">
        <f>'11'!#REF!+'11'!AT20</f>
        <v>#REF!</v>
      </c>
      <c r="AS14" s="202" t="e">
        <f>'11'!#REF!+'11'!AU20</f>
        <v>#REF!</v>
      </c>
      <c r="AT14" s="202" t="e">
        <f>'11'!#REF!+'11'!AV20</f>
        <v>#REF!</v>
      </c>
      <c r="AU14" s="202" t="e">
        <f>'11'!#REF!+'11'!AW20</f>
        <v>#REF!</v>
      </c>
      <c r="AV14" s="202" t="e">
        <f>'11'!#REF!+'11'!AX20</f>
        <v>#REF!</v>
      </c>
      <c r="AW14" s="202" t="e">
        <f>'11'!#REF!+'11'!AY20</f>
        <v>#REF!</v>
      </c>
      <c r="AX14" s="202" t="e">
        <f>'11'!#REF!+'11'!AZ20</f>
        <v>#REF!</v>
      </c>
      <c r="AY14" s="202" t="e">
        <f>'11'!#REF!+'11'!BA20</f>
        <v>#REF!</v>
      </c>
      <c r="AZ14" s="202" t="e">
        <f>'11'!#REF!+'11'!BB20</f>
        <v>#REF!</v>
      </c>
      <c r="BA14" s="202" t="e">
        <f>'11'!#REF!+'11'!BC20</f>
        <v>#REF!</v>
      </c>
      <c r="BB14" s="202" t="e">
        <f>'11'!#REF!+'11'!BD20</f>
        <v>#REF!</v>
      </c>
      <c r="BC14" s="202" t="e">
        <f>'11'!#REF!+'11'!BE20</f>
        <v>#REF!</v>
      </c>
      <c r="BD14" s="202" t="e">
        <f>'11'!#REF!+'11'!BF20</f>
        <v>#REF!</v>
      </c>
      <c r="BE14" s="202" t="e">
        <f>'11'!#REF!+'11'!BG20</f>
        <v>#REF!</v>
      </c>
      <c r="BF14" s="202" t="e">
        <f>'11'!#REF!+'11'!BH20</f>
        <v>#REF!</v>
      </c>
      <c r="BG14" s="202" t="e">
        <f>'11'!#REF!+'11'!BI20</f>
        <v>#REF!</v>
      </c>
      <c r="BH14" s="202" t="e">
        <f>'11'!#REF!+'11'!BJ20</f>
        <v>#REF!</v>
      </c>
      <c r="BI14" s="202" t="e">
        <f>'11'!#REF!+'11'!BK20</f>
        <v>#REF!</v>
      </c>
      <c r="BJ14" s="202" t="e">
        <f>'11'!#REF!+'11'!BL20</f>
        <v>#REF!</v>
      </c>
      <c r="BK14" s="202" t="e">
        <f>'11'!#REF!+'11'!BM20</f>
        <v>#REF!</v>
      </c>
      <c r="BL14" s="202" t="e">
        <f>'11'!#REF!+'11'!BN20</f>
        <v>#REF!</v>
      </c>
      <c r="BM14" s="202" t="e">
        <f>'11'!#REF!+'11'!BO20</f>
        <v>#REF!</v>
      </c>
      <c r="BN14" s="202" t="e">
        <f>'11'!#REF!+'11'!BP20</f>
        <v>#REF!</v>
      </c>
      <c r="BO14" s="202" t="e">
        <f>'11'!#REF!+'11'!BQ20</f>
        <v>#REF!</v>
      </c>
      <c r="BP14" s="202" t="e">
        <f>'11'!#REF!+'11'!BR20</f>
        <v>#REF!</v>
      </c>
      <c r="BQ14" s="202" t="e">
        <f>'11'!#REF!+'11'!BS20</f>
        <v>#REF!</v>
      </c>
      <c r="BR14" s="202" t="e">
        <f>'11'!#REF!+'11'!BT20</f>
        <v>#REF!</v>
      </c>
      <c r="BS14" s="202" t="e">
        <f>'11'!#REF!+'11'!BU20</f>
        <v>#REF!</v>
      </c>
      <c r="BT14" s="202" t="e">
        <f>'11'!#REF!+'11'!BV20</f>
        <v>#REF!</v>
      </c>
      <c r="BU14" s="202" t="e">
        <f>'11'!#REF!+'11'!BW20</f>
        <v>#REF!</v>
      </c>
      <c r="BV14" s="202" t="e">
        <f>'11'!#REF!+'11'!BX20</f>
        <v>#REF!</v>
      </c>
      <c r="BW14" s="202" t="e">
        <f>'11'!#REF!+'11'!BY20</f>
        <v>#REF!</v>
      </c>
      <c r="BX14" s="202" t="e">
        <f>'11'!#REF!+'11'!BZ20</f>
        <v>#REF!</v>
      </c>
      <c r="BY14" s="58" t="e">
        <f>'11'!#REF!+'11'!C22</f>
        <v>#REF!</v>
      </c>
    </row>
    <row r="15" spans="1:77" ht="15">
      <c r="A15" s="124">
        <v>44267</v>
      </c>
      <c r="B15" s="202" t="e">
        <f>'12'!#REF!+'12'!D33</f>
        <v>#REF!</v>
      </c>
      <c r="C15" s="202" t="e">
        <f>'12'!#REF!+'12'!E33</f>
        <v>#REF!</v>
      </c>
      <c r="D15" s="202" t="e">
        <f>'12'!#REF!+'12'!F33</f>
        <v>#REF!</v>
      </c>
      <c r="E15" s="202" t="e">
        <f>'12'!#REF!+'12'!G33</f>
        <v>#REF!</v>
      </c>
      <c r="F15" s="202" t="e">
        <f>'12'!#REF!+'12'!H33</f>
        <v>#REF!</v>
      </c>
      <c r="G15" s="202" t="e">
        <f>'12'!#REF!+'12'!I33</f>
        <v>#REF!</v>
      </c>
      <c r="H15" s="202" t="e">
        <f>'12'!#REF!+'12'!J33</f>
        <v>#REF!</v>
      </c>
      <c r="I15" s="202" t="e">
        <f>'12'!#REF!+'12'!K33</f>
        <v>#REF!</v>
      </c>
      <c r="J15" s="202" t="e">
        <f>'12'!#REF!+'12'!L33</f>
        <v>#REF!</v>
      </c>
      <c r="K15" s="202" t="e">
        <f>'12'!#REF!+'12'!M33</f>
        <v>#REF!</v>
      </c>
      <c r="L15" s="202" t="e">
        <f>'12'!#REF!+'12'!N33</f>
        <v>#REF!</v>
      </c>
      <c r="M15" s="202" t="e">
        <f>'12'!#REF!+'12'!O33</f>
        <v>#REF!</v>
      </c>
      <c r="N15" s="202" t="e">
        <f>'12'!#REF!+'12'!P33</f>
        <v>#REF!</v>
      </c>
      <c r="O15" s="202" t="e">
        <f>'12'!#REF!+'12'!Q33</f>
        <v>#REF!</v>
      </c>
      <c r="P15" s="202" t="e">
        <f>'12'!#REF!+'12'!R33</f>
        <v>#REF!</v>
      </c>
      <c r="Q15" s="202" t="e">
        <f>'12'!#REF!+'12'!S33</f>
        <v>#REF!</v>
      </c>
      <c r="R15" s="202" t="e">
        <f>'12'!#REF!+'12'!T33</f>
        <v>#REF!</v>
      </c>
      <c r="S15" s="202" t="e">
        <f>'12'!#REF!+'12'!U33</f>
        <v>#REF!</v>
      </c>
      <c r="T15" s="202" t="e">
        <f>'12'!#REF!+'12'!V33</f>
        <v>#REF!</v>
      </c>
      <c r="U15" s="202" t="e">
        <f>'12'!#REF!+'12'!W33</f>
        <v>#REF!</v>
      </c>
      <c r="V15" s="202" t="e">
        <f>'12'!#REF!+'12'!X33</f>
        <v>#REF!</v>
      </c>
      <c r="W15" s="202" t="e">
        <f>'12'!#REF!+'12'!Y33</f>
        <v>#REF!</v>
      </c>
      <c r="X15" s="202" t="e">
        <f>'12'!#REF!+'12'!Z33</f>
        <v>#REF!</v>
      </c>
      <c r="Y15" s="202" t="e">
        <f>'12'!#REF!+'12'!AA33</f>
        <v>#REF!</v>
      </c>
      <c r="Z15" s="202" t="e">
        <f>'12'!#REF!+'12'!AB33</f>
        <v>#REF!</v>
      </c>
      <c r="AA15" s="202" t="e">
        <f>'12'!#REF!+'12'!AC33</f>
        <v>#REF!</v>
      </c>
      <c r="AB15" s="202" t="e">
        <f>'12'!#REF!+'12'!AD33</f>
        <v>#REF!</v>
      </c>
      <c r="AC15" s="202" t="e">
        <f>'12'!#REF!+'12'!AE33</f>
        <v>#REF!</v>
      </c>
      <c r="AD15" s="202" t="e">
        <f>'12'!#REF!+'12'!AF33</f>
        <v>#REF!</v>
      </c>
      <c r="AE15" s="202" t="e">
        <f>'12'!#REF!+'12'!AG33</f>
        <v>#REF!</v>
      </c>
      <c r="AF15" s="202" t="e">
        <f>'12'!#REF!+'12'!AH33</f>
        <v>#REF!</v>
      </c>
      <c r="AG15" s="202" t="e">
        <f>'12'!#REF!+'12'!AI33</f>
        <v>#REF!</v>
      </c>
      <c r="AH15" s="202" t="e">
        <f>'12'!#REF!+'12'!AJ33</f>
        <v>#REF!</v>
      </c>
      <c r="AI15" s="202" t="e">
        <f>'12'!#REF!+'12'!AK33</f>
        <v>#REF!</v>
      </c>
      <c r="AJ15" s="202" t="e">
        <f>'12'!#REF!+'12'!AL33</f>
        <v>#REF!</v>
      </c>
      <c r="AK15" s="202" t="e">
        <f>'12'!#REF!+'12'!AM33</f>
        <v>#REF!</v>
      </c>
      <c r="AL15" s="202" t="e">
        <f>'12'!#REF!+'12'!AN33</f>
        <v>#REF!</v>
      </c>
      <c r="AM15" s="202" t="e">
        <f>'12'!#REF!+'12'!AO33</f>
        <v>#REF!</v>
      </c>
      <c r="AN15" s="202" t="e">
        <f>'12'!#REF!+'12'!AP33</f>
        <v>#REF!</v>
      </c>
      <c r="AO15" s="202" t="e">
        <f>'12'!#REF!+'12'!AQ33</f>
        <v>#REF!</v>
      </c>
      <c r="AP15" s="202" t="e">
        <f>'12'!#REF!+'12'!AR33</f>
        <v>#REF!</v>
      </c>
      <c r="AQ15" s="202" t="e">
        <f>'12'!#REF!+'12'!AS33</f>
        <v>#REF!</v>
      </c>
      <c r="AR15" s="202" t="e">
        <f>'12'!#REF!+'12'!AT33</f>
        <v>#REF!</v>
      </c>
      <c r="AS15" s="202" t="e">
        <f>'12'!#REF!+'12'!AU33</f>
        <v>#REF!</v>
      </c>
      <c r="AT15" s="202" t="e">
        <f>'12'!#REF!+'12'!AV33</f>
        <v>#REF!</v>
      </c>
      <c r="AU15" s="202" t="e">
        <f>'12'!#REF!+'12'!AW33</f>
        <v>#REF!</v>
      </c>
      <c r="AV15" s="202" t="e">
        <f>'12'!#REF!+'12'!AX33</f>
        <v>#REF!</v>
      </c>
      <c r="AW15" s="202" t="e">
        <f>'12'!#REF!+'12'!AY33</f>
        <v>#REF!</v>
      </c>
      <c r="AX15" s="202" t="e">
        <f>'12'!#REF!+'12'!AZ33</f>
        <v>#REF!</v>
      </c>
      <c r="AY15" s="202" t="e">
        <f>'12'!#REF!+'12'!BA33</f>
        <v>#REF!</v>
      </c>
      <c r="AZ15" s="202" t="e">
        <f>'12'!#REF!+'12'!BB33</f>
        <v>#REF!</v>
      </c>
      <c r="BA15" s="202" t="e">
        <f>'12'!#REF!+'12'!BC33</f>
        <v>#REF!</v>
      </c>
      <c r="BB15" s="202" t="e">
        <f>'12'!#REF!+'12'!BD33</f>
        <v>#REF!</v>
      </c>
      <c r="BC15" s="202" t="e">
        <f>'12'!#REF!+'12'!BE33</f>
        <v>#REF!</v>
      </c>
      <c r="BD15" s="202" t="e">
        <f>'12'!#REF!+'12'!BF33</f>
        <v>#REF!</v>
      </c>
      <c r="BE15" s="202" t="e">
        <f>'12'!#REF!+'12'!BG33</f>
        <v>#REF!</v>
      </c>
      <c r="BF15" s="202" t="e">
        <f>'12'!#REF!+'12'!BH33</f>
        <v>#REF!</v>
      </c>
      <c r="BG15" s="202" t="e">
        <f>'12'!#REF!+'12'!BI33</f>
        <v>#REF!</v>
      </c>
      <c r="BH15" s="202" t="e">
        <f>'12'!#REF!+'12'!BJ33</f>
        <v>#REF!</v>
      </c>
      <c r="BI15" s="202" t="e">
        <f>'12'!#REF!+'12'!BK33</f>
        <v>#REF!</v>
      </c>
      <c r="BJ15" s="202" t="e">
        <f>'12'!#REF!+'12'!BL33</f>
        <v>#REF!</v>
      </c>
      <c r="BK15" s="202" t="e">
        <f>'12'!#REF!+'12'!BM33</f>
        <v>#REF!</v>
      </c>
      <c r="BL15" s="202" t="e">
        <f>'12'!#REF!+'12'!BN33</f>
        <v>#REF!</v>
      </c>
      <c r="BM15" s="202" t="e">
        <f>'12'!#REF!+'12'!BO33</f>
        <v>#REF!</v>
      </c>
      <c r="BN15" s="202" t="e">
        <f>'12'!#REF!+'12'!BP33</f>
        <v>#REF!</v>
      </c>
      <c r="BO15" s="202" t="e">
        <f>'12'!#REF!+'12'!BQ33</f>
        <v>#REF!</v>
      </c>
      <c r="BP15" s="202" t="e">
        <f>'12'!#REF!+'12'!BR33</f>
        <v>#REF!</v>
      </c>
      <c r="BQ15" s="202" t="e">
        <f>'12'!#REF!+'12'!BS33</f>
        <v>#REF!</v>
      </c>
      <c r="BR15" s="202" t="e">
        <f>'12'!#REF!+'12'!BT33</f>
        <v>#REF!</v>
      </c>
      <c r="BS15" s="202" t="e">
        <f>'12'!#REF!+'12'!BU33</f>
        <v>#REF!</v>
      </c>
      <c r="BT15" s="202" t="e">
        <f>'12'!#REF!+'12'!BV33</f>
        <v>#REF!</v>
      </c>
      <c r="BU15" s="202" t="e">
        <f>'12'!#REF!+'12'!BW33</f>
        <v>#REF!</v>
      </c>
      <c r="BV15" s="202" t="e">
        <f>'12'!#REF!+'12'!BX33</f>
        <v>#REF!</v>
      </c>
      <c r="BW15" s="202" t="e">
        <f>'12'!#REF!+'12'!BY33</f>
        <v>#REF!</v>
      </c>
      <c r="BX15" s="202" t="e">
        <f>'12'!#REF!+'12'!BZ33</f>
        <v>#REF!</v>
      </c>
      <c r="BY15" s="58" t="e">
        <f>'12'!#REF!+'12'!C35</f>
        <v>#REF!</v>
      </c>
    </row>
    <row r="16" spans="1:77" ht="15">
      <c r="A16" s="124">
        <v>44268</v>
      </c>
      <c r="B16" s="202" t="e">
        <f>'13'!#REF!+'13'!D33</f>
        <v>#REF!</v>
      </c>
      <c r="C16" s="202" t="e">
        <f>'13'!#REF!+'13'!E33</f>
        <v>#REF!</v>
      </c>
      <c r="D16" s="202" t="e">
        <f>'13'!#REF!+'13'!F33</f>
        <v>#REF!</v>
      </c>
      <c r="E16" s="202" t="e">
        <f>'13'!#REF!+'13'!G33</f>
        <v>#REF!</v>
      </c>
      <c r="F16" s="202" t="e">
        <f>'13'!#REF!+'13'!H33</f>
        <v>#REF!</v>
      </c>
      <c r="G16" s="202" t="e">
        <f>'13'!#REF!+'13'!I33</f>
        <v>#REF!</v>
      </c>
      <c r="H16" s="202" t="e">
        <f>'13'!#REF!+'13'!J33</f>
        <v>#REF!</v>
      </c>
      <c r="I16" s="202" t="e">
        <f>'13'!#REF!+'13'!K33</f>
        <v>#REF!</v>
      </c>
      <c r="J16" s="202" t="e">
        <f>'13'!#REF!+'13'!L33</f>
        <v>#REF!</v>
      </c>
      <c r="K16" s="202" t="e">
        <f>'13'!#REF!+'13'!M33</f>
        <v>#REF!</v>
      </c>
      <c r="L16" s="202" t="e">
        <f>'13'!#REF!+'13'!N33</f>
        <v>#REF!</v>
      </c>
      <c r="M16" s="202" t="e">
        <f>'13'!#REF!+'13'!O33</f>
        <v>#REF!</v>
      </c>
      <c r="N16" s="202" t="e">
        <f>'13'!#REF!+'13'!P33</f>
        <v>#REF!</v>
      </c>
      <c r="O16" s="202" t="e">
        <f>'13'!#REF!+'13'!Q33</f>
        <v>#REF!</v>
      </c>
      <c r="P16" s="202" t="e">
        <f>'13'!#REF!+'13'!R33</f>
        <v>#REF!</v>
      </c>
      <c r="Q16" s="202" t="e">
        <f>'13'!#REF!+'13'!S33</f>
        <v>#REF!</v>
      </c>
      <c r="R16" s="202" t="e">
        <f>'13'!#REF!+'13'!T33</f>
        <v>#REF!</v>
      </c>
      <c r="S16" s="202" t="e">
        <f>'13'!#REF!+'13'!U33</f>
        <v>#REF!</v>
      </c>
      <c r="T16" s="202" t="e">
        <f>'13'!#REF!+'13'!V33</f>
        <v>#REF!</v>
      </c>
      <c r="U16" s="202" t="e">
        <f>'13'!#REF!+'13'!W33</f>
        <v>#REF!</v>
      </c>
      <c r="V16" s="202" t="e">
        <f>'13'!#REF!+'13'!X33</f>
        <v>#REF!</v>
      </c>
      <c r="W16" s="202" t="e">
        <f>'13'!#REF!+'13'!Y33</f>
        <v>#REF!</v>
      </c>
      <c r="X16" s="202" t="e">
        <f>'13'!#REF!+'13'!Z33</f>
        <v>#REF!</v>
      </c>
      <c r="Y16" s="202" t="e">
        <f>'13'!#REF!+'13'!AA33</f>
        <v>#REF!</v>
      </c>
      <c r="Z16" s="202" t="e">
        <f>'13'!#REF!+'13'!AB33</f>
        <v>#REF!</v>
      </c>
      <c r="AA16" s="202" t="e">
        <f>'13'!#REF!+'13'!AC33</f>
        <v>#REF!</v>
      </c>
      <c r="AB16" s="202" t="e">
        <f>'13'!#REF!+'13'!AD33</f>
        <v>#REF!</v>
      </c>
      <c r="AC16" s="202" t="e">
        <f>'13'!#REF!+'13'!AE33</f>
        <v>#REF!</v>
      </c>
      <c r="AD16" s="202" t="e">
        <f>'13'!#REF!+'13'!AF33</f>
        <v>#REF!</v>
      </c>
      <c r="AE16" s="202" t="e">
        <f>'13'!#REF!+'13'!AG33</f>
        <v>#REF!</v>
      </c>
      <c r="AF16" s="202" t="e">
        <f>'13'!#REF!+'13'!AH33</f>
        <v>#REF!</v>
      </c>
      <c r="AG16" s="202" t="e">
        <f>'13'!#REF!+'13'!AI33</f>
        <v>#REF!</v>
      </c>
      <c r="AH16" s="202" t="e">
        <f>'13'!#REF!+'13'!AJ33</f>
        <v>#REF!</v>
      </c>
      <c r="AI16" s="202" t="e">
        <f>'13'!#REF!+'13'!AK33</f>
        <v>#REF!</v>
      </c>
      <c r="AJ16" s="202" t="e">
        <f>'13'!#REF!+'13'!AL33</f>
        <v>#REF!</v>
      </c>
      <c r="AK16" s="202" t="e">
        <f>'13'!#REF!+'13'!AM33</f>
        <v>#REF!</v>
      </c>
      <c r="AL16" s="202" t="e">
        <f>'13'!#REF!+'13'!AN33</f>
        <v>#REF!</v>
      </c>
      <c r="AM16" s="202" t="e">
        <f>'13'!#REF!+'13'!AO33</f>
        <v>#REF!</v>
      </c>
      <c r="AN16" s="202" t="e">
        <f>'13'!#REF!+'13'!AP33</f>
        <v>#REF!</v>
      </c>
      <c r="AO16" s="202" t="e">
        <f>'13'!#REF!+'13'!AQ33</f>
        <v>#REF!</v>
      </c>
      <c r="AP16" s="202" t="e">
        <f>'13'!#REF!+'13'!AR33</f>
        <v>#REF!</v>
      </c>
      <c r="AQ16" s="202" t="e">
        <f>'13'!#REF!+'13'!AS33</f>
        <v>#REF!</v>
      </c>
      <c r="AR16" s="202" t="e">
        <f>'13'!#REF!+'13'!AT33</f>
        <v>#REF!</v>
      </c>
      <c r="AS16" s="202" t="e">
        <f>'13'!#REF!+'13'!AU33</f>
        <v>#REF!</v>
      </c>
      <c r="AT16" s="202" t="e">
        <f>'13'!#REF!+'13'!AV33</f>
        <v>#REF!</v>
      </c>
      <c r="AU16" s="202" t="e">
        <f>'13'!#REF!+'13'!AW33</f>
        <v>#REF!</v>
      </c>
      <c r="AV16" s="202" t="e">
        <f>'13'!#REF!+'13'!AX33</f>
        <v>#REF!</v>
      </c>
      <c r="AW16" s="202" t="e">
        <f>'13'!#REF!+'13'!AY33</f>
        <v>#REF!</v>
      </c>
      <c r="AX16" s="202" t="e">
        <f>'13'!#REF!+'13'!AZ33</f>
        <v>#REF!</v>
      </c>
      <c r="AY16" s="202" t="e">
        <f>'13'!#REF!+'13'!BA33</f>
        <v>#REF!</v>
      </c>
      <c r="AZ16" s="202" t="e">
        <f>'13'!#REF!+'13'!BB33</f>
        <v>#REF!</v>
      </c>
      <c r="BA16" s="202" t="e">
        <f>'13'!#REF!+'13'!BC33</f>
        <v>#REF!</v>
      </c>
      <c r="BB16" s="202" t="e">
        <f>'13'!#REF!+'13'!BD33</f>
        <v>#REF!</v>
      </c>
      <c r="BC16" s="202" t="e">
        <f>'13'!#REF!+'13'!BE33</f>
        <v>#REF!</v>
      </c>
      <c r="BD16" s="202" t="e">
        <f>'13'!#REF!+'13'!BF33</f>
        <v>#REF!</v>
      </c>
      <c r="BE16" s="202" t="e">
        <f>'13'!#REF!+'13'!BG33</f>
        <v>#REF!</v>
      </c>
      <c r="BF16" s="202" t="e">
        <f>'13'!#REF!+'13'!BH33</f>
        <v>#REF!</v>
      </c>
      <c r="BG16" s="202" t="e">
        <f>'13'!#REF!+'13'!BI33</f>
        <v>#REF!</v>
      </c>
      <c r="BH16" s="202" t="e">
        <f>'13'!#REF!+'13'!BJ33</f>
        <v>#REF!</v>
      </c>
      <c r="BI16" s="202" t="e">
        <f>'13'!#REF!+'13'!BK33</f>
        <v>#REF!</v>
      </c>
      <c r="BJ16" s="202" t="e">
        <f>'13'!#REF!+'13'!BL33</f>
        <v>#REF!</v>
      </c>
      <c r="BK16" s="202" t="e">
        <f>'13'!#REF!+'13'!BM33</f>
        <v>#REF!</v>
      </c>
      <c r="BL16" s="202" t="e">
        <f>'13'!#REF!+'13'!BN33</f>
        <v>#REF!</v>
      </c>
      <c r="BM16" s="202" t="e">
        <f>'13'!#REF!+'13'!BO33</f>
        <v>#REF!</v>
      </c>
      <c r="BN16" s="202" t="e">
        <f>'13'!#REF!+'13'!BP33</f>
        <v>#REF!</v>
      </c>
      <c r="BO16" s="202" t="e">
        <f>'13'!#REF!+'13'!BQ33</f>
        <v>#REF!</v>
      </c>
      <c r="BP16" s="202" t="e">
        <f>'13'!#REF!+'13'!BR33</f>
        <v>#REF!</v>
      </c>
      <c r="BQ16" s="202" t="e">
        <f>'13'!#REF!+'13'!BS33</f>
        <v>#REF!</v>
      </c>
      <c r="BR16" s="202" t="e">
        <f>'13'!#REF!+'13'!BT33</f>
        <v>#REF!</v>
      </c>
      <c r="BS16" s="202" t="e">
        <f>'13'!#REF!+'13'!BU33</f>
        <v>#REF!</v>
      </c>
      <c r="BT16" s="202" t="e">
        <f>'13'!#REF!+'13'!BV33</f>
        <v>#REF!</v>
      </c>
      <c r="BU16" s="202" t="e">
        <f>'13'!#REF!+'13'!BW33</f>
        <v>#REF!</v>
      </c>
      <c r="BV16" s="202" t="e">
        <f>'13'!#REF!+'13'!BX33</f>
        <v>#REF!</v>
      </c>
      <c r="BW16" s="202" t="e">
        <f>'13'!#REF!+'13'!BY33</f>
        <v>#REF!</v>
      </c>
      <c r="BX16" s="202" t="e">
        <f>'13'!#REF!+'13'!BZ33</f>
        <v>#REF!</v>
      </c>
      <c r="BY16" s="58" t="e">
        <f>'13'!#REF!+'13'!C35</f>
        <v>#REF!</v>
      </c>
    </row>
    <row r="17" spans="1:77" ht="15">
      <c r="A17" s="124">
        <v>44269</v>
      </c>
      <c r="B17" s="202">
        <f>'14'!D19+'14'!D50</f>
        <v>0</v>
      </c>
      <c r="C17" s="202">
        <f>'14'!E19+'14'!E50</f>
        <v>0</v>
      </c>
      <c r="D17" s="202">
        <f>'14'!F19+'14'!F50</f>
        <v>0</v>
      </c>
      <c r="E17" s="202">
        <f>'14'!G19+'14'!G50</f>
        <v>0</v>
      </c>
      <c r="F17" s="202">
        <f>'14'!H19+'14'!H50</f>
        <v>0</v>
      </c>
      <c r="G17" s="202">
        <f>'14'!I19+'14'!I50</f>
        <v>0</v>
      </c>
      <c r="H17" s="202">
        <f>'14'!J19+'14'!J50</f>
        <v>0</v>
      </c>
      <c r="I17" s="202">
        <f>'14'!K19+'14'!K50</f>
        <v>0</v>
      </c>
      <c r="J17" s="202">
        <f>'14'!L19+'14'!L50</f>
        <v>0</v>
      </c>
      <c r="K17" s="202">
        <f>'14'!M19+'14'!M50</f>
        <v>0</v>
      </c>
      <c r="L17" s="202">
        <f>'14'!N19+'14'!N50</f>
        <v>0</v>
      </c>
      <c r="M17" s="202">
        <f>'14'!O19+'14'!O50</f>
        <v>0</v>
      </c>
      <c r="N17" s="202">
        <f>'14'!P19+'14'!P50</f>
        <v>0</v>
      </c>
      <c r="O17" s="202">
        <f>'14'!Q19+'14'!Q50</f>
        <v>0</v>
      </c>
      <c r="P17" s="202">
        <f>'14'!R19+'14'!R50</f>
        <v>0</v>
      </c>
      <c r="Q17" s="202">
        <f>'14'!S19+'14'!S50</f>
        <v>0</v>
      </c>
      <c r="R17" s="202">
        <f>'14'!T19+'14'!T50</f>
        <v>0</v>
      </c>
      <c r="S17" s="202">
        <f>'14'!U19+'14'!U50</f>
        <v>0</v>
      </c>
      <c r="T17" s="202">
        <f>'14'!V19+'14'!V50</f>
        <v>0</v>
      </c>
      <c r="U17" s="202">
        <f>'14'!W19+'14'!W50</f>
        <v>0</v>
      </c>
      <c r="V17" s="202">
        <f>'14'!X19+'14'!X50</f>
        <v>0</v>
      </c>
      <c r="W17" s="202">
        <f>'14'!Y19+'14'!Y50</f>
        <v>0</v>
      </c>
      <c r="X17" s="202">
        <f>'14'!Z19+'14'!Z50</f>
        <v>0</v>
      </c>
      <c r="Y17" s="202">
        <f>'14'!AA19+'14'!AA50</f>
        <v>0</v>
      </c>
      <c r="Z17" s="202">
        <f>'14'!AB19+'14'!AB50</f>
        <v>0</v>
      </c>
      <c r="AA17" s="202">
        <f>'14'!AC19+'14'!AC50</f>
        <v>0</v>
      </c>
      <c r="AB17" s="202">
        <f>'14'!AD19+'14'!AD50</f>
        <v>0</v>
      </c>
      <c r="AC17" s="202">
        <f>'14'!AE19+'14'!AE50</f>
        <v>0</v>
      </c>
      <c r="AD17" s="202">
        <f>'14'!AF19+'14'!AF50</f>
        <v>0</v>
      </c>
      <c r="AE17" s="202">
        <f>'14'!AG19+'14'!AG50</f>
        <v>0</v>
      </c>
      <c r="AF17" s="202">
        <f>'14'!AH19+'14'!AH50</f>
        <v>0</v>
      </c>
      <c r="AG17" s="202">
        <f>'14'!AI19+'14'!AI50</f>
        <v>0</v>
      </c>
      <c r="AH17" s="202">
        <f>'14'!AJ19+'14'!AJ50</f>
        <v>0</v>
      </c>
      <c r="AI17" s="202">
        <f>'14'!AK19+'14'!AK50</f>
        <v>0</v>
      </c>
      <c r="AJ17" s="202">
        <f>'14'!AL19+'14'!AL50</f>
        <v>0</v>
      </c>
      <c r="AK17" s="202">
        <f>'14'!AM19+'14'!AM50</f>
        <v>0</v>
      </c>
      <c r="AL17" s="202">
        <f>'14'!AN19+'14'!AN50</f>
        <v>0</v>
      </c>
      <c r="AM17" s="202">
        <f>'14'!AO19+'14'!AO50</f>
        <v>0</v>
      </c>
      <c r="AN17" s="202">
        <f>'14'!AP19+'14'!AP50</f>
        <v>0</v>
      </c>
      <c r="AO17" s="202">
        <f>'14'!AQ19+'14'!AQ50</f>
        <v>0</v>
      </c>
      <c r="AP17" s="202">
        <f>'14'!AR19+'14'!AR50</f>
        <v>0</v>
      </c>
      <c r="AQ17" s="202">
        <f>'14'!AS19+'14'!AS50</f>
        <v>0</v>
      </c>
      <c r="AR17" s="202">
        <f>'14'!AT19+'14'!AT50</f>
        <v>0</v>
      </c>
      <c r="AS17" s="202">
        <f>'14'!AU19+'14'!AU50</f>
        <v>0</v>
      </c>
      <c r="AT17" s="202">
        <f>'14'!AV19+'14'!AV50</f>
        <v>0</v>
      </c>
      <c r="AU17" s="202">
        <f>'14'!AW19+'14'!AW50</f>
        <v>0</v>
      </c>
      <c r="AV17" s="202">
        <f>'14'!AX19+'14'!AX50</f>
        <v>0</v>
      </c>
      <c r="AW17" s="202">
        <f>'14'!AY19+'14'!AY50</f>
        <v>0</v>
      </c>
      <c r="AX17" s="202">
        <f>'14'!AZ19+'14'!AZ50</f>
        <v>0</v>
      </c>
      <c r="AY17" s="202">
        <f>'14'!BA19+'14'!BA50</f>
        <v>0</v>
      </c>
      <c r="AZ17" s="202">
        <f>'14'!BB19+'14'!BB50</f>
        <v>0</v>
      </c>
      <c r="BA17" s="202">
        <f>'14'!BC19+'14'!BC50</f>
        <v>0</v>
      </c>
      <c r="BB17" s="202">
        <f>'14'!BD19+'14'!BD50</f>
        <v>0</v>
      </c>
      <c r="BC17" s="202">
        <f>'14'!BE19+'14'!BE50</f>
        <v>0</v>
      </c>
      <c r="BD17" s="202">
        <f>'14'!BF19+'14'!BF50</f>
        <v>0</v>
      </c>
      <c r="BE17" s="202">
        <f>'14'!BG19+'14'!BG50</f>
        <v>0</v>
      </c>
      <c r="BF17" s="202">
        <f>'14'!BH19+'14'!BH50</f>
        <v>0</v>
      </c>
      <c r="BG17" s="202">
        <f>'14'!BI19+'14'!BI50</f>
        <v>0</v>
      </c>
      <c r="BH17" s="202">
        <f>'14'!BJ19+'14'!BJ50</f>
        <v>0</v>
      </c>
      <c r="BI17" s="202">
        <f>'14'!BK19+'14'!BK50</f>
        <v>0</v>
      </c>
      <c r="BJ17" s="202">
        <f>'14'!BL19+'14'!BL50</f>
        <v>0</v>
      </c>
      <c r="BK17" s="202">
        <f>'14'!BM19+'14'!BM50</f>
        <v>0</v>
      </c>
      <c r="BL17" s="202">
        <f>'14'!BN19+'14'!BN50</f>
        <v>0</v>
      </c>
      <c r="BM17" s="202">
        <f>'14'!BO19+'14'!BO50</f>
        <v>0</v>
      </c>
      <c r="BN17" s="202">
        <f>'14'!BP19+'14'!BP50</f>
        <v>0</v>
      </c>
      <c r="BO17" s="202">
        <f>'14'!BQ19+'14'!BQ50</f>
        <v>0</v>
      </c>
      <c r="BP17" s="202">
        <f>'14'!BR19+'14'!BR50</f>
        <v>0</v>
      </c>
      <c r="BQ17" s="202">
        <f>'14'!BS19+'14'!BS50</f>
        <v>0</v>
      </c>
      <c r="BR17" s="202">
        <f>'14'!BT19+'14'!BT50</f>
        <v>0</v>
      </c>
      <c r="BS17" s="202">
        <f>'14'!BU19+'14'!BU50</f>
        <v>0</v>
      </c>
      <c r="BT17" s="202">
        <f>'14'!BV19+'14'!BV50</f>
        <v>0</v>
      </c>
      <c r="BU17" s="202">
        <f>'14'!BW19+'14'!BW50</f>
        <v>0</v>
      </c>
      <c r="BV17" s="202">
        <f>'14'!BX19+'14'!BX50</f>
        <v>0</v>
      </c>
      <c r="BW17" s="202">
        <f>'14'!BY19+'14'!BY50</f>
        <v>0</v>
      </c>
      <c r="BX17" s="202">
        <f>'14'!BZ19+'14'!BZ50</f>
        <v>0</v>
      </c>
      <c r="BY17" s="58">
        <f>'14'!C21+'14'!C52</f>
        <v>0</v>
      </c>
    </row>
    <row r="18" spans="1:77" ht="15">
      <c r="A18" s="124">
        <v>44270</v>
      </c>
      <c r="B18" s="202" t="e">
        <f>'15'!#REF!+'15'!D33</f>
        <v>#REF!</v>
      </c>
      <c r="C18" s="202" t="e">
        <f>'15'!#REF!+'15'!E33</f>
        <v>#REF!</v>
      </c>
      <c r="D18" s="202" t="e">
        <f>'15'!#REF!+'15'!F33</f>
        <v>#REF!</v>
      </c>
      <c r="E18" s="202" t="e">
        <f>'15'!#REF!+'15'!G33</f>
        <v>#REF!</v>
      </c>
      <c r="F18" s="202" t="e">
        <f>'15'!#REF!+'15'!H33</f>
        <v>#REF!</v>
      </c>
      <c r="G18" s="202" t="e">
        <f>'15'!#REF!+'15'!I33</f>
        <v>#REF!</v>
      </c>
      <c r="H18" s="202" t="e">
        <f>'15'!#REF!+'15'!J33</f>
        <v>#REF!</v>
      </c>
      <c r="I18" s="202" t="e">
        <f>'15'!#REF!+'15'!K33</f>
        <v>#REF!</v>
      </c>
      <c r="J18" s="202" t="e">
        <f>'15'!#REF!+'15'!L33</f>
        <v>#REF!</v>
      </c>
      <c r="K18" s="202" t="e">
        <f>'15'!#REF!+'15'!M33</f>
        <v>#REF!</v>
      </c>
      <c r="L18" s="202" t="e">
        <f>'15'!#REF!+'15'!N33</f>
        <v>#REF!</v>
      </c>
      <c r="M18" s="202" t="e">
        <f>'15'!#REF!+'15'!O33</f>
        <v>#REF!</v>
      </c>
      <c r="N18" s="202" t="e">
        <f>'15'!#REF!+'15'!P33</f>
        <v>#REF!</v>
      </c>
      <c r="O18" s="202" t="e">
        <f>'15'!#REF!+'15'!Q33</f>
        <v>#REF!</v>
      </c>
      <c r="P18" s="202" t="e">
        <f>'15'!#REF!+'15'!R33</f>
        <v>#REF!</v>
      </c>
      <c r="Q18" s="202" t="e">
        <f>'15'!#REF!+'15'!S33</f>
        <v>#REF!</v>
      </c>
      <c r="R18" s="202" t="e">
        <f>'15'!#REF!+'15'!T33</f>
        <v>#REF!</v>
      </c>
      <c r="S18" s="202" t="e">
        <f>'15'!#REF!+'15'!U33</f>
        <v>#REF!</v>
      </c>
      <c r="T18" s="202" t="e">
        <f>'15'!#REF!+'15'!V33</f>
        <v>#REF!</v>
      </c>
      <c r="U18" s="202" t="e">
        <f>'15'!#REF!+'15'!W33</f>
        <v>#REF!</v>
      </c>
      <c r="V18" s="202" t="e">
        <f>'15'!#REF!+'15'!X33</f>
        <v>#REF!</v>
      </c>
      <c r="W18" s="202" t="e">
        <f>'15'!#REF!+'15'!Y33</f>
        <v>#REF!</v>
      </c>
      <c r="X18" s="202" t="e">
        <f>'15'!#REF!+'15'!Z33</f>
        <v>#REF!</v>
      </c>
      <c r="Y18" s="202" t="e">
        <f>'15'!#REF!+'15'!AA33</f>
        <v>#REF!</v>
      </c>
      <c r="Z18" s="202" t="e">
        <f>'15'!#REF!+'15'!AB33</f>
        <v>#REF!</v>
      </c>
      <c r="AA18" s="202" t="e">
        <f>'15'!#REF!+'15'!AC33</f>
        <v>#REF!</v>
      </c>
      <c r="AB18" s="202" t="e">
        <f>'15'!#REF!+'15'!AD33</f>
        <v>#REF!</v>
      </c>
      <c r="AC18" s="202" t="e">
        <f>'15'!#REF!+'15'!AE33</f>
        <v>#REF!</v>
      </c>
      <c r="AD18" s="202" t="e">
        <f>'15'!#REF!+'15'!AF33</f>
        <v>#REF!</v>
      </c>
      <c r="AE18" s="202" t="e">
        <f>'15'!#REF!+'15'!AG33</f>
        <v>#REF!</v>
      </c>
      <c r="AF18" s="202" t="e">
        <f>'15'!#REF!+'15'!AH33</f>
        <v>#REF!</v>
      </c>
      <c r="AG18" s="202" t="e">
        <f>'15'!#REF!+'15'!AI33</f>
        <v>#REF!</v>
      </c>
      <c r="AH18" s="202" t="e">
        <f>'15'!#REF!+'15'!AJ33</f>
        <v>#REF!</v>
      </c>
      <c r="AI18" s="202" t="e">
        <f>'15'!#REF!+'15'!AK33</f>
        <v>#REF!</v>
      </c>
      <c r="AJ18" s="202" t="e">
        <f>'15'!#REF!+'15'!AL33</f>
        <v>#REF!</v>
      </c>
      <c r="AK18" s="202" t="e">
        <f>'15'!#REF!+'15'!AM33</f>
        <v>#REF!</v>
      </c>
      <c r="AL18" s="202" t="e">
        <f>'15'!#REF!+'15'!AN33</f>
        <v>#REF!</v>
      </c>
      <c r="AM18" s="202" t="e">
        <f>'15'!#REF!+'15'!AO33</f>
        <v>#REF!</v>
      </c>
      <c r="AN18" s="202" t="e">
        <f>'15'!#REF!+'15'!AP33</f>
        <v>#REF!</v>
      </c>
      <c r="AO18" s="202" t="e">
        <f>'15'!#REF!+'15'!AQ33</f>
        <v>#REF!</v>
      </c>
      <c r="AP18" s="202" t="e">
        <f>'15'!#REF!+'15'!AR33</f>
        <v>#REF!</v>
      </c>
      <c r="AQ18" s="202" t="e">
        <f>'15'!#REF!+'15'!AS33</f>
        <v>#REF!</v>
      </c>
      <c r="AR18" s="202" t="e">
        <f>'15'!#REF!+'15'!AT33</f>
        <v>#REF!</v>
      </c>
      <c r="AS18" s="202" t="e">
        <f>'15'!#REF!+'15'!AU33</f>
        <v>#REF!</v>
      </c>
      <c r="AT18" s="202" t="e">
        <f>'15'!#REF!+'15'!AV33</f>
        <v>#REF!</v>
      </c>
      <c r="AU18" s="202" t="e">
        <f>'15'!#REF!+'15'!AW33</f>
        <v>#REF!</v>
      </c>
      <c r="AV18" s="202" t="e">
        <f>'15'!#REF!+'15'!AX33</f>
        <v>#REF!</v>
      </c>
      <c r="AW18" s="202" t="e">
        <f>'15'!#REF!+'15'!AY33</f>
        <v>#REF!</v>
      </c>
      <c r="AX18" s="202" t="e">
        <f>'15'!#REF!+'15'!AZ33</f>
        <v>#REF!</v>
      </c>
      <c r="AY18" s="202" t="e">
        <f>'15'!#REF!+'15'!BA33</f>
        <v>#REF!</v>
      </c>
      <c r="AZ18" s="202" t="e">
        <f>'15'!#REF!+'15'!BB33</f>
        <v>#REF!</v>
      </c>
      <c r="BA18" s="202" t="e">
        <f>'15'!#REF!+'15'!BC33</f>
        <v>#REF!</v>
      </c>
      <c r="BB18" s="202" t="e">
        <f>'15'!#REF!+'15'!BD33</f>
        <v>#REF!</v>
      </c>
      <c r="BC18" s="202" t="e">
        <f>'15'!#REF!+'15'!BE33</f>
        <v>#REF!</v>
      </c>
      <c r="BD18" s="202" t="e">
        <f>'15'!#REF!+'15'!BF33</f>
        <v>#REF!</v>
      </c>
      <c r="BE18" s="202" t="e">
        <f>'15'!#REF!+'15'!BG33</f>
        <v>#REF!</v>
      </c>
      <c r="BF18" s="202" t="e">
        <f>'15'!#REF!+'15'!BH33</f>
        <v>#REF!</v>
      </c>
      <c r="BG18" s="202" t="e">
        <f>'15'!#REF!+'15'!BI33</f>
        <v>#REF!</v>
      </c>
      <c r="BH18" s="202" t="e">
        <f>'15'!#REF!+'15'!BJ33</f>
        <v>#REF!</v>
      </c>
      <c r="BI18" s="202" t="e">
        <f>'15'!#REF!+'15'!BK33</f>
        <v>#REF!</v>
      </c>
      <c r="BJ18" s="202" t="e">
        <f>'15'!#REF!+'15'!BL33</f>
        <v>#REF!</v>
      </c>
      <c r="BK18" s="202" t="e">
        <f>'15'!#REF!+'15'!BM33</f>
        <v>#REF!</v>
      </c>
      <c r="BL18" s="202" t="e">
        <f>'15'!#REF!+'15'!BN33</f>
        <v>#REF!</v>
      </c>
      <c r="BM18" s="202" t="e">
        <f>'15'!#REF!+'15'!BO33</f>
        <v>#REF!</v>
      </c>
      <c r="BN18" s="202" t="e">
        <f>'15'!#REF!+'15'!BP33</f>
        <v>#REF!</v>
      </c>
      <c r="BO18" s="202" t="e">
        <f>'15'!#REF!+'15'!BQ33</f>
        <v>#REF!</v>
      </c>
      <c r="BP18" s="202" t="e">
        <f>'15'!#REF!+'15'!BR33</f>
        <v>#REF!</v>
      </c>
      <c r="BQ18" s="202" t="e">
        <f>'15'!#REF!+'15'!BS33</f>
        <v>#REF!</v>
      </c>
      <c r="BR18" s="202" t="e">
        <f>'15'!#REF!+'15'!BT33</f>
        <v>#REF!</v>
      </c>
      <c r="BS18" s="202" t="e">
        <f>'15'!#REF!+'15'!BU33</f>
        <v>#REF!</v>
      </c>
      <c r="BT18" s="202" t="e">
        <f>'15'!#REF!+'15'!BV33</f>
        <v>#REF!</v>
      </c>
      <c r="BU18" s="202" t="e">
        <f>'15'!#REF!+'15'!BW33</f>
        <v>#REF!</v>
      </c>
      <c r="BV18" s="202" t="e">
        <f>'15'!#REF!+'15'!BX33</f>
        <v>#REF!</v>
      </c>
      <c r="BW18" s="202" t="e">
        <f>'15'!#REF!+'15'!BY33</f>
        <v>#REF!</v>
      </c>
      <c r="BX18" s="202" t="e">
        <f>'15'!#REF!+'15'!BZ33</f>
        <v>#REF!</v>
      </c>
      <c r="BY18" s="58" t="e">
        <f>'15'!#REF!+'15'!C35</f>
        <v>#REF!</v>
      </c>
    </row>
    <row r="19" spans="1:77" ht="15">
      <c r="A19" s="124">
        <v>44271</v>
      </c>
      <c r="B19" s="202" t="e">
        <f>'16'!#REF!+'16'!D33</f>
        <v>#REF!</v>
      </c>
      <c r="C19" s="202" t="e">
        <f>'16'!#REF!+'16'!E33</f>
        <v>#REF!</v>
      </c>
      <c r="D19" s="202" t="e">
        <f>'16'!#REF!+'16'!F33</f>
        <v>#REF!</v>
      </c>
      <c r="E19" s="202" t="e">
        <f>'16'!#REF!+'16'!G33</f>
        <v>#REF!</v>
      </c>
      <c r="F19" s="202" t="e">
        <f>'16'!#REF!+'16'!H33</f>
        <v>#REF!</v>
      </c>
      <c r="G19" s="202" t="e">
        <f>'16'!#REF!+'16'!I33</f>
        <v>#REF!</v>
      </c>
      <c r="H19" s="202" t="e">
        <f>'16'!#REF!+'16'!J33</f>
        <v>#REF!</v>
      </c>
      <c r="I19" s="202" t="e">
        <f>'16'!#REF!+'16'!K33</f>
        <v>#REF!</v>
      </c>
      <c r="J19" s="202" t="e">
        <f>'16'!#REF!+'16'!L33</f>
        <v>#REF!</v>
      </c>
      <c r="K19" s="202" t="e">
        <f>'16'!#REF!+'16'!M33</f>
        <v>#REF!</v>
      </c>
      <c r="L19" s="202" t="e">
        <f>'16'!#REF!+'16'!N33</f>
        <v>#REF!</v>
      </c>
      <c r="M19" s="202" t="e">
        <f>'16'!#REF!+'16'!O33</f>
        <v>#REF!</v>
      </c>
      <c r="N19" s="202" t="e">
        <f>'16'!#REF!+'16'!P33</f>
        <v>#REF!</v>
      </c>
      <c r="O19" s="202" t="e">
        <f>'16'!#REF!+'16'!Q33</f>
        <v>#REF!</v>
      </c>
      <c r="P19" s="202" t="e">
        <f>'16'!#REF!+'16'!R33</f>
        <v>#REF!</v>
      </c>
      <c r="Q19" s="202" t="e">
        <f>'16'!#REF!+'16'!S33</f>
        <v>#REF!</v>
      </c>
      <c r="R19" s="202" t="e">
        <f>'16'!#REF!+'16'!T33</f>
        <v>#REF!</v>
      </c>
      <c r="S19" s="202" t="e">
        <f>'16'!#REF!+'16'!U33</f>
        <v>#REF!</v>
      </c>
      <c r="T19" s="202" t="e">
        <f>'16'!#REF!+'16'!V33</f>
        <v>#REF!</v>
      </c>
      <c r="U19" s="202" t="e">
        <f>'16'!#REF!+'16'!W33</f>
        <v>#REF!</v>
      </c>
      <c r="V19" s="202" t="e">
        <f>'16'!#REF!+'16'!X33</f>
        <v>#REF!</v>
      </c>
      <c r="W19" s="202" t="e">
        <f>'16'!#REF!+'16'!Y33</f>
        <v>#REF!</v>
      </c>
      <c r="X19" s="202" t="e">
        <f>'16'!#REF!+'16'!Z33</f>
        <v>#REF!</v>
      </c>
      <c r="Y19" s="202" t="e">
        <f>'16'!#REF!+'16'!AA33</f>
        <v>#REF!</v>
      </c>
      <c r="Z19" s="202" t="e">
        <f>'16'!#REF!+'16'!AB33</f>
        <v>#REF!</v>
      </c>
      <c r="AA19" s="202" t="e">
        <f>'16'!#REF!+'16'!AC33</f>
        <v>#REF!</v>
      </c>
      <c r="AB19" s="202" t="e">
        <f>'16'!#REF!+'16'!AD33</f>
        <v>#REF!</v>
      </c>
      <c r="AC19" s="202" t="e">
        <f>'16'!#REF!+'16'!AE33</f>
        <v>#REF!</v>
      </c>
      <c r="AD19" s="202" t="e">
        <f>'16'!#REF!+'16'!AF33</f>
        <v>#REF!</v>
      </c>
      <c r="AE19" s="202" t="e">
        <f>'16'!#REF!+'16'!AG33</f>
        <v>#REF!</v>
      </c>
      <c r="AF19" s="202" t="e">
        <f>'16'!#REF!+'16'!AH33</f>
        <v>#REF!</v>
      </c>
      <c r="AG19" s="202" t="e">
        <f>'16'!#REF!+'16'!AI33</f>
        <v>#REF!</v>
      </c>
      <c r="AH19" s="202" t="e">
        <f>'16'!#REF!+'16'!AJ33</f>
        <v>#REF!</v>
      </c>
      <c r="AI19" s="202" t="e">
        <f>'16'!#REF!+'16'!AK33</f>
        <v>#REF!</v>
      </c>
      <c r="AJ19" s="202" t="e">
        <f>'16'!#REF!+'16'!AL33</f>
        <v>#REF!</v>
      </c>
      <c r="AK19" s="202" t="e">
        <f>'16'!#REF!+'16'!AM33</f>
        <v>#REF!</v>
      </c>
      <c r="AL19" s="202" t="e">
        <f>'16'!#REF!+'16'!AN33</f>
        <v>#REF!</v>
      </c>
      <c r="AM19" s="202" t="e">
        <f>'16'!#REF!+'16'!AO33</f>
        <v>#REF!</v>
      </c>
      <c r="AN19" s="202" t="e">
        <f>'16'!#REF!+'16'!AP33</f>
        <v>#REF!</v>
      </c>
      <c r="AO19" s="202" t="e">
        <f>'16'!#REF!+'16'!AQ33</f>
        <v>#REF!</v>
      </c>
      <c r="AP19" s="202" t="e">
        <f>'16'!#REF!+'16'!AR33</f>
        <v>#REF!</v>
      </c>
      <c r="AQ19" s="202" t="e">
        <f>'16'!#REF!+'16'!AS33</f>
        <v>#REF!</v>
      </c>
      <c r="AR19" s="202" t="e">
        <f>'16'!#REF!+'16'!AT33</f>
        <v>#REF!</v>
      </c>
      <c r="AS19" s="202" t="e">
        <f>'16'!#REF!+'16'!AU33</f>
        <v>#REF!</v>
      </c>
      <c r="AT19" s="202" t="e">
        <f>'16'!#REF!+'16'!AV33</f>
        <v>#REF!</v>
      </c>
      <c r="AU19" s="202" t="e">
        <f>'16'!#REF!+'16'!AW33</f>
        <v>#REF!</v>
      </c>
      <c r="AV19" s="202" t="e">
        <f>'16'!#REF!+'16'!AX33</f>
        <v>#REF!</v>
      </c>
      <c r="AW19" s="202" t="e">
        <f>'16'!#REF!+'16'!AY33</f>
        <v>#REF!</v>
      </c>
      <c r="AX19" s="202" t="e">
        <f>'16'!#REF!+'16'!AZ33</f>
        <v>#REF!</v>
      </c>
      <c r="AY19" s="202" t="e">
        <f>'16'!#REF!+'16'!BA33</f>
        <v>#REF!</v>
      </c>
      <c r="AZ19" s="202" t="e">
        <f>'16'!#REF!+'16'!BB33</f>
        <v>#REF!</v>
      </c>
      <c r="BA19" s="202" t="e">
        <f>'16'!#REF!+'16'!BC33</f>
        <v>#REF!</v>
      </c>
      <c r="BB19" s="202" t="e">
        <f>'16'!#REF!+'16'!BD33</f>
        <v>#REF!</v>
      </c>
      <c r="BC19" s="202" t="e">
        <f>'16'!#REF!+'16'!BE33</f>
        <v>#REF!</v>
      </c>
      <c r="BD19" s="202" t="e">
        <f>'16'!#REF!+'16'!BF33</f>
        <v>#REF!</v>
      </c>
      <c r="BE19" s="202" t="e">
        <f>'16'!#REF!+'16'!BG33</f>
        <v>#REF!</v>
      </c>
      <c r="BF19" s="202" t="e">
        <f>'16'!#REF!+'16'!BH33</f>
        <v>#REF!</v>
      </c>
      <c r="BG19" s="202" t="e">
        <f>'16'!#REF!+'16'!BI33</f>
        <v>#REF!</v>
      </c>
      <c r="BH19" s="202" t="e">
        <f>'16'!#REF!+'16'!BJ33</f>
        <v>#REF!</v>
      </c>
      <c r="BI19" s="202" t="e">
        <f>'16'!#REF!+'16'!BK33</f>
        <v>#REF!</v>
      </c>
      <c r="BJ19" s="202" t="e">
        <f>'16'!#REF!+'16'!BL33</f>
        <v>#REF!</v>
      </c>
      <c r="BK19" s="202" t="e">
        <f>'16'!#REF!+'16'!BM33</f>
        <v>#REF!</v>
      </c>
      <c r="BL19" s="202" t="e">
        <f>'16'!#REF!+'16'!BN33</f>
        <v>#REF!</v>
      </c>
      <c r="BM19" s="202" t="e">
        <f>'16'!#REF!+'16'!BO33</f>
        <v>#REF!</v>
      </c>
      <c r="BN19" s="202" t="e">
        <f>'16'!#REF!+'16'!BP33</f>
        <v>#REF!</v>
      </c>
      <c r="BO19" s="202" t="e">
        <f>'16'!#REF!+'16'!BQ33</f>
        <v>#REF!</v>
      </c>
      <c r="BP19" s="202" t="e">
        <f>'16'!#REF!+'16'!BR33</f>
        <v>#REF!</v>
      </c>
      <c r="BQ19" s="202" t="e">
        <f>'16'!#REF!+'16'!BS33</f>
        <v>#REF!</v>
      </c>
      <c r="BR19" s="202" t="e">
        <f>'16'!#REF!+'16'!BT33</f>
        <v>#REF!</v>
      </c>
      <c r="BS19" s="202" t="e">
        <f>'16'!#REF!+'16'!BU33</f>
        <v>#REF!</v>
      </c>
      <c r="BT19" s="202" t="e">
        <f>'16'!#REF!+'16'!BV33</f>
        <v>#REF!</v>
      </c>
      <c r="BU19" s="202" t="e">
        <f>'16'!#REF!+'16'!BW33</f>
        <v>#REF!</v>
      </c>
      <c r="BV19" s="202" t="e">
        <f>'16'!#REF!+'16'!BX33</f>
        <v>#REF!</v>
      </c>
      <c r="BW19" s="202" t="e">
        <f>'16'!#REF!+'16'!BY33</f>
        <v>#REF!</v>
      </c>
      <c r="BX19" s="202" t="e">
        <f>'16'!#REF!+'16'!BZ33</f>
        <v>#REF!</v>
      </c>
      <c r="BY19" s="58" t="e">
        <f>'16'!#REF!+'16'!C35</f>
        <v>#REF!</v>
      </c>
    </row>
    <row r="20" spans="1:77" ht="15">
      <c r="A20" s="124">
        <v>44272</v>
      </c>
      <c r="B20" s="202" t="e">
        <f>'17'!#REF!+'17'!D33</f>
        <v>#REF!</v>
      </c>
      <c r="C20" s="202" t="e">
        <f>'17'!#REF!+'17'!E33</f>
        <v>#REF!</v>
      </c>
      <c r="D20" s="202" t="e">
        <f>'17'!#REF!+'17'!F33</f>
        <v>#REF!</v>
      </c>
      <c r="E20" s="202" t="e">
        <f>'17'!#REF!+'17'!G33</f>
        <v>#REF!</v>
      </c>
      <c r="F20" s="202" t="e">
        <f>'17'!#REF!+'17'!H33</f>
        <v>#REF!</v>
      </c>
      <c r="G20" s="202" t="e">
        <f>'17'!#REF!+'17'!I33</f>
        <v>#REF!</v>
      </c>
      <c r="H20" s="202" t="e">
        <f>'17'!#REF!+'17'!J33</f>
        <v>#REF!</v>
      </c>
      <c r="I20" s="202" t="e">
        <f>'17'!#REF!+'17'!K33</f>
        <v>#REF!</v>
      </c>
      <c r="J20" s="202" t="e">
        <f>'17'!#REF!+'17'!L33</f>
        <v>#REF!</v>
      </c>
      <c r="K20" s="202" t="e">
        <f>'17'!#REF!+'17'!M33</f>
        <v>#REF!</v>
      </c>
      <c r="L20" s="202" t="e">
        <f>'17'!#REF!+'17'!N33</f>
        <v>#REF!</v>
      </c>
      <c r="M20" s="202" t="e">
        <f>'17'!#REF!+'17'!O33</f>
        <v>#REF!</v>
      </c>
      <c r="N20" s="202" t="e">
        <f>'17'!#REF!+'17'!P33</f>
        <v>#REF!</v>
      </c>
      <c r="O20" s="202" t="e">
        <f>'17'!#REF!+'17'!Q33</f>
        <v>#REF!</v>
      </c>
      <c r="P20" s="202" t="e">
        <f>'17'!#REF!+'17'!R33</f>
        <v>#REF!</v>
      </c>
      <c r="Q20" s="202" t="e">
        <f>'17'!#REF!+'17'!S33</f>
        <v>#REF!</v>
      </c>
      <c r="R20" s="202" t="e">
        <f>'17'!#REF!+'17'!T33</f>
        <v>#REF!</v>
      </c>
      <c r="S20" s="202" t="e">
        <f>'17'!#REF!+'17'!U33</f>
        <v>#REF!</v>
      </c>
      <c r="T20" s="202" t="e">
        <f>'17'!#REF!+'17'!V33</f>
        <v>#REF!</v>
      </c>
      <c r="U20" s="202" t="e">
        <f>'17'!#REF!+'17'!W33</f>
        <v>#REF!</v>
      </c>
      <c r="V20" s="202" t="e">
        <f>'17'!#REF!+'17'!X33</f>
        <v>#REF!</v>
      </c>
      <c r="W20" s="202" t="e">
        <f>'17'!#REF!+'17'!Y33</f>
        <v>#REF!</v>
      </c>
      <c r="X20" s="202" t="e">
        <f>'17'!#REF!+'17'!Z33</f>
        <v>#REF!</v>
      </c>
      <c r="Y20" s="202" t="e">
        <f>'17'!#REF!+'17'!AA33</f>
        <v>#REF!</v>
      </c>
      <c r="Z20" s="202" t="e">
        <f>'17'!#REF!+'17'!AB33</f>
        <v>#REF!</v>
      </c>
      <c r="AA20" s="202" t="e">
        <f>'17'!#REF!+'17'!AC33</f>
        <v>#REF!</v>
      </c>
      <c r="AB20" s="202" t="e">
        <f>'17'!#REF!+'17'!AD33</f>
        <v>#REF!</v>
      </c>
      <c r="AC20" s="202" t="e">
        <f>'17'!#REF!+'17'!AE33</f>
        <v>#REF!</v>
      </c>
      <c r="AD20" s="202" t="e">
        <f>'17'!#REF!+'17'!AF33</f>
        <v>#REF!</v>
      </c>
      <c r="AE20" s="202" t="e">
        <f>'17'!#REF!+'17'!AG33</f>
        <v>#REF!</v>
      </c>
      <c r="AF20" s="202" t="e">
        <f>'17'!#REF!+'17'!AH33</f>
        <v>#REF!</v>
      </c>
      <c r="AG20" s="202" t="e">
        <f>'17'!#REF!+'17'!AI33</f>
        <v>#REF!</v>
      </c>
      <c r="AH20" s="202" t="e">
        <f>'17'!#REF!+'17'!AJ33</f>
        <v>#REF!</v>
      </c>
      <c r="AI20" s="202" t="e">
        <f>'17'!#REF!+'17'!AK33</f>
        <v>#REF!</v>
      </c>
      <c r="AJ20" s="202" t="e">
        <f>'17'!#REF!+'17'!AL33</f>
        <v>#REF!</v>
      </c>
      <c r="AK20" s="202" t="e">
        <f>'17'!#REF!+'17'!AM33</f>
        <v>#REF!</v>
      </c>
      <c r="AL20" s="202" t="e">
        <f>'17'!#REF!+'17'!AN33</f>
        <v>#REF!</v>
      </c>
      <c r="AM20" s="202" t="e">
        <f>'17'!#REF!+'17'!AO33</f>
        <v>#REF!</v>
      </c>
      <c r="AN20" s="202" t="e">
        <f>'17'!#REF!+'17'!AP33</f>
        <v>#REF!</v>
      </c>
      <c r="AO20" s="202" t="e">
        <f>'17'!#REF!+'17'!AQ33</f>
        <v>#REF!</v>
      </c>
      <c r="AP20" s="202" t="e">
        <f>'17'!#REF!+'17'!AR33</f>
        <v>#REF!</v>
      </c>
      <c r="AQ20" s="202" t="e">
        <f>'17'!#REF!+'17'!AS33</f>
        <v>#REF!</v>
      </c>
      <c r="AR20" s="202" t="e">
        <f>'17'!#REF!+'17'!AT33</f>
        <v>#REF!</v>
      </c>
      <c r="AS20" s="202" t="e">
        <f>'17'!#REF!+'17'!AU33</f>
        <v>#REF!</v>
      </c>
      <c r="AT20" s="202" t="e">
        <f>'17'!#REF!+'17'!AV33</f>
        <v>#REF!</v>
      </c>
      <c r="AU20" s="202" t="e">
        <f>'17'!#REF!+'17'!AW33</f>
        <v>#REF!</v>
      </c>
      <c r="AV20" s="202" t="e">
        <f>'17'!#REF!+'17'!AX33</f>
        <v>#REF!</v>
      </c>
      <c r="AW20" s="202" t="e">
        <f>'17'!#REF!+'17'!AY33</f>
        <v>#REF!</v>
      </c>
      <c r="AX20" s="202" t="e">
        <f>'17'!#REF!+'17'!AZ33</f>
        <v>#REF!</v>
      </c>
      <c r="AY20" s="202" t="e">
        <f>'17'!#REF!+'17'!BA33</f>
        <v>#REF!</v>
      </c>
      <c r="AZ20" s="202" t="e">
        <f>'17'!#REF!+'17'!BB33</f>
        <v>#REF!</v>
      </c>
      <c r="BA20" s="202" t="e">
        <f>'17'!#REF!+'17'!BC33</f>
        <v>#REF!</v>
      </c>
      <c r="BB20" s="202" t="e">
        <f>'17'!#REF!+'17'!BD33</f>
        <v>#REF!</v>
      </c>
      <c r="BC20" s="202" t="e">
        <f>'17'!#REF!+'17'!BE33</f>
        <v>#REF!</v>
      </c>
      <c r="BD20" s="202" t="e">
        <f>'17'!#REF!+'17'!BF33</f>
        <v>#REF!</v>
      </c>
      <c r="BE20" s="202" t="e">
        <f>'17'!#REF!+'17'!BG33</f>
        <v>#REF!</v>
      </c>
      <c r="BF20" s="202" t="e">
        <f>'17'!#REF!+'17'!BH33</f>
        <v>#REF!</v>
      </c>
      <c r="BG20" s="202" t="e">
        <f>'17'!#REF!+'17'!BI33</f>
        <v>#REF!</v>
      </c>
      <c r="BH20" s="202" t="e">
        <f>'17'!#REF!+'17'!BJ33</f>
        <v>#REF!</v>
      </c>
      <c r="BI20" s="202" t="e">
        <f>'17'!#REF!+'17'!BK33</f>
        <v>#REF!</v>
      </c>
      <c r="BJ20" s="202" t="e">
        <f>'17'!#REF!+'17'!BL33</f>
        <v>#REF!</v>
      </c>
      <c r="BK20" s="202" t="e">
        <f>'17'!#REF!+'17'!BM33</f>
        <v>#REF!</v>
      </c>
      <c r="BL20" s="202" t="e">
        <f>'17'!#REF!+'17'!BN33</f>
        <v>#REF!</v>
      </c>
      <c r="BM20" s="202" t="e">
        <f>'17'!#REF!+'17'!BO33</f>
        <v>#REF!</v>
      </c>
      <c r="BN20" s="202" t="e">
        <f>'17'!#REF!+'17'!BP33</f>
        <v>#REF!</v>
      </c>
      <c r="BO20" s="202" t="e">
        <f>'17'!#REF!+'17'!BQ33</f>
        <v>#REF!</v>
      </c>
      <c r="BP20" s="202" t="e">
        <f>'17'!#REF!+'17'!BR33</f>
        <v>#REF!</v>
      </c>
      <c r="BQ20" s="202" t="e">
        <f>'17'!#REF!+'17'!BS33</f>
        <v>#REF!</v>
      </c>
      <c r="BR20" s="202" t="e">
        <f>'17'!#REF!+'17'!BT33</f>
        <v>#REF!</v>
      </c>
      <c r="BS20" s="202" t="e">
        <f>'17'!#REF!+'17'!BU33</f>
        <v>#REF!</v>
      </c>
      <c r="BT20" s="202" t="e">
        <f>'17'!#REF!+'17'!BV33</f>
        <v>#REF!</v>
      </c>
      <c r="BU20" s="202" t="e">
        <f>'17'!#REF!+'17'!BW33</f>
        <v>#REF!</v>
      </c>
      <c r="BV20" s="202" t="e">
        <f>'17'!#REF!+'17'!BX33</f>
        <v>#REF!</v>
      </c>
      <c r="BW20" s="202" t="e">
        <f>'17'!#REF!+'17'!BY33</f>
        <v>#REF!</v>
      </c>
      <c r="BX20" s="202" t="e">
        <f>'17'!#REF!+'17'!BZ33</f>
        <v>#REF!</v>
      </c>
      <c r="BY20" s="58" t="e">
        <f>'17'!#REF!+'17'!C35</f>
        <v>#REF!</v>
      </c>
    </row>
    <row r="21" spans="1:77" ht="15">
      <c r="A21" s="124">
        <v>44273</v>
      </c>
      <c r="B21" s="202" t="e">
        <f>'18'!#REF!+'18'!D32</f>
        <v>#REF!</v>
      </c>
      <c r="C21" s="202" t="e">
        <f>'18'!#REF!+'18'!E32</f>
        <v>#REF!</v>
      </c>
      <c r="D21" s="202" t="e">
        <f>'18'!#REF!+'18'!F32</f>
        <v>#REF!</v>
      </c>
      <c r="E21" s="202" t="e">
        <f>'18'!#REF!+'18'!G32</f>
        <v>#REF!</v>
      </c>
      <c r="F21" s="202" t="e">
        <f>'18'!#REF!+'18'!H32</f>
        <v>#REF!</v>
      </c>
      <c r="G21" s="202" t="e">
        <f>'18'!#REF!+'18'!I32</f>
        <v>#REF!</v>
      </c>
      <c r="H21" s="202" t="e">
        <f>'18'!#REF!+'18'!J32</f>
        <v>#REF!</v>
      </c>
      <c r="I21" s="202" t="e">
        <f>'18'!#REF!+'18'!K32</f>
        <v>#REF!</v>
      </c>
      <c r="J21" s="202" t="e">
        <f>'18'!#REF!+'18'!L32</f>
        <v>#REF!</v>
      </c>
      <c r="K21" s="202" t="e">
        <f>'18'!#REF!+'18'!M32</f>
        <v>#REF!</v>
      </c>
      <c r="L21" s="202" t="e">
        <f>'18'!#REF!+'18'!N32</f>
        <v>#REF!</v>
      </c>
      <c r="M21" s="202" t="e">
        <f>'18'!#REF!+'18'!O32</f>
        <v>#REF!</v>
      </c>
      <c r="N21" s="202" t="e">
        <f>'18'!#REF!+'18'!P32</f>
        <v>#REF!</v>
      </c>
      <c r="O21" s="202" t="e">
        <f>'18'!#REF!+'18'!Q32</f>
        <v>#REF!</v>
      </c>
      <c r="P21" s="202" t="e">
        <f>'18'!#REF!+'18'!R32</f>
        <v>#REF!</v>
      </c>
      <c r="Q21" s="202" t="e">
        <f>'18'!#REF!+'18'!S32</f>
        <v>#REF!</v>
      </c>
      <c r="R21" s="202" t="e">
        <f>'18'!#REF!+'18'!T32</f>
        <v>#REF!</v>
      </c>
      <c r="S21" s="202" t="e">
        <f>'18'!#REF!+'18'!U32</f>
        <v>#REF!</v>
      </c>
      <c r="T21" s="202" t="e">
        <f>'18'!#REF!+'18'!V32</f>
        <v>#REF!</v>
      </c>
      <c r="U21" s="202" t="e">
        <f>'18'!#REF!+'18'!W32</f>
        <v>#REF!</v>
      </c>
      <c r="V21" s="202" t="e">
        <f>'18'!#REF!+'18'!X32</f>
        <v>#REF!</v>
      </c>
      <c r="W21" s="202" t="e">
        <f>'18'!#REF!+'18'!Y32</f>
        <v>#REF!</v>
      </c>
      <c r="X21" s="202" t="e">
        <f>'18'!#REF!+'18'!Z32</f>
        <v>#REF!</v>
      </c>
      <c r="Y21" s="202" t="e">
        <f>'18'!#REF!+'18'!AA32</f>
        <v>#REF!</v>
      </c>
      <c r="Z21" s="202" t="e">
        <f>'18'!#REF!+'18'!AB32</f>
        <v>#REF!</v>
      </c>
      <c r="AA21" s="202" t="e">
        <f>'18'!#REF!+'18'!AC32</f>
        <v>#REF!</v>
      </c>
      <c r="AB21" s="202" t="e">
        <f>'18'!#REF!+'18'!AD32</f>
        <v>#REF!</v>
      </c>
      <c r="AC21" s="202" t="e">
        <f>'18'!#REF!+'18'!AE32</f>
        <v>#REF!</v>
      </c>
      <c r="AD21" s="202" t="e">
        <f>'18'!#REF!+'18'!AF32</f>
        <v>#REF!</v>
      </c>
      <c r="AE21" s="202" t="e">
        <f>'18'!#REF!+'18'!AG32</f>
        <v>#REF!</v>
      </c>
      <c r="AF21" s="202" t="e">
        <f>'18'!#REF!+'18'!AH32</f>
        <v>#REF!</v>
      </c>
      <c r="AG21" s="202" t="e">
        <f>'18'!#REF!+'18'!AI32</f>
        <v>#REF!</v>
      </c>
      <c r="AH21" s="202" t="e">
        <f>'18'!#REF!+'18'!AJ32</f>
        <v>#REF!</v>
      </c>
      <c r="AI21" s="202" t="e">
        <f>'18'!#REF!+'18'!AK32</f>
        <v>#REF!</v>
      </c>
      <c r="AJ21" s="202" t="e">
        <f>'18'!#REF!+'18'!AL32</f>
        <v>#REF!</v>
      </c>
      <c r="AK21" s="202" t="e">
        <f>'18'!#REF!+'18'!AM32</f>
        <v>#REF!</v>
      </c>
      <c r="AL21" s="202" t="e">
        <f>'18'!#REF!+'18'!AN32</f>
        <v>#REF!</v>
      </c>
      <c r="AM21" s="202" t="e">
        <f>'18'!#REF!+'18'!AO32</f>
        <v>#REF!</v>
      </c>
      <c r="AN21" s="202" t="e">
        <f>'18'!#REF!+'18'!AP32</f>
        <v>#REF!</v>
      </c>
      <c r="AO21" s="202" t="e">
        <f>'18'!#REF!+'18'!AQ32</f>
        <v>#REF!</v>
      </c>
      <c r="AP21" s="202" t="e">
        <f>'18'!#REF!+'18'!AR32</f>
        <v>#REF!</v>
      </c>
      <c r="AQ21" s="202" t="e">
        <f>'18'!#REF!+'18'!AS32</f>
        <v>#REF!</v>
      </c>
      <c r="AR21" s="202" t="e">
        <f>'18'!#REF!+'18'!AT32</f>
        <v>#REF!</v>
      </c>
      <c r="AS21" s="202" t="e">
        <f>'18'!#REF!+'18'!AU32</f>
        <v>#REF!</v>
      </c>
      <c r="AT21" s="202" t="e">
        <f>'18'!#REF!+'18'!AV32</f>
        <v>#REF!</v>
      </c>
      <c r="AU21" s="202" t="e">
        <f>'18'!#REF!+'18'!AW32</f>
        <v>#REF!</v>
      </c>
      <c r="AV21" s="202" t="e">
        <f>'18'!#REF!+'18'!AX32</f>
        <v>#REF!</v>
      </c>
      <c r="AW21" s="202" t="e">
        <f>'18'!#REF!+'18'!AY32</f>
        <v>#REF!</v>
      </c>
      <c r="AX21" s="202" t="e">
        <f>'18'!#REF!+'18'!AZ32</f>
        <v>#REF!</v>
      </c>
      <c r="AY21" s="202" t="e">
        <f>'18'!#REF!+'18'!BA32</f>
        <v>#REF!</v>
      </c>
      <c r="AZ21" s="202" t="e">
        <f>'18'!#REF!+'18'!BB32</f>
        <v>#REF!</v>
      </c>
      <c r="BA21" s="202" t="e">
        <f>'18'!#REF!+'18'!BC32</f>
        <v>#REF!</v>
      </c>
      <c r="BB21" s="202" t="e">
        <f>'18'!#REF!+'18'!BD32</f>
        <v>#REF!</v>
      </c>
      <c r="BC21" s="202" t="e">
        <f>'18'!#REF!+'18'!BE32</f>
        <v>#REF!</v>
      </c>
      <c r="BD21" s="202" t="e">
        <f>'18'!#REF!+'18'!BF32</f>
        <v>#REF!</v>
      </c>
      <c r="BE21" s="202" t="e">
        <f>'18'!#REF!+'18'!BG32</f>
        <v>#REF!</v>
      </c>
      <c r="BF21" s="202" t="e">
        <f>'18'!#REF!+'18'!BH32</f>
        <v>#REF!</v>
      </c>
      <c r="BG21" s="202" t="e">
        <f>'18'!#REF!+'18'!BI32</f>
        <v>#REF!</v>
      </c>
      <c r="BH21" s="202" t="e">
        <f>'18'!#REF!+'18'!BJ32</f>
        <v>#REF!</v>
      </c>
      <c r="BI21" s="202" t="e">
        <f>'18'!#REF!+'18'!BK32</f>
        <v>#REF!</v>
      </c>
      <c r="BJ21" s="202" t="e">
        <f>'18'!#REF!+'18'!BL32</f>
        <v>#REF!</v>
      </c>
      <c r="BK21" s="202" t="e">
        <f>'18'!#REF!+'18'!BM32</f>
        <v>#REF!</v>
      </c>
      <c r="BL21" s="202" t="e">
        <f>'18'!#REF!+'18'!BN32</f>
        <v>#REF!</v>
      </c>
      <c r="BM21" s="202" t="e">
        <f>'18'!#REF!+'18'!BO32</f>
        <v>#REF!</v>
      </c>
      <c r="BN21" s="202" t="e">
        <f>'18'!#REF!+'18'!BP32</f>
        <v>#REF!</v>
      </c>
      <c r="BO21" s="202" t="e">
        <f>'18'!#REF!+'18'!BQ32</f>
        <v>#REF!</v>
      </c>
      <c r="BP21" s="202" t="e">
        <f>'18'!#REF!+'18'!BR32</f>
        <v>#REF!</v>
      </c>
      <c r="BQ21" s="202" t="e">
        <f>'18'!#REF!+'18'!BS32</f>
        <v>#REF!</v>
      </c>
      <c r="BR21" s="202" t="e">
        <f>'18'!#REF!+'18'!BT32</f>
        <v>#REF!</v>
      </c>
      <c r="BS21" s="202" t="e">
        <f>'18'!#REF!+'18'!BU32</f>
        <v>#REF!</v>
      </c>
      <c r="BT21" s="202" t="e">
        <f>'18'!#REF!+'18'!BV32</f>
        <v>#REF!</v>
      </c>
      <c r="BU21" s="202" t="e">
        <f>'18'!#REF!+'18'!BW32</f>
        <v>#REF!</v>
      </c>
      <c r="BV21" s="202" t="e">
        <f>'18'!#REF!+'18'!BX32</f>
        <v>#REF!</v>
      </c>
      <c r="BW21" s="202" t="e">
        <f>'18'!#REF!+'18'!BY32</f>
        <v>#REF!</v>
      </c>
      <c r="BX21" s="202" t="e">
        <f>'18'!#REF!+'18'!BZ32</f>
        <v>#REF!</v>
      </c>
      <c r="BY21" s="58" t="e">
        <f>'18'!#REF!+'18'!C34</f>
        <v>#REF!</v>
      </c>
    </row>
    <row r="22" spans="1:77" ht="15">
      <c r="A22" s="124">
        <v>44274</v>
      </c>
      <c r="B22" s="202" t="e">
        <f>'19'!#REF!+'19'!D33</f>
        <v>#REF!</v>
      </c>
      <c r="C22" s="202" t="e">
        <f>'19'!#REF!+'19'!E33</f>
        <v>#REF!</v>
      </c>
      <c r="D22" s="202" t="e">
        <f>'19'!#REF!+'19'!F33</f>
        <v>#REF!</v>
      </c>
      <c r="E22" s="202" t="e">
        <f>'19'!#REF!+'19'!G33</f>
        <v>#REF!</v>
      </c>
      <c r="F22" s="202" t="e">
        <f>'19'!#REF!+'19'!H33</f>
        <v>#REF!</v>
      </c>
      <c r="G22" s="202" t="e">
        <f>'19'!#REF!+'19'!I33</f>
        <v>#REF!</v>
      </c>
      <c r="H22" s="202" t="e">
        <f>'19'!#REF!+'19'!J33</f>
        <v>#REF!</v>
      </c>
      <c r="I22" s="202" t="e">
        <f>'19'!#REF!+'19'!K33</f>
        <v>#REF!</v>
      </c>
      <c r="J22" s="202" t="e">
        <f>'19'!#REF!+'19'!L33</f>
        <v>#REF!</v>
      </c>
      <c r="K22" s="202" t="e">
        <f>'19'!#REF!+'19'!M33</f>
        <v>#REF!</v>
      </c>
      <c r="L22" s="202" t="e">
        <f>'19'!#REF!+'19'!N33</f>
        <v>#REF!</v>
      </c>
      <c r="M22" s="202" t="e">
        <f>'19'!#REF!+'19'!O33</f>
        <v>#REF!</v>
      </c>
      <c r="N22" s="202" t="e">
        <f>'19'!#REF!+'19'!P33</f>
        <v>#REF!</v>
      </c>
      <c r="O22" s="202" t="e">
        <f>'19'!#REF!+'19'!Q33</f>
        <v>#REF!</v>
      </c>
      <c r="P22" s="202" t="e">
        <f>'19'!#REF!+'19'!R33</f>
        <v>#REF!</v>
      </c>
      <c r="Q22" s="202" t="e">
        <f>'19'!#REF!+'19'!S33</f>
        <v>#REF!</v>
      </c>
      <c r="R22" s="202" t="e">
        <f>'19'!#REF!+'19'!T33</f>
        <v>#REF!</v>
      </c>
      <c r="S22" s="202" t="e">
        <f>'19'!#REF!+'19'!U33</f>
        <v>#REF!</v>
      </c>
      <c r="T22" s="202" t="e">
        <f>'19'!#REF!+'19'!V33</f>
        <v>#REF!</v>
      </c>
      <c r="U22" s="202" t="e">
        <f>'19'!#REF!+'19'!W33</f>
        <v>#REF!</v>
      </c>
      <c r="V22" s="202" t="e">
        <f>'19'!#REF!+'19'!X33</f>
        <v>#REF!</v>
      </c>
      <c r="W22" s="202" t="e">
        <f>'19'!#REF!+'19'!Y33</f>
        <v>#REF!</v>
      </c>
      <c r="X22" s="202" t="e">
        <f>'19'!#REF!+'19'!Z33</f>
        <v>#REF!</v>
      </c>
      <c r="Y22" s="202" t="e">
        <f>'19'!#REF!+'19'!AA33</f>
        <v>#REF!</v>
      </c>
      <c r="Z22" s="202" t="e">
        <f>'19'!#REF!+'19'!AB33</f>
        <v>#REF!</v>
      </c>
      <c r="AA22" s="202" t="e">
        <f>'19'!#REF!+'19'!AC33</f>
        <v>#REF!</v>
      </c>
      <c r="AB22" s="202" t="e">
        <f>'19'!#REF!+'19'!AD33</f>
        <v>#REF!</v>
      </c>
      <c r="AC22" s="202" t="e">
        <f>'19'!#REF!+'19'!AE33</f>
        <v>#REF!</v>
      </c>
      <c r="AD22" s="202" t="e">
        <f>'19'!#REF!+'19'!AF33</f>
        <v>#REF!</v>
      </c>
      <c r="AE22" s="202" t="e">
        <f>'19'!#REF!+'19'!AG33</f>
        <v>#REF!</v>
      </c>
      <c r="AF22" s="202" t="e">
        <f>'19'!#REF!+'19'!AH33</f>
        <v>#REF!</v>
      </c>
      <c r="AG22" s="202" t="e">
        <f>'19'!#REF!+'19'!AI33</f>
        <v>#REF!</v>
      </c>
      <c r="AH22" s="202" t="e">
        <f>'19'!#REF!+'19'!AJ33</f>
        <v>#REF!</v>
      </c>
      <c r="AI22" s="202" t="e">
        <f>'19'!#REF!+'19'!AK33</f>
        <v>#REF!</v>
      </c>
      <c r="AJ22" s="202" t="e">
        <f>'19'!#REF!+'19'!AL33</f>
        <v>#REF!</v>
      </c>
      <c r="AK22" s="202" t="e">
        <f>'19'!#REF!+'19'!AM33</f>
        <v>#REF!</v>
      </c>
      <c r="AL22" s="202" t="e">
        <f>'19'!#REF!+'19'!AN33</f>
        <v>#REF!</v>
      </c>
      <c r="AM22" s="202" t="e">
        <f>'19'!#REF!+'19'!AO33</f>
        <v>#REF!</v>
      </c>
      <c r="AN22" s="202" t="e">
        <f>'19'!#REF!+'19'!AP33</f>
        <v>#REF!</v>
      </c>
      <c r="AO22" s="202" t="e">
        <f>'19'!#REF!+'19'!AQ33</f>
        <v>#REF!</v>
      </c>
      <c r="AP22" s="202" t="e">
        <f>'19'!#REF!+'19'!AR33</f>
        <v>#REF!</v>
      </c>
      <c r="AQ22" s="202" t="e">
        <f>'19'!#REF!+'19'!AS33</f>
        <v>#REF!</v>
      </c>
      <c r="AR22" s="202" t="e">
        <f>'19'!#REF!+'19'!AT33</f>
        <v>#REF!</v>
      </c>
      <c r="AS22" s="202" t="e">
        <f>'19'!#REF!+'19'!AU33</f>
        <v>#REF!</v>
      </c>
      <c r="AT22" s="202" t="e">
        <f>'19'!#REF!+'19'!AV33</f>
        <v>#REF!</v>
      </c>
      <c r="AU22" s="202" t="e">
        <f>'19'!#REF!+'19'!AW33</f>
        <v>#REF!</v>
      </c>
      <c r="AV22" s="202" t="e">
        <f>'19'!#REF!+'19'!AX33</f>
        <v>#REF!</v>
      </c>
      <c r="AW22" s="202" t="e">
        <f>'19'!#REF!+'19'!AY33</f>
        <v>#REF!</v>
      </c>
      <c r="AX22" s="202" t="e">
        <f>'19'!#REF!+'19'!AZ33</f>
        <v>#REF!</v>
      </c>
      <c r="AY22" s="202" t="e">
        <f>'19'!#REF!+'19'!BA33</f>
        <v>#REF!</v>
      </c>
      <c r="AZ22" s="202" t="e">
        <f>'19'!#REF!+'19'!BB33</f>
        <v>#REF!</v>
      </c>
      <c r="BA22" s="202" t="e">
        <f>'19'!#REF!+'19'!BC33</f>
        <v>#REF!</v>
      </c>
      <c r="BB22" s="202" t="e">
        <f>'19'!#REF!+'19'!BD33</f>
        <v>#REF!</v>
      </c>
      <c r="BC22" s="202" t="e">
        <f>'19'!#REF!+'19'!BE33</f>
        <v>#REF!</v>
      </c>
      <c r="BD22" s="202" t="e">
        <f>'19'!#REF!+'19'!BF33</f>
        <v>#REF!</v>
      </c>
      <c r="BE22" s="202" t="e">
        <f>'19'!#REF!+'19'!BG33</f>
        <v>#REF!</v>
      </c>
      <c r="BF22" s="202" t="e">
        <f>'19'!#REF!+'19'!BH33</f>
        <v>#REF!</v>
      </c>
      <c r="BG22" s="202" t="e">
        <f>'19'!#REF!+'19'!BI33</f>
        <v>#REF!</v>
      </c>
      <c r="BH22" s="202" t="e">
        <f>'19'!#REF!+'19'!BJ33</f>
        <v>#REF!</v>
      </c>
      <c r="BI22" s="202" t="e">
        <f>'19'!#REF!+'19'!BK33</f>
        <v>#REF!</v>
      </c>
      <c r="BJ22" s="202" t="e">
        <f>'19'!#REF!+'19'!BL33</f>
        <v>#REF!</v>
      </c>
      <c r="BK22" s="202" t="e">
        <f>'19'!#REF!+'19'!BM33</f>
        <v>#REF!</v>
      </c>
      <c r="BL22" s="202" t="e">
        <f>'19'!#REF!+'19'!BN33</f>
        <v>#REF!</v>
      </c>
      <c r="BM22" s="202" t="e">
        <f>'19'!#REF!+'19'!BO33</f>
        <v>#REF!</v>
      </c>
      <c r="BN22" s="202" t="e">
        <f>'19'!#REF!+'19'!BP33</f>
        <v>#REF!</v>
      </c>
      <c r="BO22" s="202" t="e">
        <f>'19'!#REF!+'19'!BQ33</f>
        <v>#REF!</v>
      </c>
      <c r="BP22" s="202" t="e">
        <f>'19'!#REF!+'19'!BR33</f>
        <v>#REF!</v>
      </c>
      <c r="BQ22" s="202" t="e">
        <f>'19'!#REF!+'19'!BS33</f>
        <v>#REF!</v>
      </c>
      <c r="BR22" s="202" t="e">
        <f>'19'!#REF!+'19'!BT33</f>
        <v>#REF!</v>
      </c>
      <c r="BS22" s="202" t="e">
        <f>'19'!#REF!+'19'!BU33</f>
        <v>#REF!</v>
      </c>
      <c r="BT22" s="202" t="e">
        <f>'19'!#REF!+'19'!BV33</f>
        <v>#REF!</v>
      </c>
      <c r="BU22" s="202" t="e">
        <f>'19'!#REF!+'19'!BW33</f>
        <v>#REF!</v>
      </c>
      <c r="BV22" s="202" t="e">
        <f>'19'!#REF!+'19'!BX33</f>
        <v>#REF!</v>
      </c>
      <c r="BW22" s="202" t="e">
        <f>'19'!#REF!+'19'!BY33</f>
        <v>#REF!</v>
      </c>
      <c r="BX22" s="202" t="e">
        <f>'19'!#REF!+'19'!BZ33</f>
        <v>#REF!</v>
      </c>
      <c r="BY22" s="58" t="e">
        <f>'19'!#REF!+'19'!C35</f>
        <v>#REF!</v>
      </c>
    </row>
    <row r="23" spans="1:77" ht="15">
      <c r="A23" s="124">
        <v>44275</v>
      </c>
      <c r="B23" s="202" t="e">
        <f>'20'!#REF!+'20'!D33</f>
        <v>#REF!</v>
      </c>
      <c r="C23" s="202" t="e">
        <f>'20'!#REF!+'20'!E33</f>
        <v>#REF!</v>
      </c>
      <c r="D23" s="202" t="e">
        <f>'20'!#REF!+'20'!F33</f>
        <v>#REF!</v>
      </c>
      <c r="E23" s="202" t="e">
        <f>'20'!#REF!+'20'!G33</f>
        <v>#REF!</v>
      </c>
      <c r="F23" s="202" t="e">
        <f>'20'!#REF!+'20'!H33</f>
        <v>#REF!</v>
      </c>
      <c r="G23" s="202" t="e">
        <f>'20'!#REF!+'20'!I33</f>
        <v>#REF!</v>
      </c>
      <c r="H23" s="202" t="e">
        <f>'20'!#REF!+'20'!J33</f>
        <v>#REF!</v>
      </c>
      <c r="I23" s="202" t="e">
        <f>'20'!#REF!+'20'!K33</f>
        <v>#REF!</v>
      </c>
      <c r="J23" s="202" t="e">
        <f>'20'!#REF!+'20'!L33</f>
        <v>#REF!</v>
      </c>
      <c r="K23" s="202" t="e">
        <f>'20'!#REF!+'20'!M33</f>
        <v>#REF!</v>
      </c>
      <c r="L23" s="202" t="e">
        <f>'20'!#REF!+'20'!N33</f>
        <v>#REF!</v>
      </c>
      <c r="M23" s="202" t="e">
        <f>'20'!#REF!+'20'!O33</f>
        <v>#REF!</v>
      </c>
      <c r="N23" s="202" t="e">
        <f>'20'!#REF!+'20'!P33</f>
        <v>#REF!</v>
      </c>
      <c r="O23" s="202" t="e">
        <f>'20'!#REF!+'20'!Q33</f>
        <v>#REF!</v>
      </c>
      <c r="P23" s="202" t="e">
        <f>'20'!#REF!+'20'!R33</f>
        <v>#REF!</v>
      </c>
      <c r="Q23" s="202" t="e">
        <f>'20'!#REF!+'20'!S33</f>
        <v>#REF!</v>
      </c>
      <c r="R23" s="202" t="e">
        <f>'20'!#REF!+'20'!T33</f>
        <v>#REF!</v>
      </c>
      <c r="S23" s="202" t="e">
        <f>'20'!#REF!+'20'!U33</f>
        <v>#REF!</v>
      </c>
      <c r="T23" s="202" t="e">
        <f>'20'!#REF!+'20'!V33</f>
        <v>#REF!</v>
      </c>
      <c r="U23" s="202" t="e">
        <f>'20'!#REF!+'20'!W33</f>
        <v>#REF!</v>
      </c>
      <c r="V23" s="202" t="e">
        <f>'20'!#REF!+'20'!X33</f>
        <v>#REF!</v>
      </c>
      <c r="W23" s="202" t="e">
        <f>'20'!#REF!+'20'!Y33</f>
        <v>#REF!</v>
      </c>
      <c r="X23" s="202" t="e">
        <f>'20'!#REF!+'20'!Z33</f>
        <v>#REF!</v>
      </c>
      <c r="Y23" s="202" t="e">
        <f>'20'!#REF!+'20'!AA33</f>
        <v>#REF!</v>
      </c>
      <c r="Z23" s="202" t="e">
        <f>'20'!#REF!+'20'!AB33</f>
        <v>#REF!</v>
      </c>
      <c r="AA23" s="202" t="e">
        <f>'20'!#REF!+'20'!AC33</f>
        <v>#REF!</v>
      </c>
      <c r="AB23" s="202" t="e">
        <f>'20'!#REF!+'20'!AD33</f>
        <v>#REF!</v>
      </c>
      <c r="AC23" s="202" t="e">
        <f>'20'!#REF!+'20'!AE33</f>
        <v>#REF!</v>
      </c>
      <c r="AD23" s="202" t="e">
        <f>'20'!#REF!+'20'!AF33</f>
        <v>#REF!</v>
      </c>
      <c r="AE23" s="202" t="e">
        <f>'20'!#REF!+'20'!AG33</f>
        <v>#REF!</v>
      </c>
      <c r="AF23" s="202" t="e">
        <f>'20'!#REF!+'20'!AH33</f>
        <v>#REF!</v>
      </c>
      <c r="AG23" s="202" t="e">
        <f>'20'!#REF!+'20'!AI33</f>
        <v>#REF!</v>
      </c>
      <c r="AH23" s="202" t="e">
        <f>'20'!#REF!+'20'!AJ33</f>
        <v>#REF!</v>
      </c>
      <c r="AI23" s="202" t="e">
        <f>'20'!#REF!+'20'!AK33</f>
        <v>#REF!</v>
      </c>
      <c r="AJ23" s="202" t="e">
        <f>'20'!#REF!+'20'!AL33</f>
        <v>#REF!</v>
      </c>
      <c r="AK23" s="202" t="e">
        <f>'20'!#REF!+'20'!AM33</f>
        <v>#REF!</v>
      </c>
      <c r="AL23" s="202" t="e">
        <f>'20'!#REF!+'20'!AN33</f>
        <v>#REF!</v>
      </c>
      <c r="AM23" s="202" t="e">
        <f>'20'!#REF!+'20'!AO33</f>
        <v>#REF!</v>
      </c>
      <c r="AN23" s="202" t="e">
        <f>'20'!#REF!+'20'!AP33</f>
        <v>#REF!</v>
      </c>
      <c r="AO23" s="202" t="e">
        <f>'20'!#REF!+'20'!AQ33</f>
        <v>#REF!</v>
      </c>
      <c r="AP23" s="202" t="e">
        <f>'20'!#REF!+'20'!AR33</f>
        <v>#REF!</v>
      </c>
      <c r="AQ23" s="202" t="e">
        <f>'20'!#REF!+'20'!AS33</f>
        <v>#REF!</v>
      </c>
      <c r="AR23" s="202" t="e">
        <f>'20'!#REF!+'20'!AT33</f>
        <v>#REF!</v>
      </c>
      <c r="AS23" s="202" t="e">
        <f>'20'!#REF!+'20'!AU33</f>
        <v>#REF!</v>
      </c>
      <c r="AT23" s="202" t="e">
        <f>'20'!#REF!+'20'!AV33</f>
        <v>#REF!</v>
      </c>
      <c r="AU23" s="202" t="e">
        <f>'20'!#REF!+'20'!AW33</f>
        <v>#REF!</v>
      </c>
      <c r="AV23" s="202" t="e">
        <f>'20'!#REF!+'20'!AX33</f>
        <v>#REF!</v>
      </c>
      <c r="AW23" s="202" t="e">
        <f>'20'!#REF!+'20'!AY33</f>
        <v>#REF!</v>
      </c>
      <c r="AX23" s="202" t="e">
        <f>'20'!#REF!+'20'!AZ33</f>
        <v>#REF!</v>
      </c>
      <c r="AY23" s="202" t="e">
        <f>'20'!#REF!+'20'!BA33</f>
        <v>#REF!</v>
      </c>
      <c r="AZ23" s="202" t="e">
        <f>'20'!#REF!+'20'!BB33</f>
        <v>#REF!</v>
      </c>
      <c r="BA23" s="202" t="e">
        <f>'20'!#REF!+'20'!BC33</f>
        <v>#REF!</v>
      </c>
      <c r="BB23" s="202" t="e">
        <f>'20'!#REF!+'20'!BD33</f>
        <v>#REF!</v>
      </c>
      <c r="BC23" s="202" t="e">
        <f>'20'!#REF!+'20'!BE33</f>
        <v>#REF!</v>
      </c>
      <c r="BD23" s="202" t="e">
        <f>'20'!#REF!+'20'!BF33</f>
        <v>#REF!</v>
      </c>
      <c r="BE23" s="202" t="e">
        <f>'20'!#REF!+'20'!BG33</f>
        <v>#REF!</v>
      </c>
      <c r="BF23" s="202" t="e">
        <f>'20'!#REF!+'20'!BH33</f>
        <v>#REF!</v>
      </c>
      <c r="BG23" s="202" t="e">
        <f>'20'!#REF!+'20'!BI33</f>
        <v>#REF!</v>
      </c>
      <c r="BH23" s="202" t="e">
        <f>'20'!#REF!+'20'!BJ33</f>
        <v>#REF!</v>
      </c>
      <c r="BI23" s="202" t="e">
        <f>'20'!#REF!+'20'!BK33</f>
        <v>#REF!</v>
      </c>
      <c r="BJ23" s="202" t="e">
        <f>'20'!#REF!+'20'!BL33</f>
        <v>#REF!</v>
      </c>
      <c r="BK23" s="202" t="e">
        <f>'20'!#REF!+'20'!BM33</f>
        <v>#REF!</v>
      </c>
      <c r="BL23" s="202" t="e">
        <f>'20'!#REF!+'20'!BN33</f>
        <v>#REF!</v>
      </c>
      <c r="BM23" s="202" t="e">
        <f>'20'!#REF!+'20'!BO33</f>
        <v>#REF!</v>
      </c>
      <c r="BN23" s="202" t="e">
        <f>'20'!#REF!+'20'!BP33</f>
        <v>#REF!</v>
      </c>
      <c r="BO23" s="202" t="e">
        <f>'20'!#REF!+'20'!BQ33</f>
        <v>#REF!</v>
      </c>
      <c r="BP23" s="202" t="e">
        <f>'20'!#REF!+'20'!BR33</f>
        <v>#REF!</v>
      </c>
      <c r="BQ23" s="202" t="e">
        <f>'20'!#REF!+'20'!BS33</f>
        <v>#REF!</v>
      </c>
      <c r="BR23" s="202" t="e">
        <f>'20'!#REF!+'20'!BT33</f>
        <v>#REF!</v>
      </c>
      <c r="BS23" s="202" t="e">
        <f>'20'!#REF!+'20'!BU33</f>
        <v>#REF!</v>
      </c>
      <c r="BT23" s="202" t="e">
        <f>'20'!#REF!+'20'!BV33</f>
        <v>#REF!</v>
      </c>
      <c r="BU23" s="202" t="e">
        <f>'20'!#REF!+'20'!BW33</f>
        <v>#REF!</v>
      </c>
      <c r="BV23" s="202" t="e">
        <f>'20'!#REF!+'20'!BX33</f>
        <v>#REF!</v>
      </c>
      <c r="BW23" s="202" t="e">
        <f>'20'!#REF!+'20'!BY33</f>
        <v>#REF!</v>
      </c>
      <c r="BX23" s="202" t="e">
        <f>'20'!#REF!+'20'!BZ33</f>
        <v>#REF!</v>
      </c>
      <c r="BY23" s="58" t="e">
        <f>'20'!#REF!+'20'!C35</f>
        <v>#REF!</v>
      </c>
    </row>
    <row r="24" spans="1:77" ht="15">
      <c r="A24" s="124">
        <v>44276</v>
      </c>
      <c r="B24" s="202">
        <f>'21'!D19+'21'!D50</f>
        <v>0</v>
      </c>
      <c r="C24" s="202">
        <f>'21'!E19+'21'!E50</f>
        <v>0</v>
      </c>
      <c r="D24" s="202">
        <f>'21'!F19+'21'!F50</f>
        <v>0</v>
      </c>
      <c r="E24" s="202">
        <f>'21'!G19+'21'!G50</f>
        <v>0</v>
      </c>
      <c r="F24" s="202">
        <f>'21'!H19+'21'!H50</f>
        <v>0</v>
      </c>
      <c r="G24" s="202">
        <f>'21'!I19+'21'!I50</f>
        <v>0</v>
      </c>
      <c r="H24" s="202">
        <f>'21'!J19+'21'!J50</f>
        <v>0</v>
      </c>
      <c r="I24" s="202">
        <f>'21'!K19+'21'!K50</f>
        <v>0</v>
      </c>
      <c r="J24" s="202">
        <f>'21'!L19+'21'!L50</f>
        <v>0</v>
      </c>
      <c r="K24" s="202">
        <f>'21'!M19+'21'!M50</f>
        <v>0</v>
      </c>
      <c r="L24" s="202">
        <f>'21'!N19+'21'!N50</f>
        <v>0</v>
      </c>
      <c r="M24" s="202">
        <f>'21'!O19+'21'!O50</f>
        <v>0</v>
      </c>
      <c r="N24" s="202">
        <f>'21'!P19+'21'!P50</f>
        <v>0</v>
      </c>
      <c r="O24" s="202">
        <f>'21'!Q19+'21'!Q50</f>
        <v>0</v>
      </c>
      <c r="P24" s="202">
        <f>'21'!R19+'21'!R50</f>
        <v>0</v>
      </c>
      <c r="Q24" s="202">
        <f>'21'!S19+'21'!S50</f>
        <v>0</v>
      </c>
      <c r="R24" s="202">
        <f>'21'!T19+'21'!T50</f>
        <v>0</v>
      </c>
      <c r="S24" s="202">
        <f>'21'!U19+'21'!U50</f>
        <v>0</v>
      </c>
      <c r="T24" s="202">
        <f>'21'!V19+'21'!V50</f>
        <v>0</v>
      </c>
      <c r="U24" s="202">
        <f>'21'!W19+'21'!W50</f>
        <v>0</v>
      </c>
      <c r="V24" s="202">
        <f>'21'!X19+'21'!X50</f>
        <v>0</v>
      </c>
      <c r="W24" s="202">
        <f>'21'!Y19+'21'!Y50</f>
        <v>0</v>
      </c>
      <c r="X24" s="202">
        <f>'21'!Z19+'21'!Z50</f>
        <v>0</v>
      </c>
      <c r="Y24" s="202">
        <f>'21'!AA19+'21'!AA50</f>
        <v>0</v>
      </c>
      <c r="Z24" s="202">
        <f>'21'!AB19+'21'!AB50</f>
        <v>0</v>
      </c>
      <c r="AA24" s="202">
        <f>'21'!AC19+'21'!AC50</f>
        <v>0</v>
      </c>
      <c r="AB24" s="202">
        <f>'21'!AD19+'21'!AD50</f>
        <v>0</v>
      </c>
      <c r="AC24" s="202">
        <f>'21'!AE19+'21'!AE50</f>
        <v>0</v>
      </c>
      <c r="AD24" s="202">
        <f>'21'!AF19+'21'!AF50</f>
        <v>0</v>
      </c>
      <c r="AE24" s="202">
        <f>'21'!AG19+'21'!AG50</f>
        <v>0</v>
      </c>
      <c r="AF24" s="202">
        <f>'21'!AH19+'21'!AH50</f>
        <v>0</v>
      </c>
      <c r="AG24" s="202">
        <f>'21'!AI19+'21'!AI50</f>
        <v>0</v>
      </c>
      <c r="AH24" s="202">
        <f>'21'!AJ19+'21'!AJ50</f>
        <v>0</v>
      </c>
      <c r="AI24" s="202">
        <f>'21'!AK19+'21'!AK50</f>
        <v>0</v>
      </c>
      <c r="AJ24" s="202">
        <f>'21'!AL19+'21'!AL50</f>
        <v>0</v>
      </c>
      <c r="AK24" s="202">
        <f>'21'!AM19+'21'!AM50</f>
        <v>0</v>
      </c>
      <c r="AL24" s="202">
        <f>'21'!AN19+'21'!AN50</f>
        <v>0</v>
      </c>
      <c r="AM24" s="202">
        <f>'21'!AO19+'21'!AO50</f>
        <v>0</v>
      </c>
      <c r="AN24" s="202">
        <f>'21'!AP19+'21'!AP50</f>
        <v>0</v>
      </c>
      <c r="AO24" s="202">
        <f>'21'!AQ19+'21'!AQ50</f>
        <v>0</v>
      </c>
      <c r="AP24" s="202">
        <f>'21'!AR19+'21'!AR50</f>
        <v>0</v>
      </c>
      <c r="AQ24" s="202">
        <f>'21'!AS19+'21'!AS50</f>
        <v>0</v>
      </c>
      <c r="AR24" s="202">
        <f>'21'!AT19+'21'!AT50</f>
        <v>0</v>
      </c>
      <c r="AS24" s="202">
        <f>'21'!AU19+'21'!AU50</f>
        <v>0</v>
      </c>
      <c r="AT24" s="202">
        <f>'21'!AV19+'21'!AV50</f>
        <v>0</v>
      </c>
      <c r="AU24" s="202">
        <f>'21'!AW19+'21'!AW50</f>
        <v>0</v>
      </c>
      <c r="AV24" s="202">
        <f>'21'!AX19+'21'!AX50</f>
        <v>0</v>
      </c>
      <c r="AW24" s="202">
        <f>'21'!AY19+'21'!AY50</f>
        <v>0</v>
      </c>
      <c r="AX24" s="202">
        <f>'21'!AZ19+'21'!AZ50</f>
        <v>0</v>
      </c>
      <c r="AY24" s="202">
        <f>'21'!BA19+'21'!BA50</f>
        <v>0</v>
      </c>
      <c r="AZ24" s="202">
        <f>'21'!BB19+'21'!BB50</f>
        <v>0</v>
      </c>
      <c r="BA24" s="202">
        <f>'21'!BC19+'21'!BC50</f>
        <v>0</v>
      </c>
      <c r="BB24" s="202">
        <f>'21'!BD19+'21'!BD50</f>
        <v>0</v>
      </c>
      <c r="BC24" s="202">
        <f>'21'!BE19+'21'!BE50</f>
        <v>0</v>
      </c>
      <c r="BD24" s="202">
        <f>'21'!BF19+'21'!BF50</f>
        <v>0</v>
      </c>
      <c r="BE24" s="202">
        <f>'21'!BG19+'21'!BG50</f>
        <v>0</v>
      </c>
      <c r="BF24" s="202">
        <f>'21'!BH19+'21'!BH50</f>
        <v>0</v>
      </c>
      <c r="BG24" s="202">
        <f>'21'!BI19+'21'!BI50</f>
        <v>0</v>
      </c>
      <c r="BH24" s="202">
        <f>'21'!BJ19+'21'!BJ50</f>
        <v>0</v>
      </c>
      <c r="BI24" s="202">
        <f>'21'!BK19+'21'!BK50</f>
        <v>0</v>
      </c>
      <c r="BJ24" s="202">
        <f>'21'!BL19+'21'!BL50</f>
        <v>0</v>
      </c>
      <c r="BK24" s="202">
        <f>'21'!BM19+'21'!BM50</f>
        <v>0</v>
      </c>
      <c r="BL24" s="202">
        <f>'21'!BN19+'21'!BN50</f>
        <v>0</v>
      </c>
      <c r="BM24" s="202">
        <f>'21'!BO19+'21'!BO50</f>
        <v>0</v>
      </c>
      <c r="BN24" s="202">
        <f>'21'!BP19+'21'!BP50</f>
        <v>0</v>
      </c>
      <c r="BO24" s="202">
        <f>'21'!BQ19+'21'!BQ50</f>
        <v>0</v>
      </c>
      <c r="BP24" s="202">
        <f>'21'!BR19+'21'!BR50</f>
        <v>0</v>
      </c>
      <c r="BQ24" s="202">
        <f>'21'!BS19+'21'!BS50</f>
        <v>0</v>
      </c>
      <c r="BR24" s="202">
        <f>'21'!BT19+'21'!BT50</f>
        <v>0</v>
      </c>
      <c r="BS24" s="202">
        <f>'21'!BU19+'21'!BU50</f>
        <v>0</v>
      </c>
      <c r="BT24" s="202">
        <f>'21'!BV19+'21'!BV50</f>
        <v>0</v>
      </c>
      <c r="BU24" s="202">
        <f>'21'!BW19+'21'!BW50</f>
        <v>0</v>
      </c>
      <c r="BV24" s="202">
        <f>'21'!BX19+'21'!BX50</f>
        <v>0</v>
      </c>
      <c r="BW24" s="202">
        <f>'21'!BY19+'21'!BY50</f>
        <v>0</v>
      </c>
      <c r="BX24" s="202">
        <f>'21'!BZ19+'21'!BZ50</f>
        <v>0</v>
      </c>
      <c r="BY24" s="58">
        <f>'21'!C21+'21'!C52</f>
        <v>0</v>
      </c>
    </row>
    <row r="25" spans="1:77" ht="15">
      <c r="A25" s="124">
        <v>44277</v>
      </c>
      <c r="B25" s="202" t="e">
        <f>'22'!#REF!+'22'!D33</f>
        <v>#REF!</v>
      </c>
      <c r="C25" s="202" t="e">
        <f>'22'!#REF!+'22'!E33</f>
        <v>#REF!</v>
      </c>
      <c r="D25" s="202" t="e">
        <f>'22'!#REF!+'22'!F33</f>
        <v>#REF!</v>
      </c>
      <c r="E25" s="202" t="e">
        <f>'22'!#REF!+'22'!G33</f>
        <v>#REF!</v>
      </c>
      <c r="F25" s="202" t="e">
        <f>'22'!#REF!+'22'!H33</f>
        <v>#REF!</v>
      </c>
      <c r="G25" s="202" t="e">
        <f>'22'!#REF!+'22'!I33</f>
        <v>#REF!</v>
      </c>
      <c r="H25" s="202" t="e">
        <f>'22'!#REF!+'22'!J33</f>
        <v>#REF!</v>
      </c>
      <c r="I25" s="202" t="e">
        <f>'22'!#REF!+'22'!K33</f>
        <v>#REF!</v>
      </c>
      <c r="J25" s="202" t="e">
        <f>'22'!#REF!+'22'!L33</f>
        <v>#REF!</v>
      </c>
      <c r="K25" s="202" t="e">
        <f>'22'!#REF!+'22'!M33</f>
        <v>#REF!</v>
      </c>
      <c r="L25" s="202" t="e">
        <f>'22'!#REF!+'22'!N33</f>
        <v>#REF!</v>
      </c>
      <c r="M25" s="202" t="e">
        <f>'22'!#REF!+'22'!O33</f>
        <v>#REF!</v>
      </c>
      <c r="N25" s="202" t="e">
        <f>'22'!#REF!+'22'!P33</f>
        <v>#REF!</v>
      </c>
      <c r="O25" s="202" t="e">
        <f>'22'!#REF!+'22'!Q33</f>
        <v>#REF!</v>
      </c>
      <c r="P25" s="202" t="e">
        <f>'22'!#REF!+'22'!R33</f>
        <v>#REF!</v>
      </c>
      <c r="Q25" s="202" t="e">
        <f>'22'!#REF!+'22'!S33</f>
        <v>#REF!</v>
      </c>
      <c r="R25" s="202" t="e">
        <f>'22'!#REF!+'22'!T33</f>
        <v>#REF!</v>
      </c>
      <c r="S25" s="202" t="e">
        <f>'22'!#REF!+'22'!U33</f>
        <v>#REF!</v>
      </c>
      <c r="T25" s="202" t="e">
        <f>'22'!#REF!+'22'!V33</f>
        <v>#REF!</v>
      </c>
      <c r="U25" s="202" t="e">
        <f>'22'!#REF!+'22'!W33</f>
        <v>#REF!</v>
      </c>
      <c r="V25" s="202" t="e">
        <f>'22'!#REF!+'22'!X33</f>
        <v>#REF!</v>
      </c>
      <c r="W25" s="202" t="e">
        <f>'22'!#REF!+'22'!Y33</f>
        <v>#REF!</v>
      </c>
      <c r="X25" s="202" t="e">
        <f>'22'!#REF!+'22'!Z33</f>
        <v>#REF!</v>
      </c>
      <c r="Y25" s="202" t="e">
        <f>'22'!#REF!+'22'!AA33</f>
        <v>#REF!</v>
      </c>
      <c r="Z25" s="202" t="e">
        <f>'22'!#REF!+'22'!AB33</f>
        <v>#REF!</v>
      </c>
      <c r="AA25" s="202" t="e">
        <f>'22'!#REF!+'22'!AC33</f>
        <v>#REF!</v>
      </c>
      <c r="AB25" s="202" t="e">
        <f>'22'!#REF!+'22'!AD33</f>
        <v>#REF!</v>
      </c>
      <c r="AC25" s="202" t="e">
        <f>'22'!#REF!+'22'!AE33</f>
        <v>#REF!</v>
      </c>
      <c r="AD25" s="202" t="e">
        <f>'22'!#REF!+'22'!AF33</f>
        <v>#REF!</v>
      </c>
      <c r="AE25" s="202" t="e">
        <f>'22'!#REF!+'22'!AG33</f>
        <v>#REF!</v>
      </c>
      <c r="AF25" s="202" t="e">
        <f>'22'!#REF!+'22'!AH33</f>
        <v>#REF!</v>
      </c>
      <c r="AG25" s="202" t="e">
        <f>'22'!#REF!+'22'!AI33</f>
        <v>#REF!</v>
      </c>
      <c r="AH25" s="202" t="e">
        <f>'22'!#REF!+'22'!AJ33</f>
        <v>#REF!</v>
      </c>
      <c r="AI25" s="202" t="e">
        <f>'22'!#REF!+'22'!AK33</f>
        <v>#REF!</v>
      </c>
      <c r="AJ25" s="202" t="e">
        <f>'22'!#REF!+'22'!AL33</f>
        <v>#REF!</v>
      </c>
      <c r="AK25" s="202" t="e">
        <f>'22'!#REF!+'22'!AM33</f>
        <v>#REF!</v>
      </c>
      <c r="AL25" s="202" t="e">
        <f>'22'!#REF!+'22'!AN33</f>
        <v>#REF!</v>
      </c>
      <c r="AM25" s="202" t="e">
        <f>'22'!#REF!+'22'!AO33</f>
        <v>#REF!</v>
      </c>
      <c r="AN25" s="202" t="e">
        <f>'22'!#REF!+'22'!AP33</f>
        <v>#REF!</v>
      </c>
      <c r="AO25" s="202" t="e">
        <f>'22'!#REF!+'22'!AQ33</f>
        <v>#REF!</v>
      </c>
      <c r="AP25" s="202" t="e">
        <f>'22'!#REF!+'22'!AR33</f>
        <v>#REF!</v>
      </c>
      <c r="AQ25" s="202" t="e">
        <f>'22'!#REF!+'22'!AS33</f>
        <v>#REF!</v>
      </c>
      <c r="AR25" s="202" t="e">
        <f>'22'!#REF!+'22'!AT33</f>
        <v>#REF!</v>
      </c>
      <c r="AS25" s="202" t="e">
        <f>'22'!#REF!+'22'!AU33</f>
        <v>#REF!</v>
      </c>
      <c r="AT25" s="202" t="e">
        <f>'22'!#REF!+'22'!AV33</f>
        <v>#REF!</v>
      </c>
      <c r="AU25" s="202" t="e">
        <f>'22'!#REF!+'22'!AW33</f>
        <v>#REF!</v>
      </c>
      <c r="AV25" s="202" t="e">
        <f>'22'!#REF!+'22'!AX33</f>
        <v>#REF!</v>
      </c>
      <c r="AW25" s="202" t="e">
        <f>'22'!#REF!+'22'!AY33</f>
        <v>#REF!</v>
      </c>
      <c r="AX25" s="202" t="e">
        <f>'22'!#REF!+'22'!AZ33</f>
        <v>#REF!</v>
      </c>
      <c r="AY25" s="202" t="e">
        <f>'22'!#REF!+'22'!BA33</f>
        <v>#REF!</v>
      </c>
      <c r="AZ25" s="202" t="e">
        <f>'22'!#REF!+'22'!BB33</f>
        <v>#REF!</v>
      </c>
      <c r="BA25" s="202" t="e">
        <f>'22'!#REF!+'22'!BC33</f>
        <v>#REF!</v>
      </c>
      <c r="BB25" s="202" t="e">
        <f>'22'!#REF!+'22'!BD33</f>
        <v>#REF!</v>
      </c>
      <c r="BC25" s="202" t="e">
        <f>'22'!#REF!+'22'!BE33</f>
        <v>#REF!</v>
      </c>
      <c r="BD25" s="202" t="e">
        <f>'22'!#REF!+'22'!BF33</f>
        <v>#REF!</v>
      </c>
      <c r="BE25" s="202" t="e">
        <f>'22'!#REF!+'22'!BG33</f>
        <v>#REF!</v>
      </c>
      <c r="BF25" s="202" t="e">
        <f>'22'!#REF!+'22'!BH33</f>
        <v>#REF!</v>
      </c>
      <c r="BG25" s="202" t="e">
        <f>'22'!#REF!+'22'!BI33</f>
        <v>#REF!</v>
      </c>
      <c r="BH25" s="202" t="e">
        <f>'22'!#REF!+'22'!BJ33</f>
        <v>#REF!</v>
      </c>
      <c r="BI25" s="202" t="e">
        <f>'22'!#REF!+'22'!BK33</f>
        <v>#REF!</v>
      </c>
      <c r="BJ25" s="202" t="e">
        <f>'22'!#REF!+'22'!BL33</f>
        <v>#REF!</v>
      </c>
      <c r="BK25" s="202" t="e">
        <f>'22'!#REF!+'22'!BM33</f>
        <v>#REF!</v>
      </c>
      <c r="BL25" s="202" t="e">
        <f>'22'!#REF!+'22'!BN33</f>
        <v>#REF!</v>
      </c>
      <c r="BM25" s="202" t="e">
        <f>'22'!#REF!+'22'!BO33</f>
        <v>#REF!</v>
      </c>
      <c r="BN25" s="202" t="e">
        <f>'22'!#REF!+'22'!BP33</f>
        <v>#REF!</v>
      </c>
      <c r="BO25" s="202" t="e">
        <f>'22'!#REF!+'22'!BQ33</f>
        <v>#REF!</v>
      </c>
      <c r="BP25" s="202" t="e">
        <f>'22'!#REF!+'22'!BR33</f>
        <v>#REF!</v>
      </c>
      <c r="BQ25" s="202" t="e">
        <f>'22'!#REF!+'22'!BS33</f>
        <v>#REF!</v>
      </c>
      <c r="BR25" s="202" t="e">
        <f>'22'!#REF!+'22'!BT33</f>
        <v>#REF!</v>
      </c>
      <c r="BS25" s="202" t="e">
        <f>'22'!#REF!+'22'!BU33</f>
        <v>#REF!</v>
      </c>
      <c r="BT25" s="202" t="e">
        <f>'22'!#REF!+'22'!BV33</f>
        <v>#REF!</v>
      </c>
      <c r="BU25" s="202" t="e">
        <f>'22'!#REF!+'22'!BW33</f>
        <v>#REF!</v>
      </c>
      <c r="BV25" s="202" t="e">
        <f>'22'!#REF!+'22'!BX33</f>
        <v>#REF!</v>
      </c>
      <c r="BW25" s="202" t="e">
        <f>'22'!#REF!+'22'!BY33</f>
        <v>#REF!</v>
      </c>
      <c r="BX25" s="202" t="e">
        <f>'22'!#REF!+'22'!BZ33</f>
        <v>#REF!</v>
      </c>
      <c r="BY25" s="58" t="e">
        <f>'22'!#REF!+'22'!C35</f>
        <v>#REF!</v>
      </c>
    </row>
    <row r="26" spans="1:77" ht="15">
      <c r="A26" s="124">
        <v>44278</v>
      </c>
      <c r="B26" s="202">
        <f>'23'!D19+'23'!D50</f>
        <v>0</v>
      </c>
      <c r="C26" s="202">
        <f>'23'!E19+'23'!E50</f>
        <v>0</v>
      </c>
      <c r="D26" s="202">
        <f>'23'!F19+'23'!F50</f>
        <v>0</v>
      </c>
      <c r="E26" s="202">
        <f>'23'!G19+'23'!G50</f>
        <v>0</v>
      </c>
      <c r="F26" s="202">
        <f>'23'!H19+'23'!H50</f>
        <v>0</v>
      </c>
      <c r="G26" s="202">
        <f>'23'!I19+'23'!I50</f>
        <v>0</v>
      </c>
      <c r="H26" s="202">
        <f>'23'!J19+'23'!J50</f>
        <v>0.25600000000000001</v>
      </c>
      <c r="I26" s="202">
        <f>'23'!K19+'23'!K50</f>
        <v>0</v>
      </c>
      <c r="J26" s="202">
        <f>'23'!L19+'23'!L50</f>
        <v>0.2208</v>
      </c>
      <c r="K26" s="202">
        <f>'23'!M19+'23'!M50</f>
        <v>0</v>
      </c>
      <c r="L26" s="202">
        <f>'23'!N19+'23'!N50</f>
        <v>0.16736000000000001</v>
      </c>
      <c r="M26" s="202">
        <f>'23'!O19+'23'!O50</f>
        <v>0</v>
      </c>
      <c r="N26" s="202">
        <f>'23'!P19+'23'!P50</f>
        <v>0</v>
      </c>
      <c r="O26" s="202">
        <f>'23'!Q19+'23'!Q50</f>
        <v>0</v>
      </c>
      <c r="P26" s="202">
        <f>'23'!R19+'23'!R50</f>
        <v>0.64</v>
      </c>
      <c r="Q26" s="202">
        <f>'23'!S19+'23'!S50</f>
        <v>0</v>
      </c>
      <c r="R26" s="202">
        <f>'23'!T19+'23'!T50</f>
        <v>0</v>
      </c>
      <c r="S26" s="202">
        <f>'23'!U19+'23'!U50</f>
        <v>0</v>
      </c>
      <c r="T26" s="202">
        <f>'23'!V19+'23'!V50</f>
        <v>0.96</v>
      </c>
      <c r="U26" s="202">
        <f>'23'!W19+'23'!W50</f>
        <v>0</v>
      </c>
      <c r="V26" s="202">
        <f>'23'!X19+'23'!X50</f>
        <v>0</v>
      </c>
      <c r="W26" s="202">
        <f>'23'!Y19+'23'!Y50</f>
        <v>3.2000000000000001E-2</v>
      </c>
      <c r="X26" s="202">
        <f>'23'!Z19+'23'!Z50</f>
        <v>0</v>
      </c>
      <c r="Y26" s="202">
        <f>'23'!AA19+'23'!AA50</f>
        <v>4.8</v>
      </c>
      <c r="Z26" s="202">
        <f>'23'!AB19+'23'!AB50</f>
        <v>0</v>
      </c>
      <c r="AA26" s="202">
        <f>'23'!AC19+'23'!AC50</f>
        <v>0.08</v>
      </c>
      <c r="AB26" s="202">
        <f>'23'!AD19+'23'!AD50</f>
        <v>32</v>
      </c>
      <c r="AC26" s="202">
        <f>'23'!AE19+'23'!AE50</f>
        <v>0</v>
      </c>
      <c r="AD26" s="202">
        <f>'23'!AF19+'23'!AF50</f>
        <v>0</v>
      </c>
      <c r="AE26" s="202">
        <f>'23'!AG19+'23'!AG50</f>
        <v>0</v>
      </c>
      <c r="AF26" s="202">
        <f>'23'!AH19+'23'!AH50</f>
        <v>0</v>
      </c>
      <c r="AG26" s="202">
        <f>'23'!AI19+'23'!AI50</f>
        <v>0</v>
      </c>
      <c r="AH26" s="202">
        <f>'23'!AJ19+'23'!AJ50</f>
        <v>0</v>
      </c>
      <c r="AI26" s="202">
        <f>'23'!AK19+'23'!AK50</f>
        <v>0</v>
      </c>
      <c r="AJ26" s="202">
        <f>'23'!AL19+'23'!AL50</f>
        <v>0</v>
      </c>
      <c r="AK26" s="202">
        <f>'23'!AM19+'23'!AM50</f>
        <v>0</v>
      </c>
      <c r="AL26" s="202">
        <f>'23'!AN19+'23'!AN50</f>
        <v>0</v>
      </c>
      <c r="AM26" s="202">
        <f>'23'!AO19+'23'!AO50</f>
        <v>0</v>
      </c>
      <c r="AN26" s="202">
        <f>'23'!AP19+'23'!AP50</f>
        <v>0</v>
      </c>
      <c r="AO26" s="202">
        <f>'23'!AQ19+'23'!AQ50</f>
        <v>0</v>
      </c>
      <c r="AP26" s="202">
        <f>'23'!AR19+'23'!AR50</f>
        <v>0</v>
      </c>
      <c r="AQ26" s="202">
        <f>'23'!AS19+'23'!AS50</f>
        <v>0</v>
      </c>
      <c r="AR26" s="202">
        <f>'23'!AT19+'23'!AT50</f>
        <v>0.16</v>
      </c>
      <c r="AS26" s="202">
        <f>'23'!AU19+'23'!AU50</f>
        <v>0</v>
      </c>
      <c r="AT26" s="202">
        <f>'23'!AV19+'23'!AV50</f>
        <v>0.64</v>
      </c>
      <c r="AU26" s="202">
        <f>'23'!AW19+'23'!AW50</f>
        <v>0</v>
      </c>
      <c r="AV26" s="202">
        <f>'23'!AX19+'23'!AX50</f>
        <v>0</v>
      </c>
      <c r="AW26" s="202">
        <f>'23'!AY19+'23'!AY50</f>
        <v>0</v>
      </c>
      <c r="AX26" s="202">
        <f>'23'!AZ19+'23'!AZ50</f>
        <v>0</v>
      </c>
      <c r="AY26" s="202">
        <f>'23'!BA19+'23'!BA50</f>
        <v>1.536</v>
      </c>
      <c r="AZ26" s="202">
        <f>'23'!BB19+'23'!BB50</f>
        <v>0</v>
      </c>
      <c r="BA26" s="202">
        <f>'23'!BC19+'23'!BC50</f>
        <v>0</v>
      </c>
      <c r="BB26" s="202">
        <f>'23'!BD19+'23'!BD50</f>
        <v>0</v>
      </c>
      <c r="BC26" s="202">
        <f>'23'!BE19+'23'!BE50</f>
        <v>0</v>
      </c>
      <c r="BD26" s="202">
        <f>'23'!BF19+'23'!BF50</f>
        <v>0</v>
      </c>
      <c r="BE26" s="202">
        <f>'23'!BG19+'23'!BG50</f>
        <v>3.2000000000000001E-2</v>
      </c>
      <c r="BF26" s="202">
        <f>'23'!BH19+'23'!BH50</f>
        <v>0</v>
      </c>
      <c r="BG26" s="202">
        <f>'23'!BI19+'23'!BI50</f>
        <v>0</v>
      </c>
      <c r="BH26" s="202">
        <f>'23'!BJ19+'23'!BJ50</f>
        <v>4.032</v>
      </c>
      <c r="BI26" s="202">
        <f>'23'!BK19+'23'!BK50</f>
        <v>0.49919999999999998</v>
      </c>
      <c r="BJ26" s="202">
        <f>'23'!BL19+'23'!BL50</f>
        <v>0.25600000000000001</v>
      </c>
      <c r="BK26" s="202">
        <f>'23'!BM19+'23'!BM50</f>
        <v>0</v>
      </c>
      <c r="BL26" s="202">
        <f>'23'!BN19+'23'!BN50</f>
        <v>0</v>
      </c>
      <c r="BM26" s="202">
        <f>'23'!BO19+'23'!BO50</f>
        <v>0.96</v>
      </c>
      <c r="BN26" s="202">
        <f>'23'!BP19+'23'!BP50</f>
        <v>0</v>
      </c>
      <c r="BO26" s="202">
        <f>'23'!BQ19+'23'!BQ50</f>
        <v>0</v>
      </c>
      <c r="BP26" s="202">
        <f>'23'!BR19+'23'!BR50</f>
        <v>0</v>
      </c>
      <c r="BQ26" s="202">
        <f>'23'!BS19+'23'!BS50</f>
        <v>0</v>
      </c>
      <c r="BR26" s="202">
        <f>'23'!BT19+'23'!BT50</f>
        <v>0</v>
      </c>
      <c r="BS26" s="202">
        <f>'23'!BU19+'23'!BU50</f>
        <v>0</v>
      </c>
      <c r="BT26" s="202">
        <f>'23'!BV19+'23'!BV50</f>
        <v>0</v>
      </c>
      <c r="BU26" s="202">
        <f>'23'!BW19+'23'!BW50</f>
        <v>0</v>
      </c>
      <c r="BV26" s="202">
        <f>'23'!BX19+'23'!BX50</f>
        <v>1.92</v>
      </c>
      <c r="BW26" s="202">
        <f>'23'!BY19+'23'!BY50</f>
        <v>0</v>
      </c>
      <c r="BX26" s="202">
        <f>'23'!BZ19+'23'!BZ50</f>
        <v>0</v>
      </c>
      <c r="BY26" s="58">
        <f>'23'!C21+'23'!C52</f>
        <v>1951.9999999999998</v>
      </c>
    </row>
    <row r="27" spans="1:77" ht="15">
      <c r="A27" s="124">
        <v>44279</v>
      </c>
      <c r="B27" s="202">
        <f>'24'!D19+'24'!D50</f>
        <v>0</v>
      </c>
      <c r="C27" s="202">
        <f>'24'!E19+'24'!E50</f>
        <v>0</v>
      </c>
      <c r="D27" s="202">
        <f>'24'!F19+'24'!F50</f>
        <v>0</v>
      </c>
      <c r="E27" s="202">
        <f>'24'!G19+'24'!G50</f>
        <v>32</v>
      </c>
      <c r="F27" s="202">
        <f>'24'!H19+'24'!H50</f>
        <v>0</v>
      </c>
      <c r="G27" s="202">
        <f>'24'!I19+'24'!I50</f>
        <v>0</v>
      </c>
      <c r="H27" s="202">
        <f>'24'!J19+'24'!J50</f>
        <v>1.1200000000000001</v>
      </c>
      <c r="I27" s="202">
        <f>'24'!K19+'24'!K50</f>
        <v>0</v>
      </c>
      <c r="J27" s="202">
        <f>'24'!L19+'24'!L50</f>
        <v>0.1216</v>
      </c>
      <c r="K27" s="202">
        <f>'24'!M19+'24'!M50</f>
        <v>0</v>
      </c>
      <c r="L27" s="202">
        <f>'24'!N19+'24'!N50</f>
        <v>0.14399999999999999</v>
      </c>
      <c r="M27" s="202">
        <f>'24'!O19+'24'!O50</f>
        <v>0</v>
      </c>
      <c r="N27" s="202">
        <f>'24'!P19+'24'!P50</f>
        <v>0</v>
      </c>
      <c r="O27" s="202">
        <f>'24'!Q19+'24'!Q50</f>
        <v>0</v>
      </c>
      <c r="P27" s="202">
        <f>'24'!R19+'24'!R50</f>
        <v>0</v>
      </c>
      <c r="Q27" s="202">
        <f>'24'!S19+'24'!S50</f>
        <v>0</v>
      </c>
      <c r="R27" s="202">
        <f>'24'!T19+'24'!T50</f>
        <v>0</v>
      </c>
      <c r="S27" s="202">
        <f>'24'!U19+'24'!U50</f>
        <v>0</v>
      </c>
      <c r="T27" s="202">
        <f>'24'!V19+'24'!V50</f>
        <v>0</v>
      </c>
      <c r="U27" s="202">
        <f>'24'!W19+'24'!W50</f>
        <v>0</v>
      </c>
      <c r="V27" s="202">
        <f>'24'!X19+'24'!X50</f>
        <v>0</v>
      </c>
      <c r="W27" s="202">
        <f>'24'!Y19+'24'!Y50</f>
        <v>0</v>
      </c>
      <c r="X27" s="202">
        <f>'24'!Z19+'24'!Z50</f>
        <v>0</v>
      </c>
      <c r="Y27" s="202">
        <f>'24'!AA19+'24'!AA50</f>
        <v>0</v>
      </c>
      <c r="Z27" s="202">
        <f>'24'!AB19+'24'!AB50</f>
        <v>0</v>
      </c>
      <c r="AA27" s="202">
        <f>'24'!AC19+'24'!AC50</f>
        <v>0</v>
      </c>
      <c r="AB27" s="202">
        <f>'24'!AD19+'24'!AD50</f>
        <v>0</v>
      </c>
      <c r="AC27" s="202">
        <f>'24'!AE19+'24'!AE50</f>
        <v>0</v>
      </c>
      <c r="AD27" s="202">
        <f>'24'!AF19+'24'!AF50</f>
        <v>0.38400000000000001</v>
      </c>
      <c r="AE27" s="202">
        <f>'24'!AG19+'24'!AG50</f>
        <v>0</v>
      </c>
      <c r="AF27" s="202">
        <f>'24'!AH19+'24'!AH50</f>
        <v>0</v>
      </c>
      <c r="AG27" s="202">
        <f>'24'!AI19+'24'!AI50</f>
        <v>0</v>
      </c>
      <c r="AH27" s="202">
        <f>'24'!AJ19+'24'!AJ50</f>
        <v>0</v>
      </c>
      <c r="AI27" s="202">
        <f>'24'!AK19+'24'!AK50</f>
        <v>0</v>
      </c>
      <c r="AJ27" s="202">
        <f>'24'!AL19+'24'!AL50</f>
        <v>0</v>
      </c>
      <c r="AK27" s="202">
        <f>'24'!AM19+'24'!AM50</f>
        <v>0</v>
      </c>
      <c r="AL27" s="202">
        <f>'24'!AN19+'24'!AN50</f>
        <v>0</v>
      </c>
      <c r="AM27" s="202">
        <f>'24'!AO19+'24'!AO50</f>
        <v>0</v>
      </c>
      <c r="AN27" s="202">
        <f>'24'!AP19+'24'!AP50</f>
        <v>0</v>
      </c>
      <c r="AO27" s="202">
        <f>'24'!AQ19+'24'!AQ50</f>
        <v>0</v>
      </c>
      <c r="AP27" s="202">
        <f>'24'!AR19+'24'!AR50</f>
        <v>0</v>
      </c>
      <c r="AQ27" s="202">
        <f>'24'!AS19+'24'!AS50</f>
        <v>0</v>
      </c>
      <c r="AR27" s="202">
        <f>'24'!AT19+'24'!AT50</f>
        <v>0.192</v>
      </c>
      <c r="AS27" s="202">
        <f>'24'!AU19+'24'!AU50</f>
        <v>0</v>
      </c>
      <c r="AT27" s="202">
        <f>'24'!AV19+'24'!AV50</f>
        <v>0</v>
      </c>
      <c r="AU27" s="202">
        <f>'24'!AW19+'24'!AW50</f>
        <v>0</v>
      </c>
      <c r="AV27" s="202">
        <f>'24'!AX19+'24'!AX50</f>
        <v>0.16</v>
      </c>
      <c r="AW27" s="202">
        <f>'24'!AY19+'24'!AY50</f>
        <v>0.67200000000000004</v>
      </c>
      <c r="AX27" s="202">
        <f>'24'!AZ19+'24'!AZ50</f>
        <v>0</v>
      </c>
      <c r="AY27" s="202">
        <f>'24'!BA19+'24'!BA50</f>
        <v>1.44</v>
      </c>
      <c r="AZ27" s="202">
        <f>'24'!BB19+'24'!BB50</f>
        <v>0</v>
      </c>
      <c r="BA27" s="202">
        <f>'24'!BC19+'24'!BC50</f>
        <v>0</v>
      </c>
      <c r="BB27" s="202">
        <f>'24'!BD19+'24'!BD50</f>
        <v>0</v>
      </c>
      <c r="BC27" s="202">
        <f>'24'!BE19+'24'!BE50</f>
        <v>0</v>
      </c>
      <c r="BD27" s="202">
        <f>'24'!BF19+'24'!BF50</f>
        <v>0</v>
      </c>
      <c r="BE27" s="202">
        <f>'24'!BG19+'24'!BG50</f>
        <v>0</v>
      </c>
      <c r="BF27" s="202">
        <f>'24'!BH19+'24'!BH50</f>
        <v>0</v>
      </c>
      <c r="BG27" s="202">
        <f>'24'!BI19+'24'!BI50</f>
        <v>0</v>
      </c>
      <c r="BH27" s="202">
        <f>'24'!BJ19+'24'!BJ50</f>
        <v>1.6</v>
      </c>
      <c r="BI27" s="202">
        <f>'24'!BK19+'24'!BK50</f>
        <v>0.25600000000000001</v>
      </c>
      <c r="BJ27" s="202">
        <f>'24'!BL19+'24'!BL50</f>
        <v>0.192</v>
      </c>
      <c r="BK27" s="202">
        <f>'24'!BM19+'24'!BM50</f>
        <v>0</v>
      </c>
      <c r="BL27" s="202">
        <f>'24'!BN19+'24'!BN50</f>
        <v>0</v>
      </c>
      <c r="BM27" s="202">
        <f>'24'!BO19+'24'!BO50</f>
        <v>1.44</v>
      </c>
      <c r="BN27" s="202">
        <f>'24'!BP19+'24'!BP50</f>
        <v>0</v>
      </c>
      <c r="BO27" s="202">
        <f>'24'!BQ19+'24'!BQ50</f>
        <v>4.4800000000000004</v>
      </c>
      <c r="BP27" s="202">
        <f>'24'!BR19+'24'!BR50</f>
        <v>0</v>
      </c>
      <c r="BQ27" s="202">
        <f>'24'!BS19+'24'!BS50</f>
        <v>0</v>
      </c>
      <c r="BR27" s="202">
        <f>'24'!BT19+'24'!BT50</f>
        <v>0</v>
      </c>
      <c r="BS27" s="202">
        <f>'24'!BU19+'24'!BU50</f>
        <v>0</v>
      </c>
      <c r="BT27" s="202">
        <f>'24'!BV19+'24'!BV50</f>
        <v>0</v>
      </c>
      <c r="BU27" s="202">
        <f>'24'!BW19+'24'!BW50</f>
        <v>0</v>
      </c>
      <c r="BV27" s="202">
        <f>'24'!BX19+'24'!BX50</f>
        <v>1.92</v>
      </c>
      <c r="BW27" s="202">
        <f>'24'!BY19+'24'!BY50</f>
        <v>0</v>
      </c>
      <c r="BX27" s="202">
        <f>'24'!BZ19+'24'!BZ50</f>
        <v>0</v>
      </c>
      <c r="BY27" s="58">
        <f>'24'!C21+'24'!C52</f>
        <v>1952.0000000000002</v>
      </c>
    </row>
    <row r="28" spans="1:77" ht="15">
      <c r="A28" s="124">
        <v>44280</v>
      </c>
      <c r="B28" s="202">
        <f>'25'!D19+'25'!D50</f>
        <v>0</v>
      </c>
      <c r="C28" s="202">
        <f>'25'!E19+'25'!E50</f>
        <v>0</v>
      </c>
      <c r="D28" s="202">
        <f>'25'!F19+'25'!F50</f>
        <v>0</v>
      </c>
      <c r="E28" s="202">
        <f>'25'!G19+'25'!G50</f>
        <v>0</v>
      </c>
      <c r="F28" s="202">
        <f>'25'!H19+'25'!H50</f>
        <v>0</v>
      </c>
      <c r="G28" s="202">
        <f>'25'!I19+'25'!I50</f>
        <v>0</v>
      </c>
      <c r="H28" s="202">
        <f>'25'!J19+'25'!J50</f>
        <v>0</v>
      </c>
      <c r="I28" s="202">
        <f>'25'!K19+'25'!K50</f>
        <v>0</v>
      </c>
      <c r="J28" s="202">
        <f>'25'!L19+'25'!L50</f>
        <v>9.2799999999999994E-2</v>
      </c>
      <c r="K28" s="202">
        <f>'25'!M19+'25'!M50</f>
        <v>0.32</v>
      </c>
      <c r="L28" s="202">
        <f>'25'!N19+'25'!N50</f>
        <v>0.14336000000000002</v>
      </c>
      <c r="M28" s="202">
        <f>'25'!O19+'25'!O50</f>
        <v>0</v>
      </c>
      <c r="N28" s="202">
        <f>'25'!P19+'25'!P50</f>
        <v>3.2000000000000001E-2</v>
      </c>
      <c r="O28" s="202">
        <f>'25'!Q19+'25'!Q50</f>
        <v>32</v>
      </c>
      <c r="P28" s="202">
        <f>'25'!R19+'25'!R50</f>
        <v>0</v>
      </c>
      <c r="Q28" s="202">
        <f>'25'!S19+'25'!S50</f>
        <v>0</v>
      </c>
      <c r="R28" s="202">
        <f>'25'!T19+'25'!T50</f>
        <v>1.024</v>
      </c>
      <c r="S28" s="202">
        <f>'25'!U19+'25'!U50</f>
        <v>0</v>
      </c>
      <c r="T28" s="202">
        <f>'25'!V19+'25'!V50</f>
        <v>0</v>
      </c>
      <c r="U28" s="202">
        <f>'25'!W19+'25'!W50</f>
        <v>0</v>
      </c>
      <c r="V28" s="202">
        <f>'25'!X19+'25'!X50</f>
        <v>0</v>
      </c>
      <c r="W28" s="202">
        <f>'25'!Y19+'25'!Y50</f>
        <v>0</v>
      </c>
      <c r="X28" s="202">
        <f>'25'!Z19+'25'!Z50</f>
        <v>0</v>
      </c>
      <c r="Y28" s="202">
        <f>'25'!AA19+'25'!AA50</f>
        <v>0</v>
      </c>
      <c r="Z28" s="202">
        <f>'25'!AB19+'25'!AB50</f>
        <v>0</v>
      </c>
      <c r="AA28" s="202">
        <f>'25'!AC19+'25'!AC50</f>
        <v>0</v>
      </c>
      <c r="AB28" s="202">
        <f>'25'!AD19+'25'!AD50</f>
        <v>0</v>
      </c>
      <c r="AC28" s="202">
        <f>'25'!AE19+'25'!AE50</f>
        <v>64</v>
      </c>
      <c r="AD28" s="202">
        <f>'25'!AF19+'25'!AF50</f>
        <v>0</v>
      </c>
      <c r="AE28" s="202">
        <f>'25'!AG19+'25'!AG50</f>
        <v>0</v>
      </c>
      <c r="AF28" s="202">
        <f>'25'!AH19+'25'!AH50</f>
        <v>0</v>
      </c>
      <c r="AG28" s="202">
        <f>'25'!AI19+'25'!AI50</f>
        <v>0</v>
      </c>
      <c r="AH28" s="202">
        <f>'25'!AJ19+'25'!AJ50</f>
        <v>0</v>
      </c>
      <c r="AI28" s="202">
        <f>'25'!AK19+'25'!AK50</f>
        <v>0</v>
      </c>
      <c r="AJ28" s="202">
        <f>'25'!AL19+'25'!AL50</f>
        <v>0</v>
      </c>
      <c r="AK28" s="202">
        <f>'25'!AM19+'25'!AM50</f>
        <v>0</v>
      </c>
      <c r="AL28" s="202">
        <f>'25'!AN19+'25'!AN50</f>
        <v>0.128</v>
      </c>
      <c r="AM28" s="202">
        <f>'25'!AO19+'25'!AO50</f>
        <v>0</v>
      </c>
      <c r="AN28" s="202">
        <f>'25'!AP19+'25'!AP50</f>
        <v>0</v>
      </c>
      <c r="AO28" s="202">
        <f>'25'!AQ19+'25'!AQ50</f>
        <v>0</v>
      </c>
      <c r="AP28" s="202">
        <f>'25'!AR19+'25'!AR50</f>
        <v>0</v>
      </c>
      <c r="AQ28" s="202">
        <f>'25'!AS19+'25'!AS50</f>
        <v>0</v>
      </c>
      <c r="AR28" s="202">
        <f>'25'!AT19+'25'!AT50</f>
        <v>9.6000000000000002E-2</v>
      </c>
      <c r="AS28" s="202">
        <f>'25'!AU19+'25'!AU50</f>
        <v>0</v>
      </c>
      <c r="AT28" s="202">
        <f>'25'!AV19+'25'!AV50</f>
        <v>1.44</v>
      </c>
      <c r="AU28" s="202">
        <f>'25'!AW19+'25'!AW50</f>
        <v>0</v>
      </c>
      <c r="AV28" s="202">
        <f>'25'!AX19+'25'!AX50</f>
        <v>0</v>
      </c>
      <c r="AW28" s="202">
        <f>'25'!AY19+'25'!AY50</f>
        <v>0</v>
      </c>
      <c r="AX28" s="202">
        <f>'25'!AZ19+'25'!AZ50</f>
        <v>0</v>
      </c>
      <c r="AY28" s="202">
        <f>'25'!BA19+'25'!BA50</f>
        <v>0</v>
      </c>
      <c r="AZ28" s="202">
        <f>'25'!BB19+'25'!BB50</f>
        <v>0</v>
      </c>
      <c r="BA28" s="202">
        <f>'25'!BC19+'25'!BC50</f>
        <v>0</v>
      </c>
      <c r="BB28" s="202">
        <f>'25'!BD19+'25'!BD50</f>
        <v>1.6</v>
      </c>
      <c r="BC28" s="202">
        <f>'25'!BE19+'25'!BE50</f>
        <v>0</v>
      </c>
      <c r="BD28" s="202">
        <f>'25'!BF19+'25'!BF50</f>
        <v>0</v>
      </c>
      <c r="BE28" s="202">
        <f>'25'!BG19+'25'!BG50</f>
        <v>0</v>
      </c>
      <c r="BF28" s="202">
        <f>'25'!BH19+'25'!BH50</f>
        <v>0</v>
      </c>
      <c r="BG28" s="202">
        <f>'25'!BI19+'25'!BI50</f>
        <v>0</v>
      </c>
      <c r="BH28" s="202">
        <f>'25'!BJ19+'25'!BJ50</f>
        <v>1.8240000000000001</v>
      </c>
      <c r="BI28" s="202">
        <f>'25'!BK19+'25'!BK50</f>
        <v>0.2432</v>
      </c>
      <c r="BJ28" s="202">
        <f>'25'!BL19+'25'!BL50</f>
        <v>0.51200000000000001</v>
      </c>
      <c r="BK28" s="202">
        <f>'25'!BM19+'25'!BM50</f>
        <v>0</v>
      </c>
      <c r="BL28" s="202">
        <f>'25'!BN19+'25'!BN50</f>
        <v>0</v>
      </c>
      <c r="BM28" s="202">
        <f>'25'!BO19+'25'!BO50</f>
        <v>0</v>
      </c>
      <c r="BN28" s="202">
        <f>'25'!BP19+'25'!BP50</f>
        <v>0</v>
      </c>
      <c r="BO28" s="202">
        <f>'25'!BQ19+'25'!BQ50</f>
        <v>0</v>
      </c>
      <c r="BP28" s="202">
        <f>'25'!BR19+'25'!BR50</f>
        <v>0</v>
      </c>
      <c r="BQ28" s="202">
        <f>'25'!BS19+'25'!BS50</f>
        <v>0</v>
      </c>
      <c r="BR28" s="202">
        <f>'25'!BT19+'25'!BT50</f>
        <v>0</v>
      </c>
      <c r="BS28" s="202">
        <f>'25'!BU19+'25'!BU50</f>
        <v>0</v>
      </c>
      <c r="BT28" s="202">
        <f>'25'!BV19+'25'!BV50</f>
        <v>0</v>
      </c>
      <c r="BU28" s="202">
        <f>'25'!BW19+'25'!BW50</f>
        <v>0</v>
      </c>
      <c r="BV28" s="202">
        <f>'25'!BX19+'25'!BX50</f>
        <v>1.92</v>
      </c>
      <c r="BW28" s="202">
        <f>'25'!BY19+'25'!BY50</f>
        <v>0</v>
      </c>
      <c r="BX28" s="202">
        <f>'25'!BZ19+'25'!BZ50</f>
        <v>0</v>
      </c>
      <c r="BY28" s="58">
        <f>'25'!C21+'25'!C52</f>
        <v>1952</v>
      </c>
    </row>
    <row r="29" spans="1:77" ht="15">
      <c r="A29" s="124">
        <v>44281</v>
      </c>
      <c r="B29" s="202">
        <f>'26'!D19+'26'!D50</f>
        <v>0</v>
      </c>
      <c r="C29" s="202">
        <f>'26'!E19+'26'!E50</f>
        <v>0</v>
      </c>
      <c r="D29" s="202">
        <f>'26'!F19+'26'!F50</f>
        <v>0</v>
      </c>
      <c r="E29" s="202">
        <f>'26'!G19+'26'!G50</f>
        <v>0</v>
      </c>
      <c r="F29" s="202">
        <f>'26'!H19+'26'!H50</f>
        <v>0</v>
      </c>
      <c r="G29" s="202">
        <f>'26'!I19+'26'!I50</f>
        <v>0</v>
      </c>
      <c r="H29" s="202">
        <f>'26'!J19+'26'!J50</f>
        <v>0</v>
      </c>
      <c r="I29" s="202">
        <f>'26'!K19+'26'!K50</f>
        <v>32</v>
      </c>
      <c r="J29" s="202">
        <f>'26'!L19+'26'!L50</f>
        <v>0.224</v>
      </c>
      <c r="K29" s="202">
        <f>'26'!M19+'26'!M50</f>
        <v>0.28799999999999998</v>
      </c>
      <c r="L29" s="202">
        <f>'26'!N19+'26'!N50</f>
        <v>0.1792</v>
      </c>
      <c r="M29" s="202">
        <f>'26'!O19+'26'!O50</f>
        <v>0.41599999999999998</v>
      </c>
      <c r="N29" s="202">
        <f>'26'!P19+'26'!P50</f>
        <v>0</v>
      </c>
      <c r="O29" s="202">
        <f>'26'!Q19+'26'!Q50</f>
        <v>0</v>
      </c>
      <c r="P29" s="202">
        <f>'26'!R19+'26'!R50</f>
        <v>0</v>
      </c>
      <c r="Q29" s="202">
        <f>'26'!S19+'26'!S50</f>
        <v>0</v>
      </c>
      <c r="R29" s="202">
        <f>'26'!T19+'26'!T50</f>
        <v>0</v>
      </c>
      <c r="S29" s="202">
        <f>'26'!U19+'26'!U50</f>
        <v>1.44</v>
      </c>
      <c r="T29" s="202">
        <f>'26'!V19+'26'!V50</f>
        <v>0.32</v>
      </c>
      <c r="U29" s="202">
        <f>'26'!W19+'26'!W50</f>
        <v>0</v>
      </c>
      <c r="V29" s="202">
        <f>'26'!X19+'26'!X50</f>
        <v>0.32</v>
      </c>
      <c r="W29" s="202">
        <f>'26'!Y19+'26'!Y50</f>
        <v>0</v>
      </c>
      <c r="X29" s="202">
        <f>'26'!Z19+'26'!Z50</f>
        <v>0</v>
      </c>
      <c r="Y29" s="202">
        <f>'26'!AA19+'26'!AA50</f>
        <v>0</v>
      </c>
      <c r="Z29" s="202">
        <f>'26'!AB19+'26'!AB50</f>
        <v>0</v>
      </c>
      <c r="AA29" s="202">
        <f>'26'!AC19+'26'!AC50</f>
        <v>0</v>
      </c>
      <c r="AB29" s="202">
        <f>'26'!AD19+'26'!AD50</f>
        <v>0</v>
      </c>
      <c r="AC29" s="202">
        <f>'26'!AE19+'26'!AE50</f>
        <v>0</v>
      </c>
      <c r="AD29" s="202">
        <f>'26'!AF19+'26'!AF50</f>
        <v>0</v>
      </c>
      <c r="AE29" s="202">
        <f>'26'!AG19+'26'!AG50</f>
        <v>0</v>
      </c>
      <c r="AF29" s="202">
        <f>'26'!AH19+'26'!AH50</f>
        <v>0</v>
      </c>
      <c r="AG29" s="202">
        <f>'26'!AI19+'26'!AI50</f>
        <v>0</v>
      </c>
      <c r="AH29" s="202">
        <f>'26'!AJ19+'26'!AJ50</f>
        <v>0</v>
      </c>
      <c r="AI29" s="202">
        <f>'26'!AK19+'26'!AK50</f>
        <v>0</v>
      </c>
      <c r="AJ29" s="202">
        <f>'26'!AL19+'26'!AL50</f>
        <v>0</v>
      </c>
      <c r="AK29" s="202">
        <f>'26'!AM19+'26'!AM50</f>
        <v>0</v>
      </c>
      <c r="AL29" s="202">
        <f>'26'!AN19+'26'!AN50</f>
        <v>0.96</v>
      </c>
      <c r="AM29" s="202">
        <f>'26'!AO19+'26'!AO50</f>
        <v>0.25600000000000001</v>
      </c>
      <c r="AN29" s="202">
        <f>'26'!AP19+'26'!AP50</f>
        <v>0</v>
      </c>
      <c r="AO29" s="202">
        <f>'26'!AQ19+'26'!AQ50</f>
        <v>0</v>
      </c>
      <c r="AP29" s="202">
        <f>'26'!AR19+'26'!AR50</f>
        <v>0</v>
      </c>
      <c r="AQ29" s="202">
        <f>'26'!AS19+'26'!AS50</f>
        <v>0</v>
      </c>
      <c r="AR29" s="202">
        <f>'26'!AT19+'26'!AT50</f>
        <v>0</v>
      </c>
      <c r="AS29" s="202">
        <f>'26'!AU19+'26'!AU50</f>
        <v>0</v>
      </c>
      <c r="AT29" s="202">
        <f>'26'!AV19+'26'!AV50</f>
        <v>0</v>
      </c>
      <c r="AU29" s="202">
        <f>'26'!AW19+'26'!AW50</f>
        <v>0</v>
      </c>
      <c r="AV29" s="202">
        <f>'26'!AX19+'26'!AX50</f>
        <v>0</v>
      </c>
      <c r="AW29" s="202">
        <f>'26'!AY19+'26'!AY50</f>
        <v>0</v>
      </c>
      <c r="AX29" s="202">
        <f>'26'!AZ19+'26'!AZ50</f>
        <v>0</v>
      </c>
      <c r="AY29" s="202">
        <f>'26'!BA19+'26'!BA50</f>
        <v>1.1839999999999999</v>
      </c>
      <c r="AZ29" s="202">
        <f>'26'!BB19+'26'!BB50</f>
        <v>0</v>
      </c>
      <c r="BA29" s="202">
        <f>'26'!BC19+'26'!BC50</f>
        <v>0</v>
      </c>
      <c r="BB29" s="202">
        <f>'26'!BD19+'26'!BD50</f>
        <v>0</v>
      </c>
      <c r="BC29" s="202">
        <f>'26'!BE19+'26'!BE50</f>
        <v>0</v>
      </c>
      <c r="BD29" s="202">
        <f>'26'!BF19+'26'!BF50</f>
        <v>0</v>
      </c>
      <c r="BE29" s="202">
        <f>'26'!BG19+'26'!BG50</f>
        <v>3.2000000000000001E-2</v>
      </c>
      <c r="BF29" s="202">
        <f>'26'!BH19+'26'!BH50</f>
        <v>0</v>
      </c>
      <c r="BG29" s="202">
        <f>'26'!BI19+'26'!BI50</f>
        <v>0.96</v>
      </c>
      <c r="BH29" s="202">
        <f>'26'!BJ19+'26'!BJ50</f>
        <v>1.28</v>
      </c>
      <c r="BI29" s="202">
        <f>'26'!BK19+'26'!BK50</f>
        <v>0.54400000000000004</v>
      </c>
      <c r="BJ29" s="202">
        <f>'26'!BL19+'26'!BL50</f>
        <v>0.57599999999999996</v>
      </c>
      <c r="BK29" s="202">
        <f>'26'!BM19+'26'!BM50</f>
        <v>0</v>
      </c>
      <c r="BL29" s="202">
        <f>'26'!BN19+'26'!BN50</f>
        <v>0</v>
      </c>
      <c r="BM29" s="202">
        <f>'26'!BO19+'26'!BO50</f>
        <v>0.48</v>
      </c>
      <c r="BN29" s="202">
        <f>'26'!BP19+'26'!BP50</f>
        <v>0</v>
      </c>
      <c r="BO29" s="202">
        <f>'26'!BQ19+'26'!BQ50</f>
        <v>0</v>
      </c>
      <c r="BP29" s="202">
        <f>'26'!BR19+'26'!BR50</f>
        <v>0</v>
      </c>
      <c r="BQ29" s="202">
        <f>'26'!BS19+'26'!BS50</f>
        <v>0</v>
      </c>
      <c r="BR29" s="202">
        <f>'26'!BT19+'26'!BT50</f>
        <v>0</v>
      </c>
      <c r="BS29" s="202">
        <f>'26'!BU19+'26'!BU50</f>
        <v>0</v>
      </c>
      <c r="BT29" s="202">
        <f>'26'!BV19+'26'!BV50</f>
        <v>4.4800000000000004</v>
      </c>
      <c r="BU29" s="202">
        <f>'26'!BW19+'26'!BW50</f>
        <v>0</v>
      </c>
      <c r="BV29" s="202">
        <f>'26'!BX19+'26'!BX50</f>
        <v>1.92</v>
      </c>
      <c r="BW29" s="202">
        <f>'26'!BY19+'26'!BY50</f>
        <v>0</v>
      </c>
      <c r="BX29" s="202">
        <f>'26'!BZ19+'26'!BZ50</f>
        <v>0</v>
      </c>
      <c r="BY29" s="131">
        <f>'26'!C21+'26'!C52</f>
        <v>1952</v>
      </c>
    </row>
    <row r="30" spans="1:77" ht="15">
      <c r="A30" s="124">
        <v>44282</v>
      </c>
      <c r="B30" s="202">
        <f>'27'!D19+'27'!D50</f>
        <v>0</v>
      </c>
      <c r="C30" s="202">
        <f>'27'!E19+'27'!E50</f>
        <v>0</v>
      </c>
      <c r="D30" s="202">
        <f>'27'!F19+'27'!F50</f>
        <v>0</v>
      </c>
      <c r="E30" s="202">
        <f>'27'!G19+'27'!G50</f>
        <v>0</v>
      </c>
      <c r="F30" s="202">
        <f>'27'!H19+'27'!H50</f>
        <v>0</v>
      </c>
      <c r="G30" s="202">
        <f>'27'!I19+'27'!I50</f>
        <v>0</v>
      </c>
      <c r="H30" s="202">
        <f>'27'!J19+'27'!J50</f>
        <v>0</v>
      </c>
      <c r="I30" s="202">
        <f>'27'!K19+'27'!K50</f>
        <v>22</v>
      </c>
      <c r="J30" s="202">
        <f>'27'!L19+'27'!L50</f>
        <v>0</v>
      </c>
      <c r="K30" s="202">
        <f>'27'!M19+'27'!M50</f>
        <v>0.29480000000000001</v>
      </c>
      <c r="L30" s="202" t="e">
        <f>('27'!N19+'27'!N50)-S41</f>
        <v>#REF!</v>
      </c>
      <c r="M30" s="202">
        <f>'27'!O19+'27'!O50</f>
        <v>0</v>
      </c>
      <c r="N30" s="202">
        <f>'27'!P19+'27'!P50</f>
        <v>2.1999999999999999E-2</v>
      </c>
      <c r="O30" s="202">
        <f>'27'!Q19+'27'!Q50</f>
        <v>0</v>
      </c>
      <c r="P30" s="202">
        <f>'27'!R19+'27'!R50</f>
        <v>0</v>
      </c>
      <c r="Q30" s="202">
        <f>'27'!S19+'27'!S50</f>
        <v>0</v>
      </c>
      <c r="R30" s="202">
        <f>'27'!T19+'27'!T50</f>
        <v>0</v>
      </c>
      <c r="S30" s="202">
        <f>'27'!U19+'27'!U50</f>
        <v>0</v>
      </c>
      <c r="T30" s="202">
        <f>'27'!V19+'27'!V50</f>
        <v>0</v>
      </c>
      <c r="U30" s="202">
        <f>'27'!W19+'27'!W50</f>
        <v>0</v>
      </c>
      <c r="V30" s="202">
        <f>'27'!X19+'27'!X50</f>
        <v>0</v>
      </c>
      <c r="W30" s="202">
        <f>'27'!Y19+'27'!Y50</f>
        <v>0</v>
      </c>
      <c r="X30" s="202">
        <f>'27'!Z19+'27'!Z50</f>
        <v>0</v>
      </c>
      <c r="Y30" s="202">
        <f>'27'!AA19+'27'!AA50</f>
        <v>0</v>
      </c>
      <c r="Z30" s="202">
        <f>'27'!AB19+'27'!AB50</f>
        <v>0</v>
      </c>
      <c r="AA30" s="202">
        <f>'27'!AC19+'27'!AC50</f>
        <v>0</v>
      </c>
      <c r="AB30" s="202">
        <f>'27'!AD19+'27'!AD50</f>
        <v>0</v>
      </c>
      <c r="AC30" s="202">
        <f>'27'!AE19+'27'!AE50</f>
        <v>0</v>
      </c>
      <c r="AD30" s="202">
        <f>'27'!AF19+'27'!AF50</f>
        <v>0</v>
      </c>
      <c r="AE30" s="202">
        <f>'27'!AG19+'27'!AG50</f>
        <v>0</v>
      </c>
      <c r="AF30" s="202">
        <f>'27'!AH19+'27'!AH50</f>
        <v>0.52800000000000002</v>
      </c>
      <c r="AG30" s="202">
        <f>'27'!AI19+'27'!AI50</f>
        <v>0</v>
      </c>
      <c r="AH30" s="202">
        <f>'27'!AJ19+'27'!AJ50</f>
        <v>0</v>
      </c>
      <c r="AI30" s="202">
        <f>'27'!AK19+'27'!AK50</f>
        <v>0</v>
      </c>
      <c r="AJ30" s="202">
        <f>'27'!AL19+'27'!AL50</f>
        <v>0</v>
      </c>
      <c r="AK30" s="202">
        <f>'27'!AM19+'27'!AM50</f>
        <v>0</v>
      </c>
      <c r="AL30" s="202">
        <f>'27'!AN19+'27'!AN50</f>
        <v>0.17599999999999999</v>
      </c>
      <c r="AM30" s="202">
        <f>'27'!AO19+'27'!AO50</f>
        <v>0</v>
      </c>
      <c r="AN30" s="202">
        <f>'27'!AP19+'27'!AP50</f>
        <v>0</v>
      </c>
      <c r="AO30" s="202">
        <f>'27'!AQ19+'27'!AQ50</f>
        <v>0</v>
      </c>
      <c r="AP30" s="202">
        <f>'27'!AR19+'27'!AR50</f>
        <v>2.5299999999999998</v>
      </c>
      <c r="AQ30" s="202">
        <f>'27'!AS19+'27'!AS50</f>
        <v>0</v>
      </c>
      <c r="AR30" s="202">
        <f>'27'!AT19+'27'!AT50</f>
        <v>0.11</v>
      </c>
      <c r="AS30" s="202">
        <f>'27'!AU19+'27'!AU50</f>
        <v>0</v>
      </c>
      <c r="AT30" s="202">
        <f>'27'!AV19+'27'!AV50</f>
        <v>2.508</v>
      </c>
      <c r="AU30" s="202">
        <f>'27'!AW19+'27'!AW50</f>
        <v>0</v>
      </c>
      <c r="AV30" s="202">
        <f>'27'!AX19+'27'!AX50</f>
        <v>0</v>
      </c>
      <c r="AW30" s="202">
        <f>'27'!AY19+'27'!AY50</f>
        <v>0</v>
      </c>
      <c r="AX30" s="202">
        <f>'27'!AZ19+'27'!AZ50</f>
        <v>0</v>
      </c>
      <c r="AY30" s="202">
        <f>'27'!BA19+'27'!BA50</f>
        <v>0</v>
      </c>
      <c r="AZ30" s="202">
        <f>'27'!BB19+'27'!BB50</f>
        <v>0</v>
      </c>
      <c r="BA30" s="202">
        <f>'27'!BC19+'27'!BC50</f>
        <v>0</v>
      </c>
      <c r="BB30" s="202">
        <f>'27'!BD19+'27'!BD50</f>
        <v>0</v>
      </c>
      <c r="BC30" s="202">
        <f>'27'!BE19+'27'!BE50</f>
        <v>0</v>
      </c>
      <c r="BD30" s="202">
        <f>'27'!BF19+'27'!BF50</f>
        <v>0</v>
      </c>
      <c r="BE30" s="202">
        <f>'27'!BG19+'27'!BG50</f>
        <v>0</v>
      </c>
      <c r="BF30" s="202">
        <f>'27'!BH19+'27'!BH50</f>
        <v>0</v>
      </c>
      <c r="BG30" s="202">
        <f>'27'!BI19+'27'!BI50</f>
        <v>0</v>
      </c>
      <c r="BH30" s="202">
        <f>'27'!BJ19+'27'!BJ50</f>
        <v>0</v>
      </c>
      <c r="BI30" s="202">
        <f>'27'!BK19+'27'!BK50</f>
        <v>0</v>
      </c>
      <c r="BJ30" s="202">
        <f>'27'!BL19+'27'!BL50</f>
        <v>0</v>
      </c>
      <c r="BK30" s="202">
        <f>'27'!BM19+'27'!BM50</f>
        <v>0</v>
      </c>
      <c r="BL30" s="202">
        <f>'27'!BN19+'27'!BN50</f>
        <v>0</v>
      </c>
      <c r="BM30" s="202">
        <f>'27'!BO19+'27'!BO50</f>
        <v>0</v>
      </c>
      <c r="BN30" s="202">
        <f>'27'!BP19+'27'!BP50</f>
        <v>0</v>
      </c>
      <c r="BO30" s="202">
        <f>'27'!BQ19+'27'!BQ50</f>
        <v>0</v>
      </c>
      <c r="BP30" s="202">
        <f>'27'!BR19+'27'!BR50</f>
        <v>0</v>
      </c>
      <c r="BQ30" s="202">
        <f>'27'!BS19+'27'!BS50</f>
        <v>0</v>
      </c>
      <c r="BR30" s="202">
        <f>'27'!BT19+'27'!BT50</f>
        <v>0</v>
      </c>
      <c r="BS30" s="202">
        <f>'27'!BU19+'27'!BU50</f>
        <v>0</v>
      </c>
      <c r="BT30" s="202">
        <f>'27'!BV19+'27'!BV50</f>
        <v>0</v>
      </c>
      <c r="BU30" s="202">
        <f>'27'!BW19+'27'!BW50</f>
        <v>0</v>
      </c>
      <c r="BV30" s="202">
        <f>'27'!BX19+'27'!BX50</f>
        <v>1.32</v>
      </c>
      <c r="BW30" s="202">
        <f>'27'!BY19+'27'!BY50</f>
        <v>0</v>
      </c>
      <c r="BX30" s="202">
        <f>'27'!BZ19+'27'!BZ50</f>
        <v>0</v>
      </c>
      <c r="BY30" s="131">
        <f>'27'!C21+'27'!C52</f>
        <v>1341.9999999999998</v>
      </c>
    </row>
    <row r="31" spans="1:77" ht="15">
      <c r="A31" s="124">
        <v>44283</v>
      </c>
      <c r="B31" s="202">
        <f>'28'!D19+'28'!D50</f>
        <v>0</v>
      </c>
      <c r="C31" s="202">
        <f>'28'!E19+'28'!E50</f>
        <v>0</v>
      </c>
      <c r="D31" s="202">
        <f>'28'!F19+'28'!F50</f>
        <v>0</v>
      </c>
      <c r="E31" s="202">
        <f>'28'!G19+'28'!G50</f>
        <v>0</v>
      </c>
      <c r="F31" s="202">
        <f>'28'!H19+'28'!H50</f>
        <v>0</v>
      </c>
      <c r="G31" s="202">
        <f>'28'!I19+'28'!I50</f>
        <v>0</v>
      </c>
      <c r="H31" s="202">
        <f>'28'!J19+'28'!J50</f>
        <v>0</v>
      </c>
      <c r="I31" s="202">
        <f>'28'!K19+'28'!K50</f>
        <v>0</v>
      </c>
      <c r="J31" s="202">
        <f>'28'!L19+'28'!L50</f>
        <v>0</v>
      </c>
      <c r="K31" s="202">
        <f>'28'!M19+'28'!M50</f>
        <v>0</v>
      </c>
      <c r="L31" s="202">
        <f>'28'!N19+'28'!N50</f>
        <v>0</v>
      </c>
      <c r="M31" s="202">
        <f>'28'!O19+'28'!O50</f>
        <v>0</v>
      </c>
      <c r="N31" s="202">
        <f>'28'!P19+'28'!P50</f>
        <v>0</v>
      </c>
      <c r="O31" s="202">
        <f>'28'!Q19+'28'!Q50</f>
        <v>0</v>
      </c>
      <c r="P31" s="202">
        <f>'28'!R19+'28'!R50</f>
        <v>0</v>
      </c>
      <c r="Q31" s="202">
        <f>'28'!S19+'28'!S50</f>
        <v>0</v>
      </c>
      <c r="R31" s="202">
        <f>'28'!T19+'28'!T50</f>
        <v>0</v>
      </c>
      <c r="S31" s="202">
        <f>'28'!U19+'28'!U50</f>
        <v>0</v>
      </c>
      <c r="T31" s="202">
        <f>'28'!V19+'28'!V50</f>
        <v>0</v>
      </c>
      <c r="U31" s="202">
        <f>'28'!W19+'28'!W50</f>
        <v>0</v>
      </c>
      <c r="V31" s="202">
        <f>'28'!X19+'28'!X50</f>
        <v>0</v>
      </c>
      <c r="W31" s="202">
        <f>'28'!Y19+'28'!Y50</f>
        <v>0</v>
      </c>
      <c r="X31" s="202">
        <f>'28'!Z19+'28'!Z50</f>
        <v>0</v>
      </c>
      <c r="Y31" s="202">
        <f>'28'!AA19+'28'!AA50</f>
        <v>0</v>
      </c>
      <c r="Z31" s="202">
        <f>'28'!AB19+'28'!AB50</f>
        <v>0</v>
      </c>
      <c r="AA31" s="202">
        <f>'28'!AC19+'28'!AC50</f>
        <v>0</v>
      </c>
      <c r="AB31" s="202">
        <f>'28'!AD19+'28'!AD50</f>
        <v>0</v>
      </c>
      <c r="AC31" s="202">
        <f>'28'!AE19+'28'!AE50</f>
        <v>0</v>
      </c>
      <c r="AD31" s="202">
        <f>'28'!AF19+'28'!AF50</f>
        <v>0</v>
      </c>
      <c r="AE31" s="202">
        <f>'28'!AG19+'28'!AG50</f>
        <v>0</v>
      </c>
      <c r="AF31" s="202">
        <f>'28'!AH19+'28'!AH50</f>
        <v>0</v>
      </c>
      <c r="AG31" s="202">
        <f>'28'!AI19+'28'!AI50</f>
        <v>0</v>
      </c>
      <c r="AH31" s="202">
        <f>'28'!AJ19+'28'!AJ50</f>
        <v>0</v>
      </c>
      <c r="AI31" s="202">
        <f>'28'!AK19+'28'!AK50</f>
        <v>0</v>
      </c>
      <c r="AJ31" s="202">
        <f>'28'!AL19+'28'!AL50</f>
        <v>0</v>
      </c>
      <c r="AK31" s="202">
        <f>'28'!AM19+'28'!AM50</f>
        <v>0</v>
      </c>
      <c r="AL31" s="202">
        <f>'28'!AN19+'28'!AN50</f>
        <v>0</v>
      </c>
      <c r="AM31" s="202">
        <f>'28'!AO19+'28'!AO50</f>
        <v>0</v>
      </c>
      <c r="AN31" s="202">
        <f>'28'!AP19+'28'!AP50</f>
        <v>0</v>
      </c>
      <c r="AO31" s="202">
        <f>'28'!AQ19+'28'!AQ50</f>
        <v>0</v>
      </c>
      <c r="AP31" s="202">
        <f>'28'!AR19+'28'!AR50</f>
        <v>0</v>
      </c>
      <c r="AQ31" s="202">
        <f>'28'!AS19+'28'!AS50</f>
        <v>0</v>
      </c>
      <c r="AR31" s="202">
        <f>'28'!AT19+'28'!AT50</f>
        <v>0</v>
      </c>
      <c r="AS31" s="202">
        <f>'28'!AU19+'28'!AU50</f>
        <v>0</v>
      </c>
      <c r="AT31" s="202">
        <f>'28'!AV19+'28'!AV50</f>
        <v>0</v>
      </c>
      <c r="AU31" s="202">
        <f>'28'!AW19+'28'!AW50</f>
        <v>0</v>
      </c>
      <c r="AV31" s="202">
        <f>'28'!AX19+'28'!AX50</f>
        <v>0</v>
      </c>
      <c r="AW31" s="202">
        <f>'28'!AY19+'28'!AY50</f>
        <v>0</v>
      </c>
      <c r="AX31" s="202">
        <f>'28'!AZ19+'28'!AZ50</f>
        <v>0</v>
      </c>
      <c r="AY31" s="202">
        <f>'28'!BA19+'28'!BA50</f>
        <v>0</v>
      </c>
      <c r="AZ31" s="202">
        <f>'28'!BB19+'28'!BB50</f>
        <v>0</v>
      </c>
      <c r="BA31" s="202">
        <f>'28'!BC19+'28'!BC50</f>
        <v>0</v>
      </c>
      <c r="BB31" s="202">
        <f>'28'!BD19+'28'!BD50</f>
        <v>0</v>
      </c>
      <c r="BC31" s="202">
        <f>'28'!BE19+'28'!BE50</f>
        <v>0</v>
      </c>
      <c r="BD31" s="202">
        <f>'28'!BF19+'28'!BF50</f>
        <v>0</v>
      </c>
      <c r="BE31" s="202">
        <f>'28'!BG19+'28'!BG50</f>
        <v>0</v>
      </c>
      <c r="BF31" s="202">
        <f>'28'!BH19+'28'!BH50</f>
        <v>0</v>
      </c>
      <c r="BG31" s="202">
        <f>'28'!BI19+'28'!BI50</f>
        <v>0</v>
      </c>
      <c r="BH31" s="202">
        <f>'28'!BJ19+'28'!BJ50</f>
        <v>0</v>
      </c>
      <c r="BI31" s="202">
        <f>'28'!BK19+'28'!BK50</f>
        <v>0</v>
      </c>
      <c r="BJ31" s="202">
        <f>'28'!BL19+'28'!BL50</f>
        <v>0</v>
      </c>
      <c r="BK31" s="202">
        <f>'28'!BM19+'28'!BM50</f>
        <v>0</v>
      </c>
      <c r="BL31" s="202">
        <f>'28'!BN19+'28'!BN50</f>
        <v>0</v>
      </c>
      <c r="BM31" s="202">
        <f>'28'!BO19+'28'!BO50</f>
        <v>0</v>
      </c>
      <c r="BN31" s="202">
        <f>'28'!BP19+'28'!BP50</f>
        <v>0</v>
      </c>
      <c r="BO31" s="202">
        <f>'28'!BQ19+'28'!BQ50</f>
        <v>0</v>
      </c>
      <c r="BP31" s="202">
        <f>'28'!BR19+'28'!BR50</f>
        <v>0</v>
      </c>
      <c r="BQ31" s="202">
        <f>'28'!BS19+'28'!BS50</f>
        <v>0</v>
      </c>
      <c r="BR31" s="202">
        <f>'28'!BT19+'28'!BT50</f>
        <v>0</v>
      </c>
      <c r="BS31" s="202">
        <f>'28'!BU19+'28'!BU50</f>
        <v>0</v>
      </c>
      <c r="BT31" s="202">
        <f>'28'!BV19+'28'!BV50</f>
        <v>0</v>
      </c>
      <c r="BU31" s="202">
        <f>'28'!BW19+'28'!BW50</f>
        <v>0</v>
      </c>
      <c r="BV31" s="202">
        <f>'28'!BX19+'28'!BX50</f>
        <v>0</v>
      </c>
      <c r="BW31" s="202">
        <f>'28'!BY19+'28'!BY50</f>
        <v>0</v>
      </c>
      <c r="BX31" s="202">
        <f>'28'!BZ19+'28'!BZ50</f>
        <v>0</v>
      </c>
      <c r="BY31" s="131">
        <f>'28'!C21+'28'!C52</f>
        <v>0</v>
      </c>
    </row>
    <row r="32" spans="1:77" ht="15">
      <c r="A32" s="124">
        <v>44284</v>
      </c>
      <c r="B32" s="202">
        <f>'29'!D19+'29'!D50</f>
        <v>0</v>
      </c>
      <c r="C32" s="202">
        <f>'29'!E19+'29'!E50</f>
        <v>32</v>
      </c>
      <c r="D32" s="202">
        <f>'29'!F19+'29'!F50</f>
        <v>0</v>
      </c>
      <c r="E32" s="202">
        <f>'29'!G19+'29'!G50</f>
        <v>0</v>
      </c>
      <c r="F32" s="202">
        <f>'29'!H19+'29'!H50</f>
        <v>0</v>
      </c>
      <c r="G32" s="202">
        <f>'29'!I19+'29'!I50</f>
        <v>0</v>
      </c>
      <c r="H32" s="202">
        <f>'29'!J19+'29'!J50</f>
        <v>0</v>
      </c>
      <c r="I32" s="202">
        <f>'29'!K19+'29'!K50</f>
        <v>0</v>
      </c>
      <c r="J32" s="202">
        <f>'29'!L19+'29'!L50</f>
        <v>0.17280000000000001</v>
      </c>
      <c r="K32" s="202">
        <f>'29'!M19+'29'!M50</f>
        <v>0</v>
      </c>
      <c r="L32" s="202">
        <f>('29'!N19+'29'!N50)</f>
        <v>0.20959999999999998</v>
      </c>
      <c r="M32" s="202">
        <f>'29'!O19+'29'!O50</f>
        <v>0</v>
      </c>
      <c r="N32" s="202">
        <f>'29'!P19+'29'!P50</f>
        <v>0</v>
      </c>
      <c r="O32" s="202">
        <f>'29'!Q19+'29'!Q50</f>
        <v>0</v>
      </c>
      <c r="P32" s="202">
        <f>'29'!R19+'29'!R50</f>
        <v>0</v>
      </c>
      <c r="Q32" s="202">
        <f>'29'!S19+'29'!S50</f>
        <v>0</v>
      </c>
      <c r="R32" s="202">
        <f>'29'!T19+'29'!T50</f>
        <v>0</v>
      </c>
      <c r="S32" s="202">
        <f>'29'!U19+'29'!U50</f>
        <v>0</v>
      </c>
      <c r="T32" s="202">
        <f>'29'!V19+'29'!V50</f>
        <v>0</v>
      </c>
      <c r="U32" s="202">
        <f>'29'!W19+'29'!W50</f>
        <v>0</v>
      </c>
      <c r="V32" s="202">
        <f>'29'!X19+'29'!X50</f>
        <v>0</v>
      </c>
      <c r="W32" s="202">
        <f>'29'!Y19+'29'!Y50</f>
        <v>3.2000000000000001E-2</v>
      </c>
      <c r="X32" s="202">
        <f>'29'!Z19+'29'!Z50</f>
        <v>0</v>
      </c>
      <c r="Y32" s="202">
        <f>'29'!AA19+'29'!AA50</f>
        <v>0</v>
      </c>
      <c r="Z32" s="202">
        <f>'29'!AB19+'29'!AB50</f>
        <v>6.4</v>
      </c>
      <c r="AA32" s="202">
        <f>'29'!AC19+'29'!AC50</f>
        <v>0.24</v>
      </c>
      <c r="AB32" s="202">
        <f>'29'!AD19+'29'!AD50</f>
        <v>0</v>
      </c>
      <c r="AC32" s="202">
        <f>'29'!AE19+'29'!AE50</f>
        <v>0</v>
      </c>
      <c r="AD32" s="202">
        <f>'29'!AF19+'29'!AF50</f>
        <v>0</v>
      </c>
      <c r="AE32" s="202">
        <f>'29'!AG19+'29'!AG50</f>
        <v>1.8560000000000001</v>
      </c>
      <c r="AF32" s="202">
        <f>'29'!AH19+'29'!AH50</f>
        <v>0</v>
      </c>
      <c r="AG32" s="202">
        <f>'29'!AI19+'29'!AI50</f>
        <v>0</v>
      </c>
      <c r="AH32" s="202">
        <f>'29'!AJ19+'29'!AJ50</f>
        <v>0</v>
      </c>
      <c r="AI32" s="202">
        <f>'29'!AK19+'29'!AK50</f>
        <v>0</v>
      </c>
      <c r="AJ32" s="202">
        <f>'29'!AL19+'29'!AL50</f>
        <v>0</v>
      </c>
      <c r="AK32" s="202">
        <f>'29'!AM19+'29'!AM50</f>
        <v>0</v>
      </c>
      <c r="AL32" s="202">
        <f>'29'!AN19+'29'!AN50</f>
        <v>0</v>
      </c>
      <c r="AM32" s="202">
        <f>'29'!AO19+'29'!AO50</f>
        <v>0</v>
      </c>
      <c r="AN32" s="202">
        <f>'29'!AP19+'29'!AP50</f>
        <v>0</v>
      </c>
      <c r="AO32" s="202">
        <f>'29'!AQ19+'29'!AQ50</f>
        <v>0</v>
      </c>
      <c r="AP32" s="202">
        <f>'29'!AR19+'29'!AR50</f>
        <v>0</v>
      </c>
      <c r="AQ32" s="202">
        <f>'29'!AS19+'29'!AS50</f>
        <v>0</v>
      </c>
      <c r="AR32" s="202">
        <f>'29'!AT19+'29'!AT50</f>
        <v>0.16</v>
      </c>
      <c r="AS32" s="202">
        <f>'29'!AU19+'29'!AU50</f>
        <v>0</v>
      </c>
      <c r="AT32" s="202">
        <f>'29'!AV19+'29'!AV50</f>
        <v>0</v>
      </c>
      <c r="AU32" s="202">
        <f>'29'!AW19+'29'!AW50</f>
        <v>0</v>
      </c>
      <c r="AV32" s="202">
        <f>'29'!AX19+'29'!AX50</f>
        <v>0.192</v>
      </c>
      <c r="AW32" s="202">
        <f>'29'!AY19+'29'!AY50</f>
        <v>0</v>
      </c>
      <c r="AX32" s="202">
        <f>'29'!AZ19+'29'!AZ50</f>
        <v>0</v>
      </c>
      <c r="AY32" s="202">
        <f>'29'!BA19+'29'!BA50</f>
        <v>1.6</v>
      </c>
      <c r="AZ32" s="202">
        <f>'29'!BB19+'29'!BB50</f>
        <v>0</v>
      </c>
      <c r="BA32" s="202">
        <f>'29'!BC19+'29'!BC50</f>
        <v>0</v>
      </c>
      <c r="BB32" s="202">
        <f>'29'!BD19+'29'!BD50</f>
        <v>0</v>
      </c>
      <c r="BC32" s="202">
        <f>'29'!BE19+'29'!BE50</f>
        <v>0</v>
      </c>
      <c r="BD32" s="202">
        <f>'29'!BF19+'29'!BF50</f>
        <v>0</v>
      </c>
      <c r="BE32" s="202">
        <f>'29'!BG19+'29'!BG50</f>
        <v>0</v>
      </c>
      <c r="BF32" s="202">
        <f>'29'!BH19+'29'!BH50</f>
        <v>0</v>
      </c>
      <c r="BG32" s="202">
        <f>'29'!BI19+'29'!BI50</f>
        <v>0.64</v>
      </c>
      <c r="BH32" s="202">
        <f>'29'!BJ19+'29'!BJ50</f>
        <v>1.1200000000000001</v>
      </c>
      <c r="BI32" s="202">
        <f>'29'!BK19+'29'!BK50</f>
        <v>0.32</v>
      </c>
      <c r="BJ32" s="202">
        <f>'29'!BL19+'29'!BL50</f>
        <v>0.35199999999999998</v>
      </c>
      <c r="BK32" s="202">
        <f>'29'!BM19+'29'!BM50</f>
        <v>0</v>
      </c>
      <c r="BL32" s="202">
        <f>'29'!BN19+'29'!BN50</f>
        <v>0</v>
      </c>
      <c r="BM32" s="202">
        <f>'29'!BO19+'29'!BO50</f>
        <v>0.44800000000000001</v>
      </c>
      <c r="BN32" s="202">
        <f>'29'!BP19+'29'!BP50</f>
        <v>0</v>
      </c>
      <c r="BO32" s="202">
        <f>'29'!BQ19+'29'!BQ50</f>
        <v>0</v>
      </c>
      <c r="BP32" s="202">
        <f>'29'!BR19+'29'!BR50</f>
        <v>0</v>
      </c>
      <c r="BQ32" s="202">
        <f>'29'!BS19+'29'!BS50</f>
        <v>0</v>
      </c>
      <c r="BR32" s="202">
        <f>'29'!BT19+'29'!BT50</f>
        <v>0</v>
      </c>
      <c r="BS32" s="202">
        <f>'29'!BU19+'29'!BU50</f>
        <v>0</v>
      </c>
      <c r="BT32" s="202">
        <f>'29'!BV19+'29'!BV50</f>
        <v>0</v>
      </c>
      <c r="BU32" s="202">
        <f>'29'!BW19+'29'!BW50</f>
        <v>0</v>
      </c>
      <c r="BV32" s="202">
        <f>'29'!BX19+'29'!BX50</f>
        <v>1.92</v>
      </c>
      <c r="BW32" s="202">
        <f>'29'!BY19+'29'!BY50</f>
        <v>0</v>
      </c>
      <c r="BX32" s="202">
        <f>'29'!BZ19+'29'!BZ50</f>
        <v>0</v>
      </c>
      <c r="BY32" s="131">
        <f>'29'!C21+'29'!C52</f>
        <v>1951.9999999999998</v>
      </c>
    </row>
    <row r="33" spans="1:77" ht="15">
      <c r="A33" s="124">
        <v>44285</v>
      </c>
      <c r="B33" s="202">
        <f>'30'!D19+'30'!D50</f>
        <v>0</v>
      </c>
      <c r="C33" s="202">
        <f>'30'!E19+'30'!E50</f>
        <v>0</v>
      </c>
      <c r="D33" s="202">
        <f>'30'!F19+'30'!F50</f>
        <v>32</v>
      </c>
      <c r="E33" s="202">
        <f>'30'!G19+'30'!G50</f>
        <v>32</v>
      </c>
      <c r="F33" s="202">
        <f>'30'!H19+'30'!H50</f>
        <v>0</v>
      </c>
      <c r="G33" s="202">
        <f>'30'!I19+'30'!I50</f>
        <v>0</v>
      </c>
      <c r="H33" s="202">
        <f>'30'!J19+'30'!J50</f>
        <v>2.1760000000000002</v>
      </c>
      <c r="I33" s="202">
        <f>'30'!K19+'30'!K50</f>
        <v>0</v>
      </c>
      <c r="J33" s="202">
        <f>'30'!L19+'30'!L50</f>
        <v>0.16</v>
      </c>
      <c r="K33" s="202">
        <f>'30'!M19+'30'!M50</f>
        <v>0</v>
      </c>
      <c r="L33" s="202">
        <f>'30'!N19+'30'!N50</f>
        <v>0.19040000000000001</v>
      </c>
      <c r="M33" s="202">
        <f>'30'!O19+'30'!O50</f>
        <v>0</v>
      </c>
      <c r="N33" s="202">
        <f>'30'!P19+'30'!P50</f>
        <v>0</v>
      </c>
      <c r="O33" s="202">
        <f>'30'!Q19+'30'!Q50</f>
        <v>0</v>
      </c>
      <c r="P33" s="202">
        <f>'30'!R19+'30'!R50</f>
        <v>0</v>
      </c>
      <c r="Q33" s="202">
        <f>'30'!S19+'30'!S50</f>
        <v>0</v>
      </c>
      <c r="R33" s="202">
        <f>'30'!T19+'30'!T50</f>
        <v>0</v>
      </c>
      <c r="S33" s="202">
        <f>'30'!U19+'30'!U50</f>
        <v>0</v>
      </c>
      <c r="T33" s="202">
        <f>'30'!V19+'30'!V50</f>
        <v>0</v>
      </c>
      <c r="U33" s="202">
        <f>'30'!W19+'30'!W50</f>
        <v>0</v>
      </c>
      <c r="V33" s="202">
        <f>'30'!X19+'30'!X50</f>
        <v>0</v>
      </c>
      <c r="W33" s="202">
        <f>'30'!Y19+'30'!Y50</f>
        <v>3.2000000000000001E-2</v>
      </c>
      <c r="X33" s="202">
        <f>'30'!Z19+'30'!Z50</f>
        <v>0</v>
      </c>
      <c r="Y33" s="202">
        <f>'30'!AA19+'30'!AA50</f>
        <v>0</v>
      </c>
      <c r="Z33" s="202">
        <f>'30'!AB19+'30'!AB50</f>
        <v>0</v>
      </c>
      <c r="AA33" s="202">
        <f>'30'!AC19+'30'!AC50</f>
        <v>0.08</v>
      </c>
      <c r="AB33" s="202">
        <f>'30'!AD19+'30'!AD50</f>
        <v>0</v>
      </c>
      <c r="AC33" s="202">
        <f>'30'!AE19+'30'!AE50</f>
        <v>0</v>
      </c>
      <c r="AD33" s="202">
        <f>'30'!AF19+'30'!AF50</f>
        <v>0.41599999999999998</v>
      </c>
      <c r="AE33" s="202">
        <f>'30'!AG19+'30'!AG50</f>
        <v>0</v>
      </c>
      <c r="AF33" s="202">
        <f>'30'!AH19+'30'!AH50</f>
        <v>0</v>
      </c>
      <c r="AG33" s="202">
        <f>'30'!AI19+'30'!AI50</f>
        <v>0</v>
      </c>
      <c r="AH33" s="202">
        <f>'30'!AJ19+'30'!AJ50</f>
        <v>0</v>
      </c>
      <c r="AI33" s="202">
        <f>'30'!AK19+'30'!AK50</f>
        <v>0</v>
      </c>
      <c r="AJ33" s="202">
        <f>'30'!AL19+'30'!AL50</f>
        <v>0</v>
      </c>
      <c r="AK33" s="202">
        <f>'30'!AM19+'30'!AM50</f>
        <v>0</v>
      </c>
      <c r="AL33" s="202">
        <f>'30'!AN19+'30'!AN50</f>
        <v>0</v>
      </c>
      <c r="AM33" s="202">
        <f>'30'!AO19+'30'!AO50</f>
        <v>0</v>
      </c>
      <c r="AN33" s="202">
        <f>'30'!AP19+'30'!AP50</f>
        <v>0</v>
      </c>
      <c r="AO33" s="202">
        <f>'30'!AQ19+'30'!AQ50</f>
        <v>0</v>
      </c>
      <c r="AP33" s="202">
        <f>'30'!AR19+'30'!AR50</f>
        <v>0</v>
      </c>
      <c r="AQ33" s="202">
        <f>'30'!AS19+'30'!AS50</f>
        <v>0</v>
      </c>
      <c r="AR33" s="202">
        <f>'30'!AT19+'30'!AT50</f>
        <v>9.6000000000000002E-2</v>
      </c>
      <c r="AS33" s="202">
        <f>'30'!AU19+'30'!AU50</f>
        <v>0</v>
      </c>
      <c r="AT33" s="202">
        <f>'30'!AV19+'30'!AV50</f>
        <v>0</v>
      </c>
      <c r="AU33" s="202">
        <f>'30'!AW19+'30'!AW50</f>
        <v>0</v>
      </c>
      <c r="AV33" s="202">
        <f>'30'!AX19+'30'!AX50</f>
        <v>0.16</v>
      </c>
      <c r="AW33" s="202">
        <f>'30'!AY19+'30'!AY50</f>
        <v>0</v>
      </c>
      <c r="AX33" s="202">
        <f>'30'!AZ19+'30'!AZ50</f>
        <v>0</v>
      </c>
      <c r="AY33" s="202">
        <f>'30'!BA19+'30'!BA50</f>
        <v>1.6</v>
      </c>
      <c r="AZ33" s="202">
        <f>'30'!BB19+'30'!BB50</f>
        <v>0</v>
      </c>
      <c r="BA33" s="202">
        <f>'30'!BC19+'30'!BC50</f>
        <v>0</v>
      </c>
      <c r="BB33" s="202">
        <f>'30'!BD19+'30'!BD50</f>
        <v>0</v>
      </c>
      <c r="BC33" s="202">
        <f>'30'!BE19+'30'!BE50</f>
        <v>0</v>
      </c>
      <c r="BD33" s="202">
        <f>'30'!BF19+'30'!BF50</f>
        <v>0</v>
      </c>
      <c r="BE33" s="202">
        <f>'30'!BG19+'30'!BG50</f>
        <v>0</v>
      </c>
      <c r="BF33" s="202">
        <f>'30'!BH19+'30'!BH50</f>
        <v>0</v>
      </c>
      <c r="BG33" s="202">
        <f>'30'!BI19+'30'!BI50</f>
        <v>0</v>
      </c>
      <c r="BH33" s="202">
        <f>'30'!BJ19+'30'!BJ50</f>
        <v>1.76</v>
      </c>
      <c r="BI33" s="202">
        <f>'30'!BK19+'30'!BK50</f>
        <v>0.35199999999999998</v>
      </c>
      <c r="BJ33" s="202">
        <f>'30'!BL19+'30'!BL50</f>
        <v>0.25600000000000001</v>
      </c>
      <c r="BK33" s="202">
        <f>'30'!BM19+'30'!BM50</f>
        <v>0</v>
      </c>
      <c r="BL33" s="202">
        <f>'30'!BN19+'30'!BN50</f>
        <v>0</v>
      </c>
      <c r="BM33" s="202">
        <f>'30'!BO19+'30'!BO50</f>
        <v>1.28</v>
      </c>
      <c r="BN33" s="202">
        <f>'30'!BP19+'30'!BP50</f>
        <v>0</v>
      </c>
      <c r="BO33" s="202">
        <f>'30'!BQ19+'30'!BQ50</f>
        <v>0</v>
      </c>
      <c r="BP33" s="202">
        <f>'30'!BR19+'30'!BR50</f>
        <v>0</v>
      </c>
      <c r="BQ33" s="202">
        <f>'30'!BS19+'30'!BS50</f>
        <v>0</v>
      </c>
      <c r="BR33" s="202">
        <f>'30'!BT19+'30'!BT50</f>
        <v>0</v>
      </c>
      <c r="BS33" s="202">
        <f>'30'!BU19+'30'!BU50</f>
        <v>0</v>
      </c>
      <c r="BT33" s="202">
        <f>'30'!BV19+'30'!BV50</f>
        <v>2.88</v>
      </c>
      <c r="BU33" s="202">
        <f>'30'!BW19+'30'!BW50</f>
        <v>0</v>
      </c>
      <c r="BV33" s="202">
        <f>'30'!BX19+'30'!BX50</f>
        <v>1.92</v>
      </c>
      <c r="BW33" s="202">
        <f>'30'!BY19+'30'!BY50</f>
        <v>0</v>
      </c>
      <c r="BX33" s="202">
        <f>'30'!BZ19+'30'!BZ50</f>
        <v>0</v>
      </c>
      <c r="BY33" s="59">
        <f>'30'!C21+'30'!C52</f>
        <v>1952</v>
      </c>
    </row>
    <row r="34" spans="1:77" ht="15">
      <c r="A34" s="124">
        <v>44286</v>
      </c>
      <c r="B34" s="202">
        <f>'31'!D19+'31'!D50</f>
        <v>0</v>
      </c>
      <c r="C34" s="202">
        <f>'31'!E19+'31'!E50</f>
        <v>0</v>
      </c>
      <c r="D34" s="202">
        <f>'31'!F19+'31'!F50</f>
        <v>0</v>
      </c>
      <c r="E34" s="202">
        <f>'31'!G19+'31'!G50</f>
        <v>0</v>
      </c>
      <c r="F34" s="202">
        <f>'31'!H19+'31'!H50</f>
        <v>0</v>
      </c>
      <c r="G34" s="202">
        <f>'31'!I19+'31'!I50</f>
        <v>0</v>
      </c>
      <c r="H34" s="202">
        <f>'31'!J19+'31'!J50</f>
        <v>0</v>
      </c>
      <c r="I34" s="202">
        <f>'31'!K19+'31'!K50</f>
        <v>0</v>
      </c>
      <c r="J34" s="202">
        <f>'31'!L19+'31'!L50</f>
        <v>0.15359999999999999</v>
      </c>
      <c r="K34" s="202">
        <f>'31'!M19+'31'!M50</f>
        <v>0</v>
      </c>
      <c r="L34" s="202">
        <f>'31'!N19+'31'!N50</f>
        <v>0.20959999999999998</v>
      </c>
      <c r="M34" s="202">
        <f>'31'!O19+'31'!O50</f>
        <v>0</v>
      </c>
      <c r="N34" s="202">
        <f>'31'!P19+'31'!P50</f>
        <v>0</v>
      </c>
      <c r="O34" s="202">
        <f>'31'!Q19+'31'!Q50</f>
        <v>0</v>
      </c>
      <c r="P34" s="202">
        <f>'31'!R19+'31'!R50</f>
        <v>0</v>
      </c>
      <c r="Q34" s="202">
        <f>'31'!S19+'31'!S50</f>
        <v>0</v>
      </c>
      <c r="R34" s="202">
        <f>'31'!T19+'31'!T50</f>
        <v>0</v>
      </c>
      <c r="S34" s="202">
        <f>'31'!U19+'31'!U50</f>
        <v>0</v>
      </c>
      <c r="T34" s="202">
        <f>'31'!V19+'31'!V50</f>
        <v>0.224</v>
      </c>
      <c r="U34" s="202">
        <f>'31'!W19+'31'!W50</f>
        <v>0</v>
      </c>
      <c r="V34" s="202">
        <f>'31'!X19+'31'!X50</f>
        <v>0</v>
      </c>
      <c r="W34" s="202">
        <f>'31'!Y19+'31'!Y50</f>
        <v>3.2000000000000001E-2</v>
      </c>
      <c r="X34" s="202">
        <f>'31'!Z19+'31'!Z50</f>
        <v>0</v>
      </c>
      <c r="Y34" s="202">
        <f>'31'!AA19+'31'!AA50</f>
        <v>0</v>
      </c>
      <c r="Z34" s="202">
        <f>'31'!AB19+'31'!AB50</f>
        <v>6.4</v>
      </c>
      <c r="AA34" s="202">
        <f>'31'!AC19+'31'!AC50</f>
        <v>0.20799999999999999</v>
      </c>
      <c r="AB34" s="202">
        <f>'31'!AD19+'31'!AD50</f>
        <v>0</v>
      </c>
      <c r="AC34" s="202">
        <f>'31'!AE19+'31'!AE50</f>
        <v>0</v>
      </c>
      <c r="AD34" s="202">
        <f>'31'!AF19+'31'!AF50</f>
        <v>0</v>
      </c>
      <c r="AE34" s="202">
        <f>'31'!AG19+'31'!AG50</f>
        <v>0</v>
      </c>
      <c r="AF34" s="202">
        <f>'31'!AH19+'31'!AH50</f>
        <v>0</v>
      </c>
      <c r="AG34" s="202">
        <f>'31'!AI19+'31'!AI50</f>
        <v>0</v>
      </c>
      <c r="AH34" s="202">
        <f>'31'!AJ19+'31'!AJ50</f>
        <v>0</v>
      </c>
      <c r="AI34" s="202">
        <f>'31'!AK19+'31'!AK50</f>
        <v>0</v>
      </c>
      <c r="AJ34" s="202">
        <f>'31'!AL19+'31'!AL50</f>
        <v>0.96</v>
      </c>
      <c r="AK34" s="202">
        <f>'31'!AM19+'31'!AM50</f>
        <v>0</v>
      </c>
      <c r="AL34" s="202">
        <f>'31'!AN19+'31'!AN50</f>
        <v>0</v>
      </c>
      <c r="AM34" s="202">
        <f>'31'!AO19+'31'!AO50</f>
        <v>0</v>
      </c>
      <c r="AN34" s="202">
        <f>'31'!AP19+'31'!AP50</f>
        <v>0</v>
      </c>
      <c r="AO34" s="202">
        <f>'31'!AQ19+'31'!AQ50</f>
        <v>0</v>
      </c>
      <c r="AP34" s="202">
        <f>'31'!AR19+'31'!AR50</f>
        <v>0</v>
      </c>
      <c r="AQ34" s="202">
        <f>'31'!AS19+'31'!AS50</f>
        <v>0</v>
      </c>
      <c r="AR34" s="202">
        <f>'31'!AT19+'31'!AT50</f>
        <v>0.128</v>
      </c>
      <c r="AS34" s="202">
        <f>'31'!AU19+'31'!AU50</f>
        <v>0</v>
      </c>
      <c r="AT34" s="202">
        <f>'31'!AV19+'31'!AV50</f>
        <v>0</v>
      </c>
      <c r="AU34" s="202">
        <f>'31'!AW19+'31'!AW50</f>
        <v>0</v>
      </c>
      <c r="AV34" s="202">
        <f>'31'!AX19+'31'!AX50</f>
        <v>0.16</v>
      </c>
      <c r="AW34" s="202">
        <f>'31'!AY19+'31'!AY50</f>
        <v>0</v>
      </c>
      <c r="AX34" s="202">
        <f>'31'!AZ19+'31'!AZ50</f>
        <v>0</v>
      </c>
      <c r="AY34" s="202">
        <f>'31'!BA19+'31'!BA50</f>
        <v>1.3440000000000001</v>
      </c>
      <c r="AZ34" s="202">
        <f>'31'!BB19+'31'!BB50</f>
        <v>0</v>
      </c>
      <c r="BA34" s="202">
        <f>'31'!BC19+'31'!BC50</f>
        <v>0</v>
      </c>
      <c r="BB34" s="202">
        <f>'31'!BD19+'31'!BD50</f>
        <v>1.696</v>
      </c>
      <c r="BC34" s="202">
        <f>'31'!BE19+'31'!BE50</f>
        <v>0</v>
      </c>
      <c r="BD34" s="202">
        <f>'31'!BF19+'31'!BF50</f>
        <v>0</v>
      </c>
      <c r="BE34" s="202">
        <f>'31'!BG19+'31'!BG50</f>
        <v>3.2000000000000001E-2</v>
      </c>
      <c r="BF34" s="202">
        <f>'31'!BH19+'31'!BH50</f>
        <v>0</v>
      </c>
      <c r="BG34" s="202">
        <f>'31'!BI19+'31'!BI50</f>
        <v>0.96</v>
      </c>
      <c r="BH34" s="202">
        <f>'31'!BJ19+'31'!BJ50</f>
        <v>1.6</v>
      </c>
      <c r="BI34" s="202">
        <f>'31'!BK19+'31'!BK50</f>
        <v>0.25600000000000001</v>
      </c>
      <c r="BJ34" s="202">
        <f>'31'!BL19+'31'!BL50</f>
        <v>0.70399999999999996</v>
      </c>
      <c r="BK34" s="202">
        <f>'31'!BM19+'31'!BM50</f>
        <v>0.32</v>
      </c>
      <c r="BL34" s="202">
        <f>'31'!BN19+'31'!BN50</f>
        <v>0</v>
      </c>
      <c r="BM34" s="202">
        <f>'31'!BO19+'31'!BO50</f>
        <v>0</v>
      </c>
      <c r="BN34" s="202">
        <f>'31'!BP19+'31'!BP50</f>
        <v>0</v>
      </c>
      <c r="BO34" s="202">
        <f>'31'!BQ19+'31'!BQ50</f>
        <v>0</v>
      </c>
      <c r="BP34" s="202">
        <f>'31'!BR19+'31'!BR50</f>
        <v>0</v>
      </c>
      <c r="BQ34" s="202">
        <f>'31'!BS19+'31'!BS50</f>
        <v>0</v>
      </c>
      <c r="BR34" s="202">
        <f>'31'!BT19+'31'!BT50</f>
        <v>0</v>
      </c>
      <c r="BS34" s="202">
        <f>'31'!BU19+'31'!BU50</f>
        <v>0</v>
      </c>
      <c r="BT34" s="202">
        <f>'31'!BV19+'31'!BV50</f>
        <v>0</v>
      </c>
      <c r="BU34" s="202">
        <f>'31'!BW19+'31'!BW50</f>
        <v>0</v>
      </c>
      <c r="BV34" s="202">
        <f>'31'!BX19+'31'!BX50</f>
        <v>1.92</v>
      </c>
      <c r="BW34" s="202">
        <f>'31'!BY19+'31'!BY50</f>
        <v>0</v>
      </c>
      <c r="BX34" s="202">
        <f>'31'!BZ19+'31'!BZ50</f>
        <v>32</v>
      </c>
      <c r="BY34" s="59">
        <f>'31'!C21+'31'!C52</f>
        <v>1952</v>
      </c>
    </row>
    <row r="35" spans="1:77" ht="15">
      <c r="A35" s="132" t="s">
        <v>123</v>
      </c>
      <c r="B35" s="129" t="e">
        <f>ROUND((SUM(B4:B34)),3)</f>
        <v>#REF!</v>
      </c>
      <c r="C35" s="129" t="e">
        <f t="shared" ref="C35:BN35" si="0">ROUND((SUM(C4:C34)),3)</f>
        <v>#REF!</v>
      </c>
      <c r="D35" s="129" t="e">
        <f t="shared" si="0"/>
        <v>#REF!</v>
      </c>
      <c r="E35" s="129" t="e">
        <f t="shared" si="0"/>
        <v>#REF!</v>
      </c>
      <c r="F35" s="129" t="e">
        <f t="shared" si="0"/>
        <v>#REF!</v>
      </c>
      <c r="G35" s="129" t="e">
        <f t="shared" si="0"/>
        <v>#REF!</v>
      </c>
      <c r="H35" s="129" t="e">
        <f t="shared" si="0"/>
        <v>#REF!</v>
      </c>
      <c r="I35" s="129" t="e">
        <f t="shared" si="0"/>
        <v>#REF!</v>
      </c>
      <c r="J35" s="129" t="e">
        <f t="shared" si="0"/>
        <v>#REF!</v>
      </c>
      <c r="K35" s="129" t="e">
        <f t="shared" si="0"/>
        <v>#REF!</v>
      </c>
      <c r="L35" s="129" t="e">
        <f t="shared" si="0"/>
        <v>#REF!</v>
      </c>
      <c r="M35" s="129" t="e">
        <f t="shared" si="0"/>
        <v>#REF!</v>
      </c>
      <c r="N35" s="129" t="e">
        <f t="shared" si="0"/>
        <v>#REF!</v>
      </c>
      <c r="O35" s="129" t="e">
        <f t="shared" si="0"/>
        <v>#REF!</v>
      </c>
      <c r="P35" s="129" t="e">
        <f t="shared" si="0"/>
        <v>#REF!</v>
      </c>
      <c r="Q35" s="129" t="e">
        <f t="shared" si="0"/>
        <v>#REF!</v>
      </c>
      <c r="R35" s="129" t="e">
        <f t="shared" si="0"/>
        <v>#REF!</v>
      </c>
      <c r="S35" s="129" t="e">
        <f t="shared" si="0"/>
        <v>#REF!</v>
      </c>
      <c r="T35" s="129" t="e">
        <f t="shared" si="0"/>
        <v>#REF!</v>
      </c>
      <c r="U35" s="129" t="e">
        <f t="shared" si="0"/>
        <v>#REF!</v>
      </c>
      <c r="V35" s="129" t="e">
        <f t="shared" si="0"/>
        <v>#REF!</v>
      </c>
      <c r="W35" s="129" t="e">
        <f t="shared" si="0"/>
        <v>#REF!</v>
      </c>
      <c r="X35" s="129" t="e">
        <f t="shared" si="0"/>
        <v>#REF!</v>
      </c>
      <c r="Y35" s="129" t="e">
        <f t="shared" si="0"/>
        <v>#REF!</v>
      </c>
      <c r="Z35" s="129" t="e">
        <f t="shared" si="0"/>
        <v>#REF!</v>
      </c>
      <c r="AA35" s="129" t="e">
        <f t="shared" si="0"/>
        <v>#REF!</v>
      </c>
      <c r="AB35" s="129" t="e">
        <f t="shared" si="0"/>
        <v>#REF!</v>
      </c>
      <c r="AC35" s="129" t="e">
        <f t="shared" si="0"/>
        <v>#REF!</v>
      </c>
      <c r="AD35" s="129" t="e">
        <f t="shared" si="0"/>
        <v>#REF!</v>
      </c>
      <c r="AE35" s="129" t="e">
        <f t="shared" si="0"/>
        <v>#REF!</v>
      </c>
      <c r="AF35" s="129" t="e">
        <f t="shared" si="0"/>
        <v>#REF!</v>
      </c>
      <c r="AG35" s="129" t="e">
        <f t="shared" si="0"/>
        <v>#REF!</v>
      </c>
      <c r="AH35" s="129" t="e">
        <f t="shared" si="0"/>
        <v>#REF!</v>
      </c>
      <c r="AI35" s="129" t="e">
        <f t="shared" si="0"/>
        <v>#REF!</v>
      </c>
      <c r="AJ35" s="129" t="e">
        <f t="shared" si="0"/>
        <v>#REF!</v>
      </c>
      <c r="AK35" s="129" t="e">
        <f t="shared" si="0"/>
        <v>#REF!</v>
      </c>
      <c r="AL35" s="129" t="e">
        <f t="shared" si="0"/>
        <v>#REF!</v>
      </c>
      <c r="AM35" s="129" t="e">
        <f t="shared" si="0"/>
        <v>#REF!</v>
      </c>
      <c r="AN35" s="129" t="e">
        <f t="shared" si="0"/>
        <v>#REF!</v>
      </c>
      <c r="AO35" s="129" t="e">
        <f t="shared" si="0"/>
        <v>#REF!</v>
      </c>
      <c r="AP35" s="129" t="e">
        <f t="shared" si="0"/>
        <v>#REF!</v>
      </c>
      <c r="AQ35" s="129" t="e">
        <f t="shared" si="0"/>
        <v>#REF!</v>
      </c>
      <c r="AR35" s="129" t="e">
        <f t="shared" si="0"/>
        <v>#REF!</v>
      </c>
      <c r="AS35" s="129" t="e">
        <f t="shared" si="0"/>
        <v>#REF!</v>
      </c>
      <c r="AT35" s="129" t="e">
        <f t="shared" si="0"/>
        <v>#REF!</v>
      </c>
      <c r="AU35" s="129" t="e">
        <f t="shared" si="0"/>
        <v>#REF!</v>
      </c>
      <c r="AV35" s="129" t="e">
        <f t="shared" si="0"/>
        <v>#REF!</v>
      </c>
      <c r="AW35" s="129" t="e">
        <f t="shared" si="0"/>
        <v>#REF!</v>
      </c>
      <c r="AX35" s="129" t="e">
        <f t="shared" si="0"/>
        <v>#REF!</v>
      </c>
      <c r="AY35" s="129" t="e">
        <f t="shared" si="0"/>
        <v>#REF!</v>
      </c>
      <c r="AZ35" s="129" t="e">
        <f t="shared" si="0"/>
        <v>#REF!</v>
      </c>
      <c r="BA35" s="129" t="e">
        <f t="shared" si="0"/>
        <v>#REF!</v>
      </c>
      <c r="BB35" s="129" t="e">
        <f t="shared" si="0"/>
        <v>#REF!</v>
      </c>
      <c r="BC35" s="129" t="e">
        <f t="shared" si="0"/>
        <v>#REF!</v>
      </c>
      <c r="BD35" s="129" t="e">
        <f t="shared" si="0"/>
        <v>#REF!</v>
      </c>
      <c r="BE35" s="129" t="e">
        <f t="shared" si="0"/>
        <v>#REF!</v>
      </c>
      <c r="BF35" s="129" t="e">
        <f t="shared" si="0"/>
        <v>#REF!</v>
      </c>
      <c r="BG35" s="129" t="e">
        <f t="shared" si="0"/>
        <v>#REF!</v>
      </c>
      <c r="BH35" s="129" t="e">
        <f t="shared" si="0"/>
        <v>#REF!</v>
      </c>
      <c r="BI35" s="129" t="e">
        <f t="shared" si="0"/>
        <v>#REF!</v>
      </c>
      <c r="BJ35" s="129" t="e">
        <f t="shared" si="0"/>
        <v>#REF!</v>
      </c>
      <c r="BK35" s="129" t="e">
        <f t="shared" si="0"/>
        <v>#REF!</v>
      </c>
      <c r="BL35" s="129" t="e">
        <f t="shared" si="0"/>
        <v>#REF!</v>
      </c>
      <c r="BM35" s="129" t="e">
        <f t="shared" si="0"/>
        <v>#REF!</v>
      </c>
      <c r="BN35" s="129" t="e">
        <f t="shared" si="0"/>
        <v>#REF!</v>
      </c>
      <c r="BO35" s="129" t="e">
        <f t="shared" ref="BO35:BX35" si="1">ROUND((SUM(BO4:BO34)),3)</f>
        <v>#REF!</v>
      </c>
      <c r="BP35" s="129" t="e">
        <f t="shared" si="1"/>
        <v>#REF!</v>
      </c>
      <c r="BQ35" s="129" t="e">
        <f t="shared" si="1"/>
        <v>#REF!</v>
      </c>
      <c r="BR35" s="129" t="e">
        <f t="shared" si="1"/>
        <v>#REF!</v>
      </c>
      <c r="BS35" s="129" t="e">
        <f t="shared" si="1"/>
        <v>#REF!</v>
      </c>
      <c r="BT35" s="129" t="e">
        <f t="shared" si="1"/>
        <v>#REF!</v>
      </c>
      <c r="BU35" s="129" t="e">
        <f t="shared" si="1"/>
        <v>#REF!</v>
      </c>
      <c r="BV35" s="129" t="e">
        <f t="shared" si="1"/>
        <v>#REF!</v>
      </c>
      <c r="BW35" s="129" t="e">
        <f t="shared" si="1"/>
        <v>#REF!</v>
      </c>
      <c r="BX35" s="129" t="e">
        <f t="shared" si="1"/>
        <v>#REF!</v>
      </c>
      <c r="BY35" s="60"/>
    </row>
    <row r="36" spans="1:77" ht="15">
      <c r="A36" s="133" t="s">
        <v>64</v>
      </c>
      <c r="B36" s="127">
        <f>ССЫЛКИ!B3</f>
        <v>85</v>
      </c>
      <c r="C36" s="127">
        <f>ССЫЛКИ!C3</f>
        <v>21</v>
      </c>
      <c r="D36" s="127">
        <f>ССЫЛКИ!D3</f>
        <v>21</v>
      </c>
      <c r="E36" s="127">
        <f>ССЫЛКИ!E3</f>
        <v>6</v>
      </c>
      <c r="F36" s="127">
        <f>ССЫЛКИ!F3</f>
        <v>400</v>
      </c>
      <c r="G36" s="127">
        <f>ССЫЛКИ!G3</f>
        <v>140</v>
      </c>
      <c r="H36" s="127">
        <f>ССЫЛКИ!H3</f>
        <v>85</v>
      </c>
      <c r="I36" s="127">
        <f>ССЫЛКИ!I3</f>
        <v>21</v>
      </c>
      <c r="J36" s="127">
        <f>ССЫЛКИ!J3</f>
        <v>140</v>
      </c>
      <c r="K36" s="127">
        <f>ССЫЛКИ!K3</f>
        <v>56</v>
      </c>
      <c r="L36" s="127">
        <f>ССЫЛКИ!L3</f>
        <v>10</v>
      </c>
      <c r="M36" s="127">
        <f>ССЫЛКИ!M3</f>
        <v>240</v>
      </c>
      <c r="N36" s="127">
        <f>ССЫЛКИ!N3</f>
        <v>700</v>
      </c>
      <c r="O36" s="127">
        <f>ССЫЛКИ!O3</f>
        <v>8</v>
      </c>
      <c r="P36" s="127">
        <f>ССЫЛКИ!P3</f>
        <v>160</v>
      </c>
      <c r="Q36" s="127">
        <f>ССЫЛКИ!Q3</f>
        <v>10</v>
      </c>
      <c r="R36" s="127">
        <f>ССЫЛКИ!R3</f>
        <v>150</v>
      </c>
      <c r="S36" s="127">
        <f>ССЫЛКИ!S3</f>
        <v>110</v>
      </c>
      <c r="T36" s="127">
        <f>ССЫЛКИ!T3</f>
        <v>130</v>
      </c>
      <c r="U36" s="127">
        <f>ССЫЛКИ!U3</f>
        <v>150</v>
      </c>
      <c r="V36" s="127">
        <f>ССЫЛКИ!V3</f>
        <v>150</v>
      </c>
      <c r="W36" s="127">
        <f>ССЫЛКИ!W3</f>
        <v>40</v>
      </c>
      <c r="X36" s="127">
        <f>ССЫЛКИ!X3</f>
        <v>150</v>
      </c>
      <c r="Y36" s="127">
        <f>ССЫЛКИ!Y3</f>
        <v>60</v>
      </c>
      <c r="Z36" s="127">
        <f>ССЫЛКИ!Z3</f>
        <v>70</v>
      </c>
      <c r="AA36" s="127">
        <f>ССЫЛКИ!AA3</f>
        <v>165</v>
      </c>
      <c r="AB36" s="127">
        <f>ССЫЛКИ!AB3</f>
        <v>21</v>
      </c>
      <c r="AC36" s="127">
        <f>ССЫЛКИ!AC3</f>
        <v>10.5</v>
      </c>
      <c r="AD36" s="127">
        <f>ССЫЛКИ!AD3</f>
        <v>55</v>
      </c>
      <c r="AE36" s="127">
        <f>ССЫЛКИ!AE3</f>
        <v>90</v>
      </c>
      <c r="AF36" s="127">
        <f>ССЫЛКИ!AF3</f>
        <v>45</v>
      </c>
      <c r="AG36" s="127">
        <f>ССЫЛКИ!AG3</f>
        <v>45</v>
      </c>
      <c r="AH36" s="127">
        <f>ССЫЛКИ!AH3</f>
        <v>52</v>
      </c>
      <c r="AI36" s="127">
        <f>ССЫЛКИ!AI3</f>
        <v>50</v>
      </c>
      <c r="AJ36" s="127">
        <f>ССЫЛКИ!AJ3</f>
        <v>55</v>
      </c>
      <c r="AK36" s="127">
        <f>ССЫЛКИ!AK3</f>
        <v>60</v>
      </c>
      <c r="AL36" s="127">
        <f>ССЫЛКИ!AL3</f>
        <v>60</v>
      </c>
      <c r="AM36" s="127">
        <f>ССЫЛКИ!AM3</f>
        <v>50</v>
      </c>
      <c r="AN36" s="127">
        <f>ССЫЛКИ!AN3</f>
        <v>110</v>
      </c>
      <c r="AO36" s="127">
        <f>ССЫЛКИ!AO3</f>
        <v>270</v>
      </c>
      <c r="AP36" s="127">
        <f>ССЫЛКИ!AP3</f>
        <v>200</v>
      </c>
      <c r="AQ36" s="127">
        <f>ССЫЛКИ!AQ3</f>
        <v>80</v>
      </c>
      <c r="AR36" s="127">
        <f>ССЫЛКИ!AR3</f>
        <v>600</v>
      </c>
      <c r="AS36" s="127">
        <f>ССЫЛКИ!AS3</f>
        <v>60</v>
      </c>
      <c r="AT36" s="127">
        <f>ССЫЛКИ!AT3</f>
        <v>75</v>
      </c>
      <c r="AU36" s="127">
        <f>ССЫЛКИ!AU3</f>
        <v>250</v>
      </c>
      <c r="AV36" s="127">
        <f>ССЫЛКИ!AV3</f>
        <v>274</v>
      </c>
      <c r="AW36" s="127">
        <f>ССЫЛКИ!AW3</f>
        <v>450</v>
      </c>
      <c r="AX36" s="127">
        <f>ССЫЛКИ!AX3</f>
        <v>325</v>
      </c>
      <c r="AY36" s="127">
        <f>ССЫЛКИ!AY3</f>
        <v>180</v>
      </c>
      <c r="AZ36" s="127">
        <f>ССЫЛКИ!AZ3</f>
        <v>320</v>
      </c>
      <c r="BA36" s="127">
        <f>ССЫЛКИ!BA3</f>
        <v>350</v>
      </c>
      <c r="BB36" s="127">
        <f>ССЫЛКИ!BB3</f>
        <v>300</v>
      </c>
      <c r="BC36" s="127">
        <f>ССЫЛКИ!BC3</f>
        <v>120</v>
      </c>
      <c r="BD36" s="127">
        <f>ССЫЛКИ!BD3</f>
        <v>220</v>
      </c>
      <c r="BE36" s="127">
        <f>ССЫЛКИ!BE3</f>
        <v>300</v>
      </c>
      <c r="BF36" s="127">
        <f>ССЫЛКИ!BF3</f>
        <v>21</v>
      </c>
      <c r="BG36" s="127">
        <f>ССЫЛКИ!BG3</f>
        <v>21</v>
      </c>
      <c r="BH36" s="127">
        <f>ССЫЛКИ!BH3</f>
        <v>35</v>
      </c>
      <c r="BI36" s="127">
        <f>ССЫЛКИ!BI3</f>
        <v>22</v>
      </c>
      <c r="BJ36" s="127">
        <f>ССЫЛКИ!BJ3</f>
        <v>32</v>
      </c>
      <c r="BK36" s="127">
        <f>ССЫЛКИ!BK3</f>
        <v>140</v>
      </c>
      <c r="BL36" s="127">
        <f>ССЫЛКИ!BL3</f>
        <v>140</v>
      </c>
      <c r="BM36" s="127">
        <f>ССЫЛКИ!BM3</f>
        <v>30</v>
      </c>
      <c r="BN36" s="127">
        <f>ССЫЛКИ!BN3</f>
        <v>4.2</v>
      </c>
      <c r="BO36" s="127">
        <f>ССЫЛКИ!BO3</f>
        <v>160</v>
      </c>
      <c r="BP36" s="127">
        <f>ССЫЛКИ!BP3</f>
        <v>100</v>
      </c>
      <c r="BQ36" s="127">
        <f>ССЫЛКИ!BQ3</f>
        <v>150</v>
      </c>
      <c r="BR36" s="127">
        <f>ССЫЛКИ!BR3</f>
        <v>160</v>
      </c>
      <c r="BS36" s="127">
        <f>ССЫЛКИ!BS3</f>
        <v>100</v>
      </c>
      <c r="BT36" s="127">
        <f>ССЫЛКИ!BT3</f>
        <v>90</v>
      </c>
      <c r="BU36" s="127">
        <f>ССЫЛКИ!BU3</f>
        <v>21</v>
      </c>
      <c r="BV36" s="127">
        <f>ССЫЛКИ!BV3</f>
        <v>40</v>
      </c>
      <c r="BW36" s="127">
        <f>ССЫЛКИ!BW3</f>
        <v>210</v>
      </c>
      <c r="BX36" s="127">
        <f>ССЫЛКИ!BX3</f>
        <v>8</v>
      </c>
      <c r="BY36" s="56"/>
    </row>
    <row r="37" spans="1:77" ht="89.45" customHeight="1">
      <c r="A37" s="134" t="s">
        <v>124</v>
      </c>
      <c r="B37" s="201" t="e">
        <f>ROUND((B35*B36),2)</f>
        <v>#REF!</v>
      </c>
      <c r="C37" s="201" t="e">
        <f t="shared" ref="C37:BN37" si="2">ROUND((C35*C36),2)</f>
        <v>#REF!</v>
      </c>
      <c r="D37" s="201" t="e">
        <f t="shared" si="2"/>
        <v>#REF!</v>
      </c>
      <c r="E37" s="201" t="e">
        <f t="shared" si="2"/>
        <v>#REF!</v>
      </c>
      <c r="F37" s="201" t="e">
        <f t="shared" si="2"/>
        <v>#REF!</v>
      </c>
      <c r="G37" s="201" t="e">
        <f t="shared" si="2"/>
        <v>#REF!</v>
      </c>
      <c r="H37" s="201" t="e">
        <f t="shared" si="2"/>
        <v>#REF!</v>
      </c>
      <c r="I37" s="201" t="e">
        <f t="shared" si="2"/>
        <v>#REF!</v>
      </c>
      <c r="J37" s="201" t="e">
        <f t="shared" si="2"/>
        <v>#REF!</v>
      </c>
      <c r="K37" s="201" t="e">
        <f t="shared" si="2"/>
        <v>#REF!</v>
      </c>
      <c r="L37" s="201" t="e">
        <f t="shared" si="2"/>
        <v>#REF!</v>
      </c>
      <c r="M37" s="201" t="e">
        <f t="shared" si="2"/>
        <v>#REF!</v>
      </c>
      <c r="N37" s="201" t="e">
        <f t="shared" si="2"/>
        <v>#REF!</v>
      </c>
      <c r="O37" s="201" t="e">
        <f t="shared" si="2"/>
        <v>#REF!</v>
      </c>
      <c r="P37" s="201" t="e">
        <f t="shared" si="2"/>
        <v>#REF!</v>
      </c>
      <c r="Q37" s="201" t="e">
        <f t="shared" si="2"/>
        <v>#REF!</v>
      </c>
      <c r="R37" s="201" t="e">
        <f t="shared" si="2"/>
        <v>#REF!</v>
      </c>
      <c r="S37" s="201" t="e">
        <f t="shared" si="2"/>
        <v>#REF!</v>
      </c>
      <c r="T37" s="201" t="e">
        <f t="shared" si="2"/>
        <v>#REF!</v>
      </c>
      <c r="U37" s="201" t="e">
        <f t="shared" si="2"/>
        <v>#REF!</v>
      </c>
      <c r="V37" s="201" t="e">
        <f t="shared" si="2"/>
        <v>#REF!</v>
      </c>
      <c r="W37" s="201" t="e">
        <f t="shared" si="2"/>
        <v>#REF!</v>
      </c>
      <c r="X37" s="201" t="e">
        <f t="shared" si="2"/>
        <v>#REF!</v>
      </c>
      <c r="Y37" s="201" t="e">
        <f t="shared" si="2"/>
        <v>#REF!</v>
      </c>
      <c r="Z37" s="201" t="e">
        <f t="shared" si="2"/>
        <v>#REF!</v>
      </c>
      <c r="AA37" s="201" t="e">
        <f t="shared" si="2"/>
        <v>#REF!</v>
      </c>
      <c r="AB37" s="201" t="e">
        <f t="shared" si="2"/>
        <v>#REF!</v>
      </c>
      <c r="AC37" s="201" t="e">
        <f t="shared" si="2"/>
        <v>#REF!</v>
      </c>
      <c r="AD37" s="201" t="e">
        <f t="shared" si="2"/>
        <v>#REF!</v>
      </c>
      <c r="AE37" s="201" t="e">
        <f t="shared" si="2"/>
        <v>#REF!</v>
      </c>
      <c r="AF37" s="201" t="e">
        <f t="shared" si="2"/>
        <v>#REF!</v>
      </c>
      <c r="AG37" s="201" t="e">
        <f t="shared" si="2"/>
        <v>#REF!</v>
      </c>
      <c r="AH37" s="201" t="e">
        <f t="shared" si="2"/>
        <v>#REF!</v>
      </c>
      <c r="AI37" s="201" t="e">
        <f t="shared" si="2"/>
        <v>#REF!</v>
      </c>
      <c r="AJ37" s="201" t="e">
        <f t="shared" si="2"/>
        <v>#REF!</v>
      </c>
      <c r="AK37" s="201" t="e">
        <f t="shared" si="2"/>
        <v>#REF!</v>
      </c>
      <c r="AL37" s="201" t="e">
        <f t="shared" si="2"/>
        <v>#REF!</v>
      </c>
      <c r="AM37" s="201" t="e">
        <f t="shared" si="2"/>
        <v>#REF!</v>
      </c>
      <c r="AN37" s="201" t="e">
        <f t="shared" si="2"/>
        <v>#REF!</v>
      </c>
      <c r="AO37" s="201" t="e">
        <f t="shared" si="2"/>
        <v>#REF!</v>
      </c>
      <c r="AP37" s="201" t="e">
        <f t="shared" si="2"/>
        <v>#REF!</v>
      </c>
      <c r="AQ37" s="201" t="e">
        <f t="shared" si="2"/>
        <v>#REF!</v>
      </c>
      <c r="AR37" s="201" t="e">
        <f t="shared" si="2"/>
        <v>#REF!</v>
      </c>
      <c r="AS37" s="201" t="e">
        <f t="shared" si="2"/>
        <v>#REF!</v>
      </c>
      <c r="AT37" s="201" t="e">
        <f t="shared" si="2"/>
        <v>#REF!</v>
      </c>
      <c r="AU37" s="201" t="e">
        <f t="shared" si="2"/>
        <v>#REF!</v>
      </c>
      <c r="AV37" s="201" t="e">
        <f t="shared" si="2"/>
        <v>#REF!</v>
      </c>
      <c r="AW37" s="201" t="e">
        <f t="shared" si="2"/>
        <v>#REF!</v>
      </c>
      <c r="AX37" s="201" t="e">
        <f t="shared" si="2"/>
        <v>#REF!</v>
      </c>
      <c r="AY37" s="201" t="e">
        <f t="shared" si="2"/>
        <v>#REF!</v>
      </c>
      <c r="AZ37" s="201" t="e">
        <f t="shared" si="2"/>
        <v>#REF!</v>
      </c>
      <c r="BA37" s="201" t="e">
        <f t="shared" si="2"/>
        <v>#REF!</v>
      </c>
      <c r="BB37" s="201" t="e">
        <f t="shared" si="2"/>
        <v>#REF!</v>
      </c>
      <c r="BC37" s="201" t="e">
        <f t="shared" si="2"/>
        <v>#REF!</v>
      </c>
      <c r="BD37" s="201" t="e">
        <f t="shared" si="2"/>
        <v>#REF!</v>
      </c>
      <c r="BE37" s="201" t="e">
        <f t="shared" si="2"/>
        <v>#REF!</v>
      </c>
      <c r="BF37" s="201" t="e">
        <f t="shared" si="2"/>
        <v>#REF!</v>
      </c>
      <c r="BG37" s="201" t="e">
        <f t="shared" si="2"/>
        <v>#REF!</v>
      </c>
      <c r="BH37" s="201" t="e">
        <f t="shared" si="2"/>
        <v>#REF!</v>
      </c>
      <c r="BI37" s="201" t="e">
        <f t="shared" si="2"/>
        <v>#REF!</v>
      </c>
      <c r="BJ37" s="201" t="e">
        <f t="shared" si="2"/>
        <v>#REF!</v>
      </c>
      <c r="BK37" s="201" t="e">
        <f t="shared" si="2"/>
        <v>#REF!</v>
      </c>
      <c r="BL37" s="201" t="e">
        <f t="shared" si="2"/>
        <v>#REF!</v>
      </c>
      <c r="BM37" s="201" t="e">
        <f t="shared" si="2"/>
        <v>#REF!</v>
      </c>
      <c r="BN37" s="201" t="e">
        <f t="shared" si="2"/>
        <v>#REF!</v>
      </c>
      <c r="BO37" s="201" t="e">
        <f t="shared" ref="BO37:BX37" si="3">ROUND((BO35*BO36),2)</f>
        <v>#REF!</v>
      </c>
      <c r="BP37" s="201" t="e">
        <f t="shared" si="3"/>
        <v>#REF!</v>
      </c>
      <c r="BQ37" s="201" t="e">
        <f t="shared" si="3"/>
        <v>#REF!</v>
      </c>
      <c r="BR37" s="201" t="e">
        <f t="shared" si="3"/>
        <v>#REF!</v>
      </c>
      <c r="BS37" s="201" t="e">
        <f t="shared" si="3"/>
        <v>#REF!</v>
      </c>
      <c r="BT37" s="201" t="e">
        <f t="shared" si="3"/>
        <v>#REF!</v>
      </c>
      <c r="BU37" s="201" t="e">
        <f t="shared" si="3"/>
        <v>#REF!</v>
      </c>
      <c r="BV37" s="201" t="e">
        <f t="shared" si="3"/>
        <v>#REF!</v>
      </c>
      <c r="BW37" s="201" t="e">
        <f t="shared" si="3"/>
        <v>#REF!</v>
      </c>
      <c r="BX37" s="201" t="e">
        <f t="shared" si="3"/>
        <v>#REF!</v>
      </c>
      <c r="BY37" s="200" t="e">
        <f>SUM(BY4:BY34)</f>
        <v>#REF!</v>
      </c>
    </row>
    <row r="38" spans="1:77" ht="21">
      <c r="A38" s="472" t="s">
        <v>125</v>
      </c>
      <c r="B38" s="431"/>
      <c r="C38" s="430"/>
      <c r="D38" s="473" t="e">
        <f>SUM(B37:BX37)</f>
        <v>#REF!</v>
      </c>
      <c r="E38" s="431"/>
      <c r="F38" s="431"/>
      <c r="G38" s="431"/>
      <c r="H38" s="431"/>
      <c r="I38" s="431"/>
      <c r="J38" s="431"/>
      <c r="K38" s="430"/>
      <c r="AB38" s="61"/>
    </row>
    <row r="39" spans="1:77" ht="18.75">
      <c r="A39" s="472" t="s">
        <v>126</v>
      </c>
      <c r="B39" s="431"/>
      <c r="C39" s="431"/>
      <c r="D39" s="431"/>
      <c r="E39" s="431"/>
      <c r="F39" s="62"/>
      <c r="G39" s="62"/>
      <c r="H39" s="476" t="e">
        <f>('01'!C18+'02'!#REF!+'03'!#REF!+'04'!#REF!+'05'!#REF!+'06'!#REF!+'07'!C18+'08'!#REF!+'09'!#REF!+'10'!#REF!+'11'!#REF!+'12'!#REF!+'13'!#REF!+'14'!C18+'15'!#REF!+'16'!#REF!+'17'!#REF!+'18'!#REF!+'19'!#REF!+'20'!#REF!+'21'!C18+'22'!#REF!+'23'!C18+'24'!C18+'25'!C18+'26'!C18+'27'!C18+'28'!C18+'29'!C18+'30'!C18+'31'!C18)+('01'!C49+'02'!C32+'03'!C32+'04'!C30+'05'!C32+'06'!C31+'07'!C49+'08'!C32+'09'!C32+'10'!C31+'11'!C19+'12'!C32+'13'!C32+'14'!C49+'15'!C32+'16'!C32+'17'!C32+'18'!C31+'19'!C32+'20'!C32+'21'!C49+'22'!C32+'23'!C49+'24'!C49+'25'!C49+'26'!C49+'27'!C49+'28'!C49+'29'!C49+'30'!C49+'31'!C49)</f>
        <v>#REF!</v>
      </c>
      <c r="I39" s="431"/>
      <c r="J39" s="431"/>
      <c r="K39" s="431"/>
      <c r="M39" s="285"/>
    </row>
    <row r="40" spans="1:77" ht="18.75">
      <c r="A40" s="465" t="s">
        <v>127</v>
      </c>
      <c r="B40" s="466"/>
      <c r="C40" s="466"/>
      <c r="D40" s="466"/>
      <c r="E40" s="466"/>
      <c r="F40" s="466"/>
      <c r="G40" s="466"/>
      <c r="H40" s="466"/>
      <c r="I40" s="63"/>
      <c r="J40" s="467" t="e">
        <f>D38/H39</f>
        <v>#REF!</v>
      </c>
      <c r="K40" s="431"/>
    </row>
    <row r="41" spans="1:77" s="195" customFormat="1" hidden="1">
      <c r="A41" s="135"/>
      <c r="P41" s="197" t="e">
        <f>ROUND(($BY$37-((SUM($B$37:$K$37))+(SUM($M$37:$BX$37)))),3)</f>
        <v>#REF!</v>
      </c>
      <c r="Q41" s="195" t="e">
        <f>P41/10</f>
        <v>#REF!</v>
      </c>
      <c r="R41" s="125" t="e">
        <f>ROUND((SUM(A45:A75)),3)</f>
        <v>#REF!</v>
      </c>
      <c r="S41" s="125" t="e">
        <f>ROUND(R41-Q41,3)</f>
        <v>#REF!</v>
      </c>
    </row>
    <row r="42" spans="1:77" s="195" customFormat="1" hidden="1">
      <c r="A42" s="135"/>
    </row>
    <row r="43" spans="1:77" s="195" customFormat="1" hidden="1">
      <c r="A43" s="135"/>
      <c r="O43" s="198"/>
      <c r="P43" s="199"/>
      <c r="T43" s="196"/>
      <c r="U43" s="196"/>
      <c r="V43" s="196"/>
    </row>
    <row r="44" spans="1:77" s="195" customFormat="1" hidden="1">
      <c r="A44" s="135"/>
      <c r="H44" s="261"/>
    </row>
    <row r="45" spans="1:77" s="195" customFormat="1" ht="15" hidden="1">
      <c r="A45" s="202">
        <f>'01'!N19+'01'!N50</f>
        <v>0.20959999999999998</v>
      </c>
    </row>
    <row r="46" spans="1:77" s="195" customFormat="1" ht="15" hidden="1">
      <c r="A46" s="202" t="e">
        <f>'02'!#REF!+'02'!N33</f>
        <v>#REF!</v>
      </c>
    </row>
    <row r="47" spans="1:77" s="195" customFormat="1" ht="15" hidden="1">
      <c r="A47" s="202" t="e">
        <f>'03'!#REF!+'03'!N33</f>
        <v>#REF!</v>
      </c>
    </row>
    <row r="48" spans="1:77" s="195" customFormat="1" ht="15" hidden="1">
      <c r="A48" s="202" t="e">
        <f>'04'!#REF!+'04'!N31</f>
        <v>#REF!</v>
      </c>
    </row>
    <row r="49" spans="1:1" s="195" customFormat="1" ht="15" hidden="1">
      <c r="A49" s="202" t="e">
        <f>'05'!#REF!+'05'!N33</f>
        <v>#REF!</v>
      </c>
    </row>
    <row r="50" spans="1:1" s="195" customFormat="1" ht="15" hidden="1">
      <c r="A50" s="202" t="e">
        <f>'06'!#REF!+'06'!N32</f>
        <v>#REF!</v>
      </c>
    </row>
    <row r="51" spans="1:1" s="195" customFormat="1" ht="15" hidden="1">
      <c r="A51" s="202">
        <f>'07'!N19+'07'!N50</f>
        <v>0</v>
      </c>
    </row>
    <row r="52" spans="1:1" s="195" customFormat="1" ht="15" hidden="1">
      <c r="A52" s="202" t="e">
        <f>'08'!#REF!+'08'!N33</f>
        <v>#REF!</v>
      </c>
    </row>
    <row r="53" spans="1:1" s="195" customFormat="1" ht="15" hidden="1">
      <c r="A53" s="202" t="e">
        <f>'09'!#REF!+'09'!N33</f>
        <v>#REF!</v>
      </c>
    </row>
    <row r="54" spans="1:1" s="195" customFormat="1" ht="15" hidden="1">
      <c r="A54" s="202" t="e">
        <f>'10'!#REF!+'10'!N32</f>
        <v>#REF!</v>
      </c>
    </row>
    <row r="55" spans="1:1" s="195" customFormat="1" ht="15" hidden="1">
      <c r="A55" s="202" t="e">
        <f>'11'!#REF!+'11'!N20</f>
        <v>#REF!</v>
      </c>
    </row>
    <row r="56" spans="1:1" s="195" customFormat="1" ht="15" hidden="1">
      <c r="A56" s="202" t="e">
        <f>'12'!#REF!+'12'!N33</f>
        <v>#REF!</v>
      </c>
    </row>
    <row r="57" spans="1:1" s="195" customFormat="1" ht="15" hidden="1">
      <c r="A57" s="202" t="e">
        <f>'13'!#REF!+'13'!N33</f>
        <v>#REF!</v>
      </c>
    </row>
    <row r="58" spans="1:1" s="195" customFormat="1" ht="15" hidden="1">
      <c r="A58" s="202">
        <f>'14'!N19+'14'!N50</f>
        <v>0</v>
      </c>
    </row>
    <row r="59" spans="1:1" s="195" customFormat="1" ht="15" hidden="1">
      <c r="A59" s="202" t="e">
        <f>'15'!#REF!+'15'!N33</f>
        <v>#REF!</v>
      </c>
    </row>
    <row r="60" spans="1:1" s="195" customFormat="1" ht="15" hidden="1">
      <c r="A60" s="202" t="e">
        <f>'16'!#REF!+'16'!N33</f>
        <v>#REF!</v>
      </c>
    </row>
    <row r="61" spans="1:1" s="195" customFormat="1" ht="15" hidden="1">
      <c r="A61" s="202" t="e">
        <f>'17'!#REF!+'17'!N33</f>
        <v>#REF!</v>
      </c>
    </row>
    <row r="62" spans="1:1" s="195" customFormat="1" ht="15" hidden="1">
      <c r="A62" s="202" t="e">
        <f>'18'!#REF!+'18'!N32</f>
        <v>#REF!</v>
      </c>
    </row>
    <row r="63" spans="1:1" s="195" customFormat="1" ht="15" hidden="1">
      <c r="A63" s="202" t="e">
        <f>'19'!#REF!+'19'!N33</f>
        <v>#REF!</v>
      </c>
    </row>
    <row r="64" spans="1:1" s="195" customFormat="1" ht="15" hidden="1">
      <c r="A64" s="202" t="e">
        <f>'20'!#REF!+'20'!N33</f>
        <v>#REF!</v>
      </c>
    </row>
    <row r="65" spans="1:1" s="195" customFormat="1" ht="15" hidden="1">
      <c r="A65" s="202">
        <f>'21'!N19+'21'!N50</f>
        <v>0</v>
      </c>
    </row>
    <row r="66" spans="1:1" s="195" customFormat="1" ht="15" hidden="1">
      <c r="A66" s="202" t="e">
        <f>'22'!#REF!+'22'!N33</f>
        <v>#REF!</v>
      </c>
    </row>
    <row r="67" spans="1:1" s="195" customFormat="1" ht="15" hidden="1">
      <c r="A67" s="202">
        <f>'23'!N19+'23'!N50</f>
        <v>0.16736000000000001</v>
      </c>
    </row>
    <row r="68" spans="1:1" s="195" customFormat="1" ht="15" hidden="1">
      <c r="A68" s="202">
        <f>'24'!N19+'24'!N50</f>
        <v>0.14399999999999999</v>
      </c>
    </row>
    <row r="69" spans="1:1" s="195" customFormat="1" ht="15" hidden="1">
      <c r="A69" s="202">
        <f>'25'!N19+'25'!N50</f>
        <v>0.14336000000000002</v>
      </c>
    </row>
    <row r="70" spans="1:1" s="195" customFormat="1" ht="15" hidden="1">
      <c r="A70" s="202">
        <f>'26'!N19+'26'!N50</f>
        <v>0.1792</v>
      </c>
    </row>
    <row r="71" spans="1:1" s="195" customFormat="1" ht="15" hidden="1">
      <c r="A71" s="202">
        <f>'27'!N19+'27'!N50</f>
        <v>8.7120000000000003E-2</v>
      </c>
    </row>
    <row r="72" spans="1:1" s="195" customFormat="1" ht="15" hidden="1">
      <c r="A72" s="202">
        <f>'28'!N19+'28'!N50</f>
        <v>0</v>
      </c>
    </row>
    <row r="73" spans="1:1" s="195" customFormat="1" ht="15" hidden="1">
      <c r="A73" s="202">
        <f>'29'!N19+'29'!N50</f>
        <v>0.20959999999999998</v>
      </c>
    </row>
    <row r="74" spans="1:1" ht="15" hidden="1">
      <c r="A74" s="202">
        <f>'30'!N19+'30'!N50</f>
        <v>0.19040000000000001</v>
      </c>
    </row>
    <row r="75" spans="1:1" ht="15" hidden="1">
      <c r="A75" s="202">
        <f>'31'!N19+'31'!N50</f>
        <v>0.20959999999999998</v>
      </c>
    </row>
  </sheetData>
  <mergeCells count="8">
    <mergeCell ref="A1:BH1"/>
    <mergeCell ref="A40:H40"/>
    <mergeCell ref="J40:K40"/>
    <mergeCell ref="A2:BH2"/>
    <mergeCell ref="A38:C38"/>
    <mergeCell ref="D38:K38"/>
    <mergeCell ref="A39:E39"/>
    <mergeCell ref="H39:K39"/>
  </mergeCells>
  <pageMargins left="0" right="0" top="0.15748031496062992" bottom="0.15748031496062992" header="0" footer="0"/>
  <pageSetup paperSize="9" scale="47" fitToWidth="2" fitToHeight="2" orientation="landscape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7">
    <tabColor theme="8" tint="-0.249977111117893"/>
    <pageSetUpPr fitToPage="1"/>
  </sheetPr>
  <dimension ref="A1:AH89"/>
  <sheetViews>
    <sheetView showZeros="0" topLeftCell="A50" zoomScale="80" zoomScaleNormal="80" workbookViewId="0">
      <selection activeCell="A80" sqref="A80:XFD82"/>
    </sheetView>
  </sheetViews>
  <sheetFormatPr defaultColWidth="12.625" defaultRowHeight="14.25"/>
  <cols>
    <col min="1" max="1" width="33.875" customWidth="1"/>
    <col min="2" max="2" width="9.875" bestFit="1" customWidth="1"/>
    <col min="3" max="3" width="7.625" customWidth="1"/>
    <col min="4" max="4" width="10.25" customWidth="1"/>
    <col min="5" max="5" width="9" bestFit="1" customWidth="1"/>
    <col min="6" max="6" width="7.625" customWidth="1"/>
    <col min="7" max="7" width="13.875" bestFit="1" customWidth="1"/>
    <col min="8" max="8" width="9" bestFit="1" customWidth="1"/>
    <col min="9" max="9" width="7.625" customWidth="1"/>
    <col min="10" max="10" width="14.125" bestFit="1" customWidth="1"/>
    <col min="11" max="11" width="10.25" customWidth="1"/>
    <col min="12" max="12" width="7.625" customWidth="1"/>
    <col min="13" max="13" width="12.375" bestFit="1" customWidth="1"/>
    <col min="14" max="16" width="3.375" customWidth="1"/>
    <col min="17" max="17" width="28.25" hidden="1" customWidth="1"/>
    <col min="18" max="19" width="3.375" hidden="1" customWidth="1"/>
    <col min="20" max="20" width="29.125" hidden="1" customWidth="1"/>
    <col min="21" max="21" width="4.25" hidden="1" customWidth="1"/>
    <col min="22" max="22" width="3.875" hidden="1" customWidth="1"/>
    <col min="23" max="23" width="7.25" hidden="1" customWidth="1"/>
    <col min="24" max="25" width="3.375" hidden="1" customWidth="1"/>
    <col min="26" max="26" width="7.25" hidden="1" customWidth="1"/>
    <col min="27" max="27" width="3.375" hidden="1" customWidth="1"/>
    <col min="28" max="28" width="4.875" hidden="1" customWidth="1"/>
    <col min="29" max="30" width="3.375" hidden="1" customWidth="1"/>
    <col min="31" max="32" width="7.625" hidden="1" customWidth="1"/>
    <col min="33" max="33" width="7.625" customWidth="1"/>
  </cols>
  <sheetData>
    <row r="1" spans="1:34" s="74" customFormat="1" ht="18">
      <c r="A1" s="477" t="s">
        <v>432</v>
      </c>
      <c r="B1" s="478"/>
      <c r="C1" s="478"/>
      <c r="D1" s="478"/>
      <c r="E1" s="478"/>
      <c r="F1" s="478"/>
      <c r="G1" s="478"/>
      <c r="H1" s="478"/>
      <c r="I1" s="478"/>
      <c r="J1" s="478"/>
      <c r="K1" s="478"/>
      <c r="L1" s="478"/>
      <c r="M1" s="478"/>
    </row>
    <row r="2" spans="1:34" ht="18.75">
      <c r="A2" s="480" t="str">
        <f>'Автомат. ввод'!N10</f>
        <v>МКОУ " Новокрестьяновская  СОШ"</v>
      </c>
      <c r="B2" s="480"/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480"/>
    </row>
    <row r="3" spans="1:34" ht="15">
      <c r="A3" s="82"/>
      <c r="B3" s="479" t="s">
        <v>128</v>
      </c>
      <c r="C3" s="446"/>
      <c r="D3" s="451"/>
      <c r="E3" s="479" t="s">
        <v>129</v>
      </c>
      <c r="F3" s="446"/>
      <c r="G3" s="451"/>
      <c r="H3" s="479" t="s">
        <v>130</v>
      </c>
      <c r="I3" s="446"/>
      <c r="J3" s="451"/>
      <c r="K3" s="479" t="s">
        <v>131</v>
      </c>
      <c r="L3" s="446"/>
      <c r="M3" s="451"/>
      <c r="R3" s="64"/>
    </row>
    <row r="4" spans="1:34" ht="15">
      <c r="A4" s="41"/>
      <c r="B4" s="41" t="s">
        <v>123</v>
      </c>
      <c r="C4" s="71" t="s">
        <v>132</v>
      </c>
      <c r="D4" s="71" t="s">
        <v>133</v>
      </c>
      <c r="E4" s="41" t="s">
        <v>123</v>
      </c>
      <c r="F4" s="71" t="s">
        <v>132</v>
      </c>
      <c r="G4" s="71" t="s">
        <v>133</v>
      </c>
      <c r="H4" s="41" t="s">
        <v>123</v>
      </c>
      <c r="I4" s="65" t="s">
        <v>132</v>
      </c>
      <c r="J4" s="65" t="s">
        <v>133</v>
      </c>
      <c r="K4" s="41" t="s">
        <v>123</v>
      </c>
      <c r="L4" s="65" t="s">
        <v>132</v>
      </c>
      <c r="M4" s="65" t="s">
        <v>133</v>
      </c>
      <c r="Q4" s="64"/>
      <c r="R4" s="64"/>
    </row>
    <row r="5" spans="1:34" ht="15.75">
      <c r="A5" s="66" t="str">
        <f>ССЫЛКИ!B2</f>
        <v>Вермишель</v>
      </c>
      <c r="B5" s="104"/>
      <c r="C5" s="72">
        <f>ССЫЛКИ!B3</f>
        <v>85</v>
      </c>
      <c r="D5" s="73">
        <f>ROUND((C5*B5),2)</f>
        <v>0</v>
      </c>
      <c r="E5" s="44" t="e">
        <f>AF5</f>
        <v>#REF!</v>
      </c>
      <c r="F5" s="72">
        <f t="shared" ref="F5:F79" si="0">C5</f>
        <v>85</v>
      </c>
      <c r="G5" s="72" t="e">
        <f>ROUND((E5*F5),2)</f>
        <v>#REF!</v>
      </c>
      <c r="H5" s="44" t="e">
        <f>'2 Итог.вед.(РАСХОД)'!B35</f>
        <v>#REF!</v>
      </c>
      <c r="I5" s="67">
        <f t="shared" ref="I5:I79" si="1">C5</f>
        <v>85</v>
      </c>
      <c r="J5" s="67" t="e">
        <f>ROUND((H5*I5),2)</f>
        <v>#REF!</v>
      </c>
      <c r="K5" s="110" t="e">
        <f>(E5+B5)-H5</f>
        <v>#REF!</v>
      </c>
      <c r="L5" s="67">
        <f t="shared" ref="L5:L79" si="2">C5</f>
        <v>85</v>
      </c>
      <c r="M5" s="68" t="e">
        <f>ROUND((L5*K5),2)</f>
        <v>#REF!</v>
      </c>
      <c r="Q5" s="64" t="s">
        <v>152</v>
      </c>
      <c r="R5" s="64"/>
      <c r="T5" s="54" t="s">
        <v>229</v>
      </c>
      <c r="V5" s="125"/>
      <c r="W5" s="44" t="e">
        <f>'Итог.вед.(ПРИХОД)'!B35-B5</f>
        <v>#REF!</v>
      </c>
      <c r="Z5" s="44" t="e">
        <f>'Итог.вед.(ПРИХОД)'!B35-B5</f>
        <v>#REF!</v>
      </c>
      <c r="AF5" s="197" t="e">
        <f>IF(W5&gt;0,Z5,0)</f>
        <v>#REF!</v>
      </c>
      <c r="AH5" s="197"/>
    </row>
    <row r="6" spans="1:34" ht="15.75">
      <c r="A6" s="66" t="str">
        <f>ССЫЛКИ!C2</f>
        <v>Люля полуфаб-т (шт)</v>
      </c>
      <c r="B6" s="104"/>
      <c r="C6" s="72">
        <f>ССЫЛКИ!C3</f>
        <v>21</v>
      </c>
      <c r="D6" s="73">
        <f t="shared" ref="D6:D69" si="3">ROUND((C6*B6),2)</f>
        <v>0</v>
      </c>
      <c r="E6" s="44" t="e">
        <f t="shared" ref="E6:E69" si="4">AF6</f>
        <v>#REF!</v>
      </c>
      <c r="F6" s="72">
        <f t="shared" si="0"/>
        <v>21</v>
      </c>
      <c r="G6" s="72" t="e">
        <f t="shared" ref="G6:G69" si="5">ROUND((E6*F6),2)</f>
        <v>#REF!</v>
      </c>
      <c r="H6" s="44" t="e">
        <f>'2 Итог.вед.(РАСХОД)'!C35</f>
        <v>#REF!</v>
      </c>
      <c r="I6" s="67">
        <f t="shared" si="1"/>
        <v>21</v>
      </c>
      <c r="J6" s="67" t="e">
        <f t="shared" ref="J6:J69" si="6">ROUND((H6*I6),2)</f>
        <v>#REF!</v>
      </c>
      <c r="K6" s="110" t="e">
        <f t="shared" ref="K6:K69" si="7">(E6+B6)-H6</f>
        <v>#REF!</v>
      </c>
      <c r="L6" s="67">
        <f t="shared" si="2"/>
        <v>21</v>
      </c>
      <c r="M6" s="68" t="e">
        <f t="shared" ref="M6:M69" si="8">ROUND((L6*K6),2)</f>
        <v>#REF!</v>
      </c>
      <c r="Q6" s="64" t="s">
        <v>153</v>
      </c>
      <c r="R6" s="64"/>
      <c r="T6" s="54" t="s">
        <v>230</v>
      </c>
      <c r="V6" s="125"/>
      <c r="W6" s="44" t="e">
        <f>'Итог.вед.(ПРИХОД)'!C35-B6</f>
        <v>#REF!</v>
      </c>
      <c r="Z6" s="44" t="e">
        <f>'Итог.вед.(ПРИХОД)'!C35-B6</f>
        <v>#REF!</v>
      </c>
      <c r="AF6" s="197" t="e">
        <f t="shared" ref="AF6:AF69" si="9">IF(W6&gt;0,Z6,0)</f>
        <v>#REF!</v>
      </c>
    </row>
    <row r="7" spans="1:34" ht="15.75">
      <c r="A7" s="66" t="str">
        <f>ССЫЛКИ!D2</f>
        <v>Котлета говяжья полуф-т (шт)</v>
      </c>
      <c r="B7" s="104"/>
      <c r="C7" s="72">
        <f>ССЫЛКИ!D3</f>
        <v>21</v>
      </c>
      <c r="D7" s="73">
        <f t="shared" si="3"/>
        <v>0</v>
      </c>
      <c r="E7" s="44" t="e">
        <f t="shared" si="4"/>
        <v>#REF!</v>
      </c>
      <c r="F7" s="72">
        <f t="shared" si="0"/>
        <v>21</v>
      </c>
      <c r="G7" s="72" t="e">
        <f t="shared" si="5"/>
        <v>#REF!</v>
      </c>
      <c r="H7" s="44" t="e">
        <f>'2 Итог.вед.(РАСХОД)'!D35</f>
        <v>#REF!</v>
      </c>
      <c r="I7" s="67">
        <f t="shared" si="1"/>
        <v>21</v>
      </c>
      <c r="J7" s="67" t="e">
        <f t="shared" si="6"/>
        <v>#REF!</v>
      </c>
      <c r="K7" s="110" t="e">
        <f t="shared" si="7"/>
        <v>#REF!</v>
      </c>
      <c r="L7" s="67">
        <f t="shared" si="2"/>
        <v>21</v>
      </c>
      <c r="M7" s="68" t="e">
        <f t="shared" si="8"/>
        <v>#REF!</v>
      </c>
      <c r="Q7" s="64" t="s">
        <v>154</v>
      </c>
      <c r="T7" s="54" t="s">
        <v>231</v>
      </c>
      <c r="V7" s="125"/>
      <c r="W7" s="44" t="e">
        <f>'Итог.вед.(ПРИХОД)'!D35-B7</f>
        <v>#REF!</v>
      </c>
      <c r="Z7" s="44" t="e">
        <f>'Итог.вед.(ПРИХОД)'!D35-B7</f>
        <v>#REF!</v>
      </c>
      <c r="AF7" s="197" t="e">
        <f t="shared" si="9"/>
        <v>#REF!</v>
      </c>
    </row>
    <row r="8" spans="1:34" ht="15.75">
      <c r="A8" s="66" t="str">
        <f>ССЫЛКИ!E2</f>
        <v>Какао (Фунтик) (шт)</v>
      </c>
      <c r="B8" s="104"/>
      <c r="C8" s="67">
        <f>ССЫЛКИ!E3</f>
        <v>6</v>
      </c>
      <c r="D8" s="73">
        <f t="shared" si="3"/>
        <v>0</v>
      </c>
      <c r="E8" s="44" t="e">
        <f>AF8</f>
        <v>#REF!</v>
      </c>
      <c r="F8" s="67">
        <f t="shared" si="0"/>
        <v>6</v>
      </c>
      <c r="G8" s="72" t="e">
        <f t="shared" si="5"/>
        <v>#REF!</v>
      </c>
      <c r="H8" s="44" t="e">
        <f>'2 Итог.вед.(РАСХОД)'!E35</f>
        <v>#REF!</v>
      </c>
      <c r="I8" s="67">
        <f t="shared" si="1"/>
        <v>6</v>
      </c>
      <c r="J8" s="67" t="e">
        <f t="shared" si="6"/>
        <v>#REF!</v>
      </c>
      <c r="K8" s="110" t="e">
        <f t="shared" si="7"/>
        <v>#REF!</v>
      </c>
      <c r="L8" s="67">
        <f t="shared" si="2"/>
        <v>6</v>
      </c>
      <c r="M8" s="68" t="e">
        <f t="shared" si="8"/>
        <v>#REF!</v>
      </c>
      <c r="Q8" t="s">
        <v>155</v>
      </c>
      <c r="T8" s="54" t="s">
        <v>232</v>
      </c>
      <c r="V8" s="125"/>
      <c r="W8" s="44" t="e">
        <f>'Итог.вед.(ПРИХОД)'!E35-B8</f>
        <v>#REF!</v>
      </c>
      <c r="Z8" s="44" t="e">
        <f>'Итог.вед.(ПРИХОД)'!E35-B8</f>
        <v>#REF!</v>
      </c>
      <c r="AF8" s="197" t="e">
        <f t="shared" si="9"/>
        <v>#REF!</v>
      </c>
    </row>
    <row r="9" spans="1:34" ht="15.75" hidden="1">
      <c r="A9" s="66" t="str">
        <f>ССЫЛКИ!F2</f>
        <v>Какао порошок</v>
      </c>
      <c r="B9" s="104"/>
      <c r="C9" s="67">
        <f>ССЫЛКИ!F3</f>
        <v>400</v>
      </c>
      <c r="D9" s="73">
        <f t="shared" si="3"/>
        <v>0</v>
      </c>
      <c r="E9" s="44" t="e">
        <f t="shared" si="4"/>
        <v>#REF!</v>
      </c>
      <c r="F9" s="67">
        <f t="shared" si="0"/>
        <v>400</v>
      </c>
      <c r="G9" s="72" t="e">
        <f t="shared" si="5"/>
        <v>#REF!</v>
      </c>
      <c r="H9" s="44" t="e">
        <f>'2 Итог.вед.(РАСХОД)'!F35-B9</f>
        <v>#REF!</v>
      </c>
      <c r="I9" s="67">
        <f t="shared" si="1"/>
        <v>400</v>
      </c>
      <c r="J9" s="67" t="e">
        <f t="shared" si="6"/>
        <v>#REF!</v>
      </c>
      <c r="K9" s="110" t="e">
        <f t="shared" si="7"/>
        <v>#REF!</v>
      </c>
      <c r="L9" s="67">
        <f t="shared" si="2"/>
        <v>400</v>
      </c>
      <c r="M9" s="68" t="e">
        <f t="shared" si="8"/>
        <v>#REF!</v>
      </c>
      <c r="Q9" t="s">
        <v>156</v>
      </c>
      <c r="T9" s="54" t="s">
        <v>233</v>
      </c>
      <c r="V9" s="125"/>
      <c r="W9" s="44" t="e">
        <f>'Итог.вед.(ПРИХОД)'!F35-B9</f>
        <v>#REF!</v>
      </c>
      <c r="Z9" s="44" t="e">
        <f>'Итог.вед.(ПРИХОД)'!F35-B9</f>
        <v>#REF!</v>
      </c>
      <c r="AF9" s="197" t="e">
        <f t="shared" si="9"/>
        <v>#REF!</v>
      </c>
    </row>
    <row r="10" spans="1:34" ht="15.75">
      <c r="A10" s="66" t="str">
        <f>ССЫЛКИ!G2</f>
        <v>Кисель фруктовый</v>
      </c>
      <c r="B10" s="104"/>
      <c r="C10" s="67">
        <f>ССЫЛКИ!G3</f>
        <v>140</v>
      </c>
      <c r="D10" s="73">
        <f t="shared" si="3"/>
        <v>0</v>
      </c>
      <c r="E10" s="44" t="e">
        <f t="shared" si="4"/>
        <v>#REF!</v>
      </c>
      <c r="F10" s="67">
        <f t="shared" si="0"/>
        <v>140</v>
      </c>
      <c r="G10" s="72" t="e">
        <f t="shared" si="5"/>
        <v>#REF!</v>
      </c>
      <c r="H10" s="44" t="e">
        <f>'2 Итог.вед.(РАСХОД)'!G35</f>
        <v>#REF!</v>
      </c>
      <c r="I10" s="67">
        <f t="shared" si="1"/>
        <v>140</v>
      </c>
      <c r="J10" s="67" t="e">
        <f t="shared" si="6"/>
        <v>#REF!</v>
      </c>
      <c r="K10" s="110" t="e">
        <f t="shared" si="7"/>
        <v>#REF!</v>
      </c>
      <c r="L10" s="67">
        <f t="shared" si="2"/>
        <v>140</v>
      </c>
      <c r="M10" s="68" t="e">
        <f t="shared" si="8"/>
        <v>#REF!</v>
      </c>
      <c r="Q10" t="s">
        <v>157</v>
      </c>
      <c r="T10" s="54" t="s">
        <v>234</v>
      </c>
      <c r="V10" s="125"/>
      <c r="W10" s="44" t="e">
        <f>'Итог.вед.(ПРИХОД)'!G35-B10</f>
        <v>#REF!</v>
      </c>
      <c r="Z10" s="44" t="e">
        <f>'Итог.вед.(ПРИХОД)'!G35-B10</f>
        <v>#REF!</v>
      </c>
      <c r="AF10" s="197" t="e">
        <f t="shared" si="9"/>
        <v>#REF!</v>
      </c>
    </row>
    <row r="11" spans="1:34" ht="15.75">
      <c r="A11" s="66" t="str">
        <f>ССЫЛКИ!H2</f>
        <v>Макароны</v>
      </c>
      <c r="B11" s="104"/>
      <c r="C11" s="67">
        <f>ССЫЛКИ!H3</f>
        <v>85</v>
      </c>
      <c r="D11" s="73">
        <f t="shared" si="3"/>
        <v>0</v>
      </c>
      <c r="E11" s="44" t="e">
        <f t="shared" si="4"/>
        <v>#REF!</v>
      </c>
      <c r="F11" s="67">
        <f t="shared" si="0"/>
        <v>85</v>
      </c>
      <c r="G11" s="72" t="e">
        <f t="shared" si="5"/>
        <v>#REF!</v>
      </c>
      <c r="H11" s="44" t="e">
        <f>'2 Итог.вед.(РАСХОД)'!H35</f>
        <v>#REF!</v>
      </c>
      <c r="I11" s="67">
        <f t="shared" si="1"/>
        <v>85</v>
      </c>
      <c r="J11" s="67" t="e">
        <f t="shared" si="6"/>
        <v>#REF!</v>
      </c>
      <c r="K11" s="110" t="e">
        <f t="shared" si="7"/>
        <v>#REF!</v>
      </c>
      <c r="L11" s="67">
        <f t="shared" si="2"/>
        <v>85</v>
      </c>
      <c r="M11" s="68" t="e">
        <f t="shared" si="8"/>
        <v>#REF!</v>
      </c>
      <c r="Q11" t="s">
        <v>158</v>
      </c>
      <c r="T11" s="54" t="s">
        <v>235</v>
      </c>
      <c r="V11" s="125"/>
      <c r="W11" s="44" t="e">
        <f>'Итог.вед.(ПРИХОД)'!H35-B11</f>
        <v>#REF!</v>
      </c>
      <c r="Z11" s="44" t="e">
        <f>'Итог.вед.(ПРИХОД)'!H35-B11</f>
        <v>#REF!</v>
      </c>
      <c r="AF11" s="197" t="e">
        <f t="shared" si="9"/>
        <v>#REF!</v>
      </c>
    </row>
    <row r="12" spans="1:34" ht="15.75">
      <c r="A12" s="66" t="str">
        <f>ССЫЛКИ!I2</f>
        <v>Тефтели полуф-т (шт)</v>
      </c>
      <c r="B12" s="104"/>
      <c r="C12" s="67">
        <f>ССЫЛКИ!I3</f>
        <v>21</v>
      </c>
      <c r="D12" s="73">
        <f t="shared" si="3"/>
        <v>0</v>
      </c>
      <c r="E12" s="44" t="e">
        <f t="shared" si="4"/>
        <v>#REF!</v>
      </c>
      <c r="F12" s="67">
        <f t="shared" si="0"/>
        <v>21</v>
      </c>
      <c r="G12" s="72" t="e">
        <f t="shared" si="5"/>
        <v>#REF!</v>
      </c>
      <c r="H12" s="44" t="e">
        <f>'2 Итог.вед.(РАСХОД)'!I35</f>
        <v>#REF!</v>
      </c>
      <c r="I12" s="67">
        <f t="shared" si="1"/>
        <v>21</v>
      </c>
      <c r="J12" s="67" t="e">
        <f t="shared" si="6"/>
        <v>#REF!</v>
      </c>
      <c r="K12" s="110" t="e">
        <f t="shared" si="7"/>
        <v>#REF!</v>
      </c>
      <c r="L12" s="67">
        <f t="shared" si="2"/>
        <v>21</v>
      </c>
      <c r="M12" s="68" t="e">
        <f t="shared" si="8"/>
        <v>#REF!</v>
      </c>
      <c r="Q12" t="s">
        <v>159</v>
      </c>
      <c r="T12" s="54" t="s">
        <v>236</v>
      </c>
      <c r="V12" s="125"/>
      <c r="W12" s="44" t="e">
        <f>'Итог.вед.(ПРИХОД)'!I35-B12</f>
        <v>#REF!</v>
      </c>
      <c r="Z12" s="44" t="e">
        <f>'Итог.вед.(ПРИХОД)'!I35-B12</f>
        <v>#REF!</v>
      </c>
      <c r="AF12" s="197" t="e">
        <f t="shared" si="9"/>
        <v>#REF!</v>
      </c>
    </row>
    <row r="13" spans="1:34" ht="15.75">
      <c r="A13" s="66" t="str">
        <f>ССЫЛКИ!J2</f>
        <v>Масло растительное</v>
      </c>
      <c r="B13" s="104"/>
      <c r="C13" s="67">
        <f>ССЫЛКИ!J3</f>
        <v>140</v>
      </c>
      <c r="D13" s="73">
        <f t="shared" si="3"/>
        <v>0</v>
      </c>
      <c r="E13" s="44" t="e">
        <f t="shared" si="4"/>
        <v>#REF!</v>
      </c>
      <c r="F13" s="67">
        <f t="shared" si="0"/>
        <v>140</v>
      </c>
      <c r="G13" s="72" t="e">
        <f t="shared" si="5"/>
        <v>#REF!</v>
      </c>
      <c r="H13" s="44" t="e">
        <f>'2 Итог.вед.(РАСХОД)'!J35</f>
        <v>#REF!</v>
      </c>
      <c r="I13" s="67">
        <f t="shared" si="1"/>
        <v>140</v>
      </c>
      <c r="J13" s="67" t="e">
        <f t="shared" si="6"/>
        <v>#REF!</v>
      </c>
      <c r="K13" s="110" t="e">
        <f t="shared" si="7"/>
        <v>#REF!</v>
      </c>
      <c r="L13" s="67">
        <f t="shared" si="2"/>
        <v>140</v>
      </c>
      <c r="M13" s="68" t="e">
        <f t="shared" si="8"/>
        <v>#REF!</v>
      </c>
      <c r="Q13" t="s">
        <v>160</v>
      </c>
      <c r="T13" s="54" t="s">
        <v>237</v>
      </c>
      <c r="V13" s="125"/>
      <c r="W13" s="44" t="e">
        <f>'Итог.вед.(ПРИХОД)'!J35-B13</f>
        <v>#REF!</v>
      </c>
      <c r="Z13" s="44" t="e">
        <f>'Итог.вед.(ПРИХОД)'!J35-B13</f>
        <v>#REF!</v>
      </c>
      <c r="AF13" s="197" t="e">
        <f t="shared" si="9"/>
        <v>#REF!</v>
      </c>
    </row>
    <row r="14" spans="1:34" ht="15.75">
      <c r="A14" s="66" t="str">
        <f>ССЫЛКИ!K2</f>
        <v>Сахар</v>
      </c>
      <c r="B14" s="104"/>
      <c r="C14" s="67">
        <f>ССЫЛКИ!K3</f>
        <v>56</v>
      </c>
      <c r="D14" s="73">
        <f t="shared" si="3"/>
        <v>0</v>
      </c>
      <c r="E14" s="44" t="e">
        <f t="shared" si="4"/>
        <v>#REF!</v>
      </c>
      <c r="F14" s="67">
        <f t="shared" si="0"/>
        <v>56</v>
      </c>
      <c r="G14" s="72" t="e">
        <f t="shared" si="5"/>
        <v>#REF!</v>
      </c>
      <c r="H14" s="44" t="e">
        <f>'2 Итог.вед.(РАСХОД)'!K35</f>
        <v>#REF!</v>
      </c>
      <c r="I14" s="67">
        <f t="shared" si="1"/>
        <v>56</v>
      </c>
      <c r="J14" s="67" t="e">
        <f t="shared" si="6"/>
        <v>#REF!</v>
      </c>
      <c r="K14" s="110" t="e">
        <f t="shared" si="7"/>
        <v>#REF!</v>
      </c>
      <c r="L14" s="67">
        <f t="shared" si="2"/>
        <v>56</v>
      </c>
      <c r="M14" s="68" t="e">
        <f t="shared" si="8"/>
        <v>#REF!</v>
      </c>
      <c r="Q14" t="s">
        <v>161</v>
      </c>
      <c r="T14" s="54" t="s">
        <v>238</v>
      </c>
      <c r="V14" s="125"/>
      <c r="W14" s="44" t="e">
        <f>'Итог.вед.(ПРИХОД)'!K35-B14</f>
        <v>#REF!</v>
      </c>
      <c r="Z14" s="44" t="e">
        <f>'Итог.вед.(ПРИХОД)'!K35-B14</f>
        <v>#REF!</v>
      </c>
      <c r="AF14" s="197" t="e">
        <f t="shared" si="9"/>
        <v>#REF!</v>
      </c>
    </row>
    <row r="15" spans="1:34" ht="15.75">
      <c r="A15" s="66" t="str">
        <f>ССЫЛКИ!L2</f>
        <v>Соль иодир.</v>
      </c>
      <c r="B15" s="105"/>
      <c r="C15" s="67">
        <f>ССЫЛКИ!L3</f>
        <v>10</v>
      </c>
      <c r="D15" s="73">
        <f t="shared" si="3"/>
        <v>0</v>
      </c>
      <c r="E15" s="44" t="e">
        <f t="shared" si="4"/>
        <v>#REF!</v>
      </c>
      <c r="F15" s="67">
        <f t="shared" si="0"/>
        <v>10</v>
      </c>
      <c r="G15" s="72" t="e">
        <f t="shared" si="5"/>
        <v>#REF!</v>
      </c>
      <c r="H15" s="44" t="e">
        <f>'2 Итог.вед.(РАСХОД)'!L35</f>
        <v>#REF!</v>
      </c>
      <c r="I15" s="67">
        <f t="shared" si="1"/>
        <v>10</v>
      </c>
      <c r="J15" s="67" t="e">
        <f t="shared" si="6"/>
        <v>#REF!</v>
      </c>
      <c r="K15" s="110" t="e">
        <f t="shared" si="7"/>
        <v>#REF!</v>
      </c>
      <c r="L15" s="67">
        <f t="shared" si="2"/>
        <v>10</v>
      </c>
      <c r="M15" s="68" t="e">
        <f t="shared" si="8"/>
        <v>#REF!</v>
      </c>
      <c r="Q15" t="s">
        <v>162</v>
      </c>
      <c r="T15" s="54" t="s">
        <v>239</v>
      </c>
      <c r="V15" s="125"/>
      <c r="W15" s="44" t="e">
        <f>'Итог.вед.(ПРИХОД)'!L35-B15</f>
        <v>#REF!</v>
      </c>
      <c r="Z15" s="44" t="e">
        <f>'Итог.вед.(ПРИХОД)'!L35-B15</f>
        <v>#REF!</v>
      </c>
      <c r="AF15" s="197" t="e">
        <f t="shared" si="9"/>
        <v>#REF!</v>
      </c>
    </row>
    <row r="16" spans="1:34" ht="15.75">
      <c r="A16" s="66" t="str">
        <f>ССЫЛКИ!M2</f>
        <v>Сухофрукты</v>
      </c>
      <c r="B16" s="105"/>
      <c r="C16" s="67">
        <f>ССЫЛКИ!M3</f>
        <v>240</v>
      </c>
      <c r="D16" s="73">
        <f t="shared" si="3"/>
        <v>0</v>
      </c>
      <c r="E16" s="44" t="e">
        <f t="shared" si="4"/>
        <v>#REF!</v>
      </c>
      <c r="F16" s="67">
        <f t="shared" si="0"/>
        <v>240</v>
      </c>
      <c r="G16" s="72" t="e">
        <f t="shared" si="5"/>
        <v>#REF!</v>
      </c>
      <c r="H16" s="44" t="e">
        <f>'2 Итог.вед.(РАСХОД)'!M35</f>
        <v>#REF!</v>
      </c>
      <c r="I16" s="67">
        <f t="shared" si="1"/>
        <v>240</v>
      </c>
      <c r="J16" s="67" t="e">
        <f t="shared" si="6"/>
        <v>#REF!</v>
      </c>
      <c r="K16" s="110" t="e">
        <f t="shared" si="7"/>
        <v>#REF!</v>
      </c>
      <c r="L16" s="67">
        <f t="shared" si="2"/>
        <v>240</v>
      </c>
      <c r="M16" s="68" t="e">
        <f t="shared" si="8"/>
        <v>#REF!</v>
      </c>
      <c r="Q16" t="s">
        <v>163</v>
      </c>
      <c r="T16" s="54" t="s">
        <v>240</v>
      </c>
      <c r="V16" s="125"/>
      <c r="W16" s="44" t="e">
        <f>'Итог.вед.(ПРИХОД)'!M35-B16</f>
        <v>#REF!</v>
      </c>
      <c r="Z16" s="44" t="e">
        <f>'Итог.вед.(ПРИХОД)'!M35-B16</f>
        <v>#REF!</v>
      </c>
      <c r="AF16" s="197" t="e">
        <f t="shared" si="9"/>
        <v>#REF!</v>
      </c>
    </row>
    <row r="17" spans="1:32" ht="15.75">
      <c r="A17" s="66" t="str">
        <f>ССЫЛКИ!N2</f>
        <v>Чай</v>
      </c>
      <c r="B17" s="105"/>
      <c r="C17" s="67">
        <f>ССЫЛКИ!N3</f>
        <v>700</v>
      </c>
      <c r="D17" s="73">
        <f t="shared" si="3"/>
        <v>0</v>
      </c>
      <c r="E17" s="44" t="e">
        <f t="shared" si="4"/>
        <v>#REF!</v>
      </c>
      <c r="F17" s="67">
        <f t="shared" si="0"/>
        <v>700</v>
      </c>
      <c r="G17" s="72" t="e">
        <f t="shared" si="5"/>
        <v>#REF!</v>
      </c>
      <c r="H17" s="44" t="e">
        <f>'2 Итог.вед.(РАСХОД)'!N35</f>
        <v>#REF!</v>
      </c>
      <c r="I17" s="67">
        <f t="shared" si="1"/>
        <v>700</v>
      </c>
      <c r="J17" s="67" t="e">
        <f t="shared" si="6"/>
        <v>#REF!</v>
      </c>
      <c r="K17" s="110" t="e">
        <f t="shared" si="7"/>
        <v>#REF!</v>
      </c>
      <c r="L17" s="67">
        <f t="shared" si="2"/>
        <v>700</v>
      </c>
      <c r="M17" s="68" t="e">
        <f t="shared" si="8"/>
        <v>#REF!</v>
      </c>
      <c r="Q17" t="s">
        <v>164</v>
      </c>
      <c r="T17" s="54" t="s">
        <v>241</v>
      </c>
      <c r="V17" s="125"/>
      <c r="W17" s="44" t="e">
        <f>'Итог.вед.(ПРИХОД)'!N35-B17</f>
        <v>#REF!</v>
      </c>
      <c r="Z17" s="44" t="e">
        <f>'Итог.вед.(ПРИХОД)'!N35-B17</f>
        <v>#REF!</v>
      </c>
      <c r="AF17" s="197" t="e">
        <f t="shared" si="9"/>
        <v>#REF!</v>
      </c>
    </row>
    <row r="18" spans="1:32" ht="15.75">
      <c r="A18" s="66" t="str">
        <f>ССЫЛКИ!O2</f>
        <v>Яйцо куриное (штук)</v>
      </c>
      <c r="B18" s="105"/>
      <c r="C18" s="67">
        <f>ССЫЛКИ!O3</f>
        <v>8</v>
      </c>
      <c r="D18" s="73">
        <f t="shared" si="3"/>
        <v>0</v>
      </c>
      <c r="E18" s="44" t="e">
        <f t="shared" si="4"/>
        <v>#REF!</v>
      </c>
      <c r="F18" s="67">
        <f t="shared" si="0"/>
        <v>8</v>
      </c>
      <c r="G18" s="72" t="e">
        <f t="shared" si="5"/>
        <v>#REF!</v>
      </c>
      <c r="H18" s="44" t="e">
        <f>'2 Итог.вед.(РАСХОД)'!O35</f>
        <v>#REF!</v>
      </c>
      <c r="I18" s="67">
        <f t="shared" si="1"/>
        <v>8</v>
      </c>
      <c r="J18" s="67" t="e">
        <f t="shared" si="6"/>
        <v>#REF!</v>
      </c>
      <c r="K18" s="110" t="e">
        <f t="shared" si="7"/>
        <v>#REF!</v>
      </c>
      <c r="L18" s="67">
        <f t="shared" si="2"/>
        <v>8</v>
      </c>
      <c r="M18" s="68" t="e">
        <f t="shared" si="8"/>
        <v>#REF!</v>
      </c>
      <c r="Q18" t="s">
        <v>165</v>
      </c>
      <c r="T18" s="54" t="s">
        <v>242</v>
      </c>
      <c r="V18" s="125"/>
      <c r="W18" s="44" t="e">
        <f>'Итог.вед.(ПРИХОД)'!O35-B18</f>
        <v>#REF!</v>
      </c>
      <c r="Z18" s="44" t="e">
        <f>'Итог.вед.(ПРИХОД)'!O35-B18</f>
        <v>#REF!</v>
      </c>
      <c r="AF18" s="197" t="e">
        <f t="shared" si="9"/>
        <v>#REF!</v>
      </c>
    </row>
    <row r="19" spans="1:32" ht="15.75">
      <c r="A19" s="66" t="str">
        <f>ССЫЛКИ!P2</f>
        <v>Вафли</v>
      </c>
      <c r="B19" s="105"/>
      <c r="C19" s="67">
        <f>ССЫЛКИ!P3</f>
        <v>160</v>
      </c>
      <c r="D19" s="73">
        <f t="shared" si="3"/>
        <v>0</v>
      </c>
      <c r="E19" s="44" t="e">
        <f t="shared" si="4"/>
        <v>#REF!</v>
      </c>
      <c r="F19" s="67">
        <f t="shared" si="0"/>
        <v>160</v>
      </c>
      <c r="G19" s="72" t="e">
        <f t="shared" si="5"/>
        <v>#REF!</v>
      </c>
      <c r="H19" s="44" t="e">
        <f>'2 Итог.вед.(РАСХОД)'!P35</f>
        <v>#REF!</v>
      </c>
      <c r="I19" s="67">
        <f t="shared" si="1"/>
        <v>160</v>
      </c>
      <c r="J19" s="67" t="e">
        <f t="shared" si="6"/>
        <v>#REF!</v>
      </c>
      <c r="K19" s="110" t="e">
        <f t="shared" si="7"/>
        <v>#REF!</v>
      </c>
      <c r="L19" s="67">
        <f t="shared" si="2"/>
        <v>160</v>
      </c>
      <c r="M19" s="68" t="e">
        <f t="shared" si="8"/>
        <v>#REF!</v>
      </c>
      <c r="Q19" t="s">
        <v>166</v>
      </c>
      <c r="S19" s="94"/>
      <c r="T19" s="54" t="s">
        <v>243</v>
      </c>
      <c r="V19" s="125"/>
      <c r="W19" s="44" t="e">
        <f>'Итог.вед.(ПРИХОД)'!P35-B19</f>
        <v>#REF!</v>
      </c>
      <c r="Z19" s="44" t="e">
        <f>'Итог.вед.(ПРИХОД)'!P35-B19</f>
        <v>#REF!</v>
      </c>
      <c r="AF19" s="197" t="e">
        <f t="shared" si="9"/>
        <v>#REF!</v>
      </c>
    </row>
    <row r="20" spans="1:32" ht="15.75">
      <c r="A20" s="103" t="str">
        <f>ССЫЛКИ!Q2</f>
        <v>Кексы бездрожжевые (шт)</v>
      </c>
      <c r="B20" s="106"/>
      <c r="C20" s="67">
        <f>ССЫЛКИ!Q3</f>
        <v>10</v>
      </c>
      <c r="D20" s="73">
        <f t="shared" si="3"/>
        <v>0</v>
      </c>
      <c r="E20" s="44" t="e">
        <f t="shared" si="4"/>
        <v>#REF!</v>
      </c>
      <c r="F20" s="67">
        <f t="shared" si="0"/>
        <v>10</v>
      </c>
      <c r="G20" s="72" t="e">
        <f t="shared" si="5"/>
        <v>#REF!</v>
      </c>
      <c r="H20" s="128" t="e">
        <f>'2 Итог.вед.(РАСХОД)'!Q35</f>
        <v>#REF!</v>
      </c>
      <c r="I20" s="67">
        <f t="shared" si="1"/>
        <v>10</v>
      </c>
      <c r="J20" s="67" t="e">
        <f t="shared" si="6"/>
        <v>#REF!</v>
      </c>
      <c r="K20" s="110" t="e">
        <f t="shared" si="7"/>
        <v>#REF!</v>
      </c>
      <c r="L20" s="67">
        <f t="shared" si="2"/>
        <v>10</v>
      </c>
      <c r="M20" s="68" t="e">
        <f t="shared" si="8"/>
        <v>#REF!</v>
      </c>
      <c r="Q20" t="s">
        <v>167</v>
      </c>
      <c r="S20" s="94"/>
      <c r="T20" s="123" t="s">
        <v>244</v>
      </c>
      <c r="V20" s="125"/>
      <c r="W20" s="128" t="e">
        <f>'Итог.вед.(ПРИХОД)'!Q35-B20</f>
        <v>#REF!</v>
      </c>
      <c r="Z20" s="128" t="e">
        <f>'Итог.вед.(ПРИХОД)'!Q35-B20</f>
        <v>#REF!</v>
      </c>
      <c r="AF20" s="197" t="e">
        <f t="shared" si="9"/>
        <v>#REF!</v>
      </c>
    </row>
    <row r="21" spans="1:32" ht="15.75">
      <c r="A21" s="66" t="str">
        <f>ССЫЛКИ!R2</f>
        <v>Печенье</v>
      </c>
      <c r="B21" s="105"/>
      <c r="C21" s="67">
        <f>ССЫЛКИ!R3</f>
        <v>150</v>
      </c>
      <c r="D21" s="73">
        <f t="shared" si="3"/>
        <v>0</v>
      </c>
      <c r="E21" s="44" t="e">
        <f t="shared" si="4"/>
        <v>#REF!</v>
      </c>
      <c r="F21" s="67">
        <f t="shared" si="0"/>
        <v>150</v>
      </c>
      <c r="G21" s="72" t="e">
        <f t="shared" si="5"/>
        <v>#REF!</v>
      </c>
      <c r="H21" s="44" t="e">
        <f>'2 Итог.вед.(РАСХОД)'!R35</f>
        <v>#REF!</v>
      </c>
      <c r="I21" s="67">
        <f t="shared" si="1"/>
        <v>150</v>
      </c>
      <c r="J21" s="67" t="e">
        <f t="shared" si="6"/>
        <v>#REF!</v>
      </c>
      <c r="K21" s="110" t="e">
        <f t="shared" si="7"/>
        <v>#REF!</v>
      </c>
      <c r="L21" s="67">
        <f t="shared" si="2"/>
        <v>150</v>
      </c>
      <c r="M21" s="68" t="e">
        <f t="shared" si="8"/>
        <v>#REF!</v>
      </c>
      <c r="Q21" t="s">
        <v>168</v>
      </c>
      <c r="S21" s="94"/>
      <c r="T21" s="54" t="s">
        <v>245</v>
      </c>
      <c r="V21" s="125"/>
      <c r="W21" s="44" t="e">
        <f>'Итог.вед.(ПРИХОД)'!R35-B21</f>
        <v>#REF!</v>
      </c>
      <c r="Z21" s="44" t="e">
        <f>'Итог.вед.(ПРИХОД)'!R35-B21</f>
        <v>#REF!</v>
      </c>
      <c r="AF21" s="197" t="e">
        <f t="shared" si="9"/>
        <v>#REF!</v>
      </c>
    </row>
    <row r="22" spans="1:32" ht="15.75">
      <c r="A22" s="66" t="str">
        <f>ССЫЛКИ!S2</f>
        <v>Пряники</v>
      </c>
      <c r="B22" s="105"/>
      <c r="C22" s="67">
        <f>ССЫЛКИ!S3</f>
        <v>110</v>
      </c>
      <c r="D22" s="73">
        <f t="shared" si="3"/>
        <v>0</v>
      </c>
      <c r="E22" s="44" t="e">
        <f t="shared" si="4"/>
        <v>#REF!</v>
      </c>
      <c r="F22" s="67">
        <f t="shared" si="0"/>
        <v>110</v>
      </c>
      <c r="G22" s="72" t="e">
        <f t="shared" si="5"/>
        <v>#REF!</v>
      </c>
      <c r="H22" s="44" t="e">
        <f>'2 Итог.вед.(РАСХОД)'!S35</f>
        <v>#REF!</v>
      </c>
      <c r="I22" s="67">
        <f t="shared" si="1"/>
        <v>110</v>
      </c>
      <c r="J22" s="67" t="e">
        <f t="shared" si="6"/>
        <v>#REF!</v>
      </c>
      <c r="K22" s="110" t="e">
        <f t="shared" si="7"/>
        <v>#REF!</v>
      </c>
      <c r="L22" s="67">
        <f t="shared" si="2"/>
        <v>110</v>
      </c>
      <c r="M22" s="68" t="e">
        <f t="shared" si="8"/>
        <v>#REF!</v>
      </c>
      <c r="Q22" t="s">
        <v>169</v>
      </c>
      <c r="T22" s="54" t="s">
        <v>246</v>
      </c>
      <c r="V22" s="125"/>
      <c r="W22" s="44" t="e">
        <f>'Итог.вед.(ПРИХОД)'!S35-B22</f>
        <v>#REF!</v>
      </c>
      <c r="Z22" s="44" t="e">
        <f>'Итог.вед.(ПРИХОД)'!S35-B22</f>
        <v>#REF!</v>
      </c>
      <c r="AF22" s="197" t="e">
        <f t="shared" si="9"/>
        <v>#REF!</v>
      </c>
    </row>
    <row r="23" spans="1:32" ht="15.75">
      <c r="A23" s="66" t="str">
        <f>ССЫЛКИ!T2</f>
        <v>Горошек зеленый 0,7 кг.</v>
      </c>
      <c r="B23" s="105"/>
      <c r="C23" s="67">
        <f>ССЫЛКИ!T3</f>
        <v>130</v>
      </c>
      <c r="D23" s="73">
        <f t="shared" si="3"/>
        <v>0</v>
      </c>
      <c r="E23" s="44" t="e">
        <f t="shared" si="4"/>
        <v>#REF!</v>
      </c>
      <c r="F23" s="67">
        <f t="shared" si="0"/>
        <v>130</v>
      </c>
      <c r="G23" s="72" t="e">
        <f t="shared" si="5"/>
        <v>#REF!</v>
      </c>
      <c r="H23" s="44" t="e">
        <f>'2 Итог.вед.(РАСХОД)'!T35</f>
        <v>#REF!</v>
      </c>
      <c r="I23" s="67">
        <f t="shared" si="1"/>
        <v>130</v>
      </c>
      <c r="J23" s="67" t="e">
        <f t="shared" si="6"/>
        <v>#REF!</v>
      </c>
      <c r="K23" s="110" t="e">
        <f t="shared" si="7"/>
        <v>#REF!</v>
      </c>
      <c r="L23" s="67">
        <f t="shared" si="2"/>
        <v>130</v>
      </c>
      <c r="M23" s="68" t="e">
        <f t="shared" si="8"/>
        <v>#REF!</v>
      </c>
      <c r="Q23" t="s">
        <v>170</v>
      </c>
      <c r="T23" s="54" t="s">
        <v>247</v>
      </c>
      <c r="V23" s="125"/>
      <c r="W23" s="44" t="e">
        <f>'Итог.вед.(ПРИХОД)'!T35-B23</f>
        <v>#REF!</v>
      </c>
      <c r="Z23" s="44" t="e">
        <f>'Итог.вед.(ПРИХОД)'!T35-B23</f>
        <v>#REF!</v>
      </c>
      <c r="AF23" s="197" t="e">
        <f t="shared" si="9"/>
        <v>#REF!</v>
      </c>
    </row>
    <row r="24" spans="1:32" ht="15.75">
      <c r="A24" s="66" t="str">
        <f>ССЫЛКИ!U2</f>
        <v>Кукуруза консервы</v>
      </c>
      <c r="B24" s="105"/>
      <c r="C24" s="67">
        <f>ССЫЛКИ!U3</f>
        <v>150</v>
      </c>
      <c r="D24" s="73">
        <f t="shared" si="3"/>
        <v>0</v>
      </c>
      <c r="E24" s="44" t="e">
        <f t="shared" si="4"/>
        <v>#REF!</v>
      </c>
      <c r="F24" s="67">
        <f t="shared" si="0"/>
        <v>150</v>
      </c>
      <c r="G24" s="72" t="e">
        <f t="shared" si="5"/>
        <v>#REF!</v>
      </c>
      <c r="H24" s="44" t="e">
        <f>'2 Итог.вед.(РАСХОД)'!U35</f>
        <v>#REF!</v>
      </c>
      <c r="I24" s="67">
        <f t="shared" si="1"/>
        <v>150</v>
      </c>
      <c r="J24" s="67" t="e">
        <f t="shared" si="6"/>
        <v>#REF!</v>
      </c>
      <c r="K24" s="110" t="e">
        <f t="shared" si="7"/>
        <v>#REF!</v>
      </c>
      <c r="L24" s="67">
        <f t="shared" si="2"/>
        <v>150</v>
      </c>
      <c r="M24" s="68" t="e">
        <f t="shared" si="8"/>
        <v>#REF!</v>
      </c>
      <c r="Q24" t="s">
        <v>171</v>
      </c>
      <c r="T24" s="54" t="s">
        <v>248</v>
      </c>
      <c r="V24" s="125"/>
      <c r="W24" s="44" t="e">
        <f>'Итог.вед.(ПРИХОД)'!U35-B24</f>
        <v>#REF!</v>
      </c>
      <c r="Z24" s="44" t="e">
        <f>'Итог.вед.(ПРИХОД)'!U35-B24</f>
        <v>#REF!</v>
      </c>
      <c r="AF24" s="197" t="e">
        <f t="shared" si="9"/>
        <v>#REF!</v>
      </c>
    </row>
    <row r="25" spans="1:32" ht="15.75">
      <c r="A25" s="66" t="str">
        <f>ССЫЛКИ!V2</f>
        <v>Огурцы маринованые</v>
      </c>
      <c r="B25" s="105"/>
      <c r="C25" s="67">
        <f>ССЫЛКИ!V3</f>
        <v>150</v>
      </c>
      <c r="D25" s="73">
        <f t="shared" si="3"/>
        <v>0</v>
      </c>
      <c r="E25" s="44" t="e">
        <f t="shared" si="4"/>
        <v>#REF!</v>
      </c>
      <c r="F25" s="67">
        <f t="shared" si="0"/>
        <v>150</v>
      </c>
      <c r="G25" s="72" t="e">
        <f t="shared" si="5"/>
        <v>#REF!</v>
      </c>
      <c r="H25" s="44" t="e">
        <f>'2 Итог.вед.(РАСХОД)'!V35</f>
        <v>#REF!</v>
      </c>
      <c r="I25" s="67">
        <f t="shared" si="1"/>
        <v>150</v>
      </c>
      <c r="J25" s="67" t="e">
        <f t="shared" si="6"/>
        <v>#REF!</v>
      </c>
      <c r="K25" s="110" t="e">
        <f t="shared" si="7"/>
        <v>#REF!</v>
      </c>
      <c r="L25" s="67">
        <f t="shared" si="2"/>
        <v>150</v>
      </c>
      <c r="M25" s="68" t="e">
        <f t="shared" si="8"/>
        <v>#REF!</v>
      </c>
      <c r="Q25" t="s">
        <v>172</v>
      </c>
      <c r="T25" s="54" t="s">
        <v>249</v>
      </c>
      <c r="V25" s="125"/>
      <c r="W25" s="44" t="e">
        <f>'Итог.вед.(ПРИХОД)'!V35-B25</f>
        <v>#REF!</v>
      </c>
      <c r="Z25" s="44" t="e">
        <f>'Итог.вед.(ПРИХОД)'!V35-B25</f>
        <v>#REF!</v>
      </c>
      <c r="AF25" s="197" t="e">
        <f t="shared" si="9"/>
        <v>#REF!</v>
      </c>
    </row>
    <row r="26" spans="1:32" ht="15.75">
      <c r="A26" s="66" t="str">
        <f>ССЫЛКИ!W2</f>
        <v>Мука высшего сорт</v>
      </c>
      <c r="B26" s="105"/>
      <c r="C26" s="67">
        <f>ССЫЛКИ!W3</f>
        <v>40</v>
      </c>
      <c r="D26" s="73">
        <f t="shared" si="3"/>
        <v>0</v>
      </c>
      <c r="E26" s="44" t="e">
        <f t="shared" si="4"/>
        <v>#REF!</v>
      </c>
      <c r="F26" s="67">
        <f t="shared" si="0"/>
        <v>40</v>
      </c>
      <c r="G26" s="72" t="e">
        <f t="shared" si="5"/>
        <v>#REF!</v>
      </c>
      <c r="H26" s="44" t="e">
        <f>'2 Итог.вед.(РАСХОД)'!W35</f>
        <v>#REF!</v>
      </c>
      <c r="I26" s="67">
        <f t="shared" si="1"/>
        <v>40</v>
      </c>
      <c r="J26" s="67" t="e">
        <f t="shared" si="6"/>
        <v>#REF!</v>
      </c>
      <c r="K26" s="110" t="e">
        <f t="shared" si="7"/>
        <v>#REF!</v>
      </c>
      <c r="L26" s="67">
        <f t="shared" si="2"/>
        <v>40</v>
      </c>
      <c r="M26" s="68" t="e">
        <f t="shared" si="8"/>
        <v>#REF!</v>
      </c>
      <c r="Q26" t="s">
        <v>173</v>
      </c>
      <c r="T26" s="54" t="s">
        <v>250</v>
      </c>
      <c r="V26" s="125"/>
      <c r="W26" s="44" t="e">
        <f>'Итог.вед.(ПРИХОД)'!W35-B26</f>
        <v>#REF!</v>
      </c>
      <c r="Z26" s="44" t="e">
        <f>'Итог.вед.(ПРИХОД)'!W35-B26</f>
        <v>#REF!</v>
      </c>
      <c r="AF26" s="197" t="e">
        <f t="shared" si="9"/>
        <v>#REF!</v>
      </c>
    </row>
    <row r="27" spans="1:32" ht="15.75">
      <c r="A27" s="66" t="str">
        <f>ССЫЛКИ!X2</f>
        <v>Повидло</v>
      </c>
      <c r="B27" s="105"/>
      <c r="C27" s="67">
        <f>ССЫЛКИ!X3</f>
        <v>150</v>
      </c>
      <c r="D27" s="73">
        <f t="shared" si="3"/>
        <v>0</v>
      </c>
      <c r="E27" s="44" t="e">
        <f t="shared" si="4"/>
        <v>#REF!</v>
      </c>
      <c r="F27" s="67">
        <f t="shared" si="0"/>
        <v>150</v>
      </c>
      <c r="G27" s="72" t="e">
        <f t="shared" si="5"/>
        <v>#REF!</v>
      </c>
      <c r="H27" s="44" t="e">
        <f>'2 Итог.вед.(РАСХОД)'!X35</f>
        <v>#REF!</v>
      </c>
      <c r="I27" s="67">
        <f t="shared" si="1"/>
        <v>150</v>
      </c>
      <c r="J27" s="67" t="e">
        <f t="shared" si="6"/>
        <v>#REF!</v>
      </c>
      <c r="K27" s="110" t="e">
        <f t="shared" si="7"/>
        <v>#REF!</v>
      </c>
      <c r="L27" s="67">
        <f t="shared" si="2"/>
        <v>150</v>
      </c>
      <c r="M27" s="68" t="e">
        <f t="shared" si="8"/>
        <v>#REF!</v>
      </c>
      <c r="Q27" t="s">
        <v>174</v>
      </c>
      <c r="T27" s="54" t="s">
        <v>251</v>
      </c>
      <c r="V27" s="125"/>
      <c r="W27" s="44" t="e">
        <f>'Итог.вед.(ПРИХОД)'!X35-B27</f>
        <v>#REF!</v>
      </c>
      <c r="Z27" s="44" t="e">
        <f>'Итог.вед.(ПРИХОД)'!X35-B27</f>
        <v>#REF!</v>
      </c>
      <c r="AF27" s="197" t="e">
        <f t="shared" si="9"/>
        <v>#REF!</v>
      </c>
    </row>
    <row r="28" spans="1:32" ht="15.75">
      <c r="A28" s="66" t="str">
        <f>ССЫЛКИ!Y2</f>
        <v>Сок фруктовый светлый</v>
      </c>
      <c r="B28" s="105"/>
      <c r="C28" s="67">
        <f>ССЫЛКИ!Y3</f>
        <v>60</v>
      </c>
      <c r="D28" s="73">
        <f t="shared" si="3"/>
        <v>0</v>
      </c>
      <c r="E28" s="44" t="e">
        <f t="shared" si="4"/>
        <v>#REF!</v>
      </c>
      <c r="F28" s="67">
        <f t="shared" si="0"/>
        <v>60</v>
      </c>
      <c r="G28" s="72" t="e">
        <f t="shared" si="5"/>
        <v>#REF!</v>
      </c>
      <c r="H28" s="44" t="e">
        <f>'2 Итог.вед.(РАСХОД)'!Y35</f>
        <v>#REF!</v>
      </c>
      <c r="I28" s="67">
        <f t="shared" si="1"/>
        <v>60</v>
      </c>
      <c r="J28" s="67" t="e">
        <f t="shared" si="6"/>
        <v>#REF!</v>
      </c>
      <c r="K28" s="110" t="e">
        <f t="shared" si="7"/>
        <v>#REF!</v>
      </c>
      <c r="L28" s="67">
        <f t="shared" si="2"/>
        <v>60</v>
      </c>
      <c r="M28" s="68" t="e">
        <f t="shared" si="8"/>
        <v>#REF!</v>
      </c>
      <c r="Q28" t="s">
        <v>175</v>
      </c>
      <c r="T28" s="54" t="s">
        <v>252</v>
      </c>
      <c r="V28" s="125"/>
      <c r="W28" s="44" t="e">
        <f>'Итог.вед.(ПРИХОД)'!Y35-B28</f>
        <v>#REF!</v>
      </c>
      <c r="Z28" s="44" t="e">
        <f>'Итог.вед.(ПРИХОД)'!Y35-B28</f>
        <v>#REF!</v>
      </c>
      <c r="AF28" s="197" t="e">
        <f t="shared" si="9"/>
        <v>#REF!</v>
      </c>
    </row>
    <row r="29" spans="1:32" ht="15.75">
      <c r="A29" s="66" t="str">
        <f>ССЫЛКИ!Z2</f>
        <v>Сок фруктовый с мякотью</v>
      </c>
      <c r="B29" s="105"/>
      <c r="C29" s="67">
        <f>ССЫЛКИ!Z3</f>
        <v>70</v>
      </c>
      <c r="D29" s="73">
        <f t="shared" si="3"/>
        <v>0</v>
      </c>
      <c r="E29" s="44" t="e">
        <f t="shared" si="4"/>
        <v>#REF!</v>
      </c>
      <c r="F29" s="67">
        <f t="shared" si="0"/>
        <v>70</v>
      </c>
      <c r="G29" s="72" t="e">
        <f t="shared" si="5"/>
        <v>#REF!</v>
      </c>
      <c r="H29" s="44" t="e">
        <f>'2 Итог.вед.(РАСХОД)'!Z35</f>
        <v>#REF!</v>
      </c>
      <c r="I29" s="67">
        <f t="shared" si="1"/>
        <v>70</v>
      </c>
      <c r="J29" s="67" t="e">
        <f t="shared" si="6"/>
        <v>#REF!</v>
      </c>
      <c r="K29" s="110" t="e">
        <f t="shared" si="7"/>
        <v>#REF!</v>
      </c>
      <c r="L29" s="67">
        <f t="shared" si="2"/>
        <v>70</v>
      </c>
      <c r="M29" s="68" t="e">
        <f t="shared" si="8"/>
        <v>#REF!</v>
      </c>
      <c r="Q29" t="s">
        <v>176</v>
      </c>
      <c r="T29" s="54" t="s">
        <v>253</v>
      </c>
      <c r="V29" s="125"/>
      <c r="W29" s="44" t="e">
        <f>'Итог.вед.(ПРИХОД)'!Z35-B29</f>
        <v>#REF!</v>
      </c>
      <c r="Z29" s="44" t="e">
        <f>'Итог.вед.(ПРИХОД)'!Z35-B29</f>
        <v>#REF!</v>
      </c>
      <c r="AF29" s="197" t="e">
        <f t="shared" si="9"/>
        <v>#REF!</v>
      </c>
    </row>
    <row r="30" spans="1:32" ht="15.75">
      <c r="A30" s="66" t="str">
        <f>ССЫЛКИ!AA2</f>
        <v>Томатная паста</v>
      </c>
      <c r="B30" s="105"/>
      <c r="C30" s="67">
        <f>ССЫЛКИ!AA3</f>
        <v>165</v>
      </c>
      <c r="D30" s="73">
        <f t="shared" si="3"/>
        <v>0</v>
      </c>
      <c r="E30" s="44" t="e">
        <f t="shared" si="4"/>
        <v>#REF!</v>
      </c>
      <c r="F30" s="67">
        <f t="shared" si="0"/>
        <v>165</v>
      </c>
      <c r="G30" s="72" t="e">
        <f t="shared" si="5"/>
        <v>#REF!</v>
      </c>
      <c r="H30" s="44" t="e">
        <f>'2 Итог.вед.(РАСХОД)'!AA35</f>
        <v>#REF!</v>
      </c>
      <c r="I30" s="67">
        <f t="shared" si="1"/>
        <v>165</v>
      </c>
      <c r="J30" s="67" t="e">
        <f t="shared" si="6"/>
        <v>#REF!</v>
      </c>
      <c r="K30" s="110" t="e">
        <f t="shared" si="7"/>
        <v>#REF!</v>
      </c>
      <c r="L30" s="67">
        <f t="shared" si="2"/>
        <v>165</v>
      </c>
      <c r="M30" s="68" t="e">
        <f t="shared" si="8"/>
        <v>#REF!</v>
      </c>
      <c r="Q30" t="s">
        <v>177</v>
      </c>
      <c r="T30" s="54" t="s">
        <v>254</v>
      </c>
      <c r="V30" s="125"/>
      <c r="W30" s="44" t="e">
        <f>'Итог.вед.(ПРИХОД)'!AA35-B30</f>
        <v>#REF!</v>
      </c>
      <c r="Z30" s="44" t="e">
        <f>'Итог.вед.(ПРИХОД)'!AA35-B30</f>
        <v>#REF!</v>
      </c>
      <c r="AF30" s="197" t="e">
        <f t="shared" si="9"/>
        <v>#REF!</v>
      </c>
    </row>
    <row r="31" spans="1:32" ht="15.75">
      <c r="A31" s="66" t="str">
        <f>ССЫЛКИ!AB2</f>
        <v>Котлета рыбная полуф-т (шт)</v>
      </c>
      <c r="B31" s="105"/>
      <c r="C31" s="67">
        <f>ССЫЛКИ!AB3</f>
        <v>21</v>
      </c>
      <c r="D31" s="73">
        <f t="shared" si="3"/>
        <v>0</v>
      </c>
      <c r="E31" s="44" t="e">
        <f t="shared" si="4"/>
        <v>#REF!</v>
      </c>
      <c r="F31" s="67">
        <f t="shared" si="0"/>
        <v>21</v>
      </c>
      <c r="G31" s="72" t="e">
        <f t="shared" si="5"/>
        <v>#REF!</v>
      </c>
      <c r="H31" s="44" t="e">
        <f>'2 Итог.вед.(РАСХОД)'!AB35</f>
        <v>#REF!</v>
      </c>
      <c r="I31" s="67">
        <f t="shared" si="1"/>
        <v>21</v>
      </c>
      <c r="J31" s="67" t="e">
        <f t="shared" si="6"/>
        <v>#REF!</v>
      </c>
      <c r="K31" s="110" t="e">
        <f t="shared" si="7"/>
        <v>#REF!</v>
      </c>
      <c r="L31" s="67">
        <f t="shared" si="2"/>
        <v>21</v>
      </c>
      <c r="M31" s="68" t="e">
        <f t="shared" si="8"/>
        <v>#REF!</v>
      </c>
      <c r="Q31" t="s">
        <v>178</v>
      </c>
      <c r="T31" s="54" t="s">
        <v>255</v>
      </c>
      <c r="V31" s="125"/>
      <c r="W31" s="44" t="e">
        <f>'Итог.вед.(ПРИХОД)'!AB35-B31</f>
        <v>#REF!</v>
      </c>
      <c r="Z31" s="44" t="e">
        <f>'Итог.вед.(ПРИХОД)'!AB35-B31</f>
        <v>#REF!</v>
      </c>
      <c r="AF31" s="197" t="e">
        <f t="shared" si="9"/>
        <v>#REF!</v>
      </c>
    </row>
    <row r="32" spans="1:32" ht="15.75">
      <c r="A32" s="66" t="str">
        <f>ССЫЛКИ!AC2</f>
        <v>Фрикадельки рыбные  полуф-т (шт)</v>
      </c>
      <c r="B32" s="105"/>
      <c r="C32" s="67">
        <f>ССЫЛКИ!AC3</f>
        <v>10.5</v>
      </c>
      <c r="D32" s="73">
        <f t="shared" si="3"/>
        <v>0</v>
      </c>
      <c r="E32" s="44" t="e">
        <f t="shared" si="4"/>
        <v>#REF!</v>
      </c>
      <c r="F32" s="67">
        <f t="shared" si="0"/>
        <v>10.5</v>
      </c>
      <c r="G32" s="72" t="e">
        <f t="shared" si="5"/>
        <v>#REF!</v>
      </c>
      <c r="H32" s="44" t="e">
        <f>'2 Итог.вед.(РАСХОД)'!AC35</f>
        <v>#REF!</v>
      </c>
      <c r="I32" s="67">
        <f t="shared" si="1"/>
        <v>10.5</v>
      </c>
      <c r="J32" s="67" t="e">
        <f t="shared" si="6"/>
        <v>#REF!</v>
      </c>
      <c r="K32" s="110" t="e">
        <f t="shared" si="7"/>
        <v>#REF!</v>
      </c>
      <c r="L32" s="67">
        <f t="shared" si="2"/>
        <v>10.5</v>
      </c>
      <c r="M32" s="68" t="e">
        <f t="shared" si="8"/>
        <v>#REF!</v>
      </c>
      <c r="Q32" t="s">
        <v>179</v>
      </c>
      <c r="T32" s="54" t="s">
        <v>256</v>
      </c>
      <c r="V32" s="125"/>
      <c r="W32" s="44" t="e">
        <f>'Итог.вед.(ПРИХОД)'!AC35-B32</f>
        <v>#REF!</v>
      </c>
      <c r="Z32" s="44" t="e">
        <f>'Итог.вед.(ПРИХОД)'!AC35-B32</f>
        <v>#REF!</v>
      </c>
      <c r="AF32" s="197" t="e">
        <f t="shared" si="9"/>
        <v>#REF!</v>
      </c>
    </row>
    <row r="33" spans="1:32" ht="15.75">
      <c r="A33" s="66" t="str">
        <f>ССЫЛКИ!AD2</f>
        <v>Крупа гороховая</v>
      </c>
      <c r="B33" s="105"/>
      <c r="C33" s="67">
        <f>ССЫЛКИ!AD3</f>
        <v>55</v>
      </c>
      <c r="D33" s="73">
        <f t="shared" si="3"/>
        <v>0</v>
      </c>
      <c r="E33" s="44" t="e">
        <f t="shared" si="4"/>
        <v>#REF!</v>
      </c>
      <c r="F33" s="67">
        <f t="shared" si="0"/>
        <v>55</v>
      </c>
      <c r="G33" s="72" t="e">
        <f t="shared" si="5"/>
        <v>#REF!</v>
      </c>
      <c r="H33" s="44" t="e">
        <f>'2 Итог.вед.(РАСХОД)'!AD35</f>
        <v>#REF!</v>
      </c>
      <c r="I33" s="67">
        <f t="shared" si="1"/>
        <v>55</v>
      </c>
      <c r="J33" s="67" t="e">
        <f t="shared" si="6"/>
        <v>#REF!</v>
      </c>
      <c r="K33" s="110" t="e">
        <f t="shared" si="7"/>
        <v>#REF!</v>
      </c>
      <c r="L33" s="67">
        <f t="shared" si="2"/>
        <v>55</v>
      </c>
      <c r="M33" s="68" t="e">
        <f t="shared" si="8"/>
        <v>#REF!</v>
      </c>
      <c r="Q33" t="s">
        <v>180</v>
      </c>
      <c r="T33" s="54" t="s">
        <v>257</v>
      </c>
      <c r="V33" s="125"/>
      <c r="W33" s="44" t="e">
        <f>'Итог.вед.(ПРИХОД)'!AD35-B33</f>
        <v>#REF!</v>
      </c>
      <c r="Z33" s="44" t="e">
        <f>'Итог.вед.(ПРИХОД)'!AD35-B33</f>
        <v>#REF!</v>
      </c>
      <c r="AF33" s="197" t="e">
        <f t="shared" si="9"/>
        <v>#REF!</v>
      </c>
    </row>
    <row r="34" spans="1:32" ht="15.75">
      <c r="A34" s="66" t="str">
        <f>ССЫЛКИ!AE2</f>
        <v>Крупа гречневая</v>
      </c>
      <c r="B34" s="105"/>
      <c r="C34" s="67">
        <f>ССЫЛКИ!AE3</f>
        <v>90</v>
      </c>
      <c r="D34" s="73">
        <f t="shared" si="3"/>
        <v>0</v>
      </c>
      <c r="E34" s="44" t="e">
        <f t="shared" si="4"/>
        <v>#REF!</v>
      </c>
      <c r="F34" s="67">
        <f t="shared" si="0"/>
        <v>90</v>
      </c>
      <c r="G34" s="72" t="e">
        <f t="shared" si="5"/>
        <v>#REF!</v>
      </c>
      <c r="H34" s="44" t="e">
        <f>'2 Итог.вед.(РАСХОД)'!AE35</f>
        <v>#REF!</v>
      </c>
      <c r="I34" s="67">
        <f t="shared" si="1"/>
        <v>90</v>
      </c>
      <c r="J34" s="67" t="e">
        <f t="shared" si="6"/>
        <v>#REF!</v>
      </c>
      <c r="K34" s="110" t="e">
        <f t="shared" si="7"/>
        <v>#REF!</v>
      </c>
      <c r="L34" s="67">
        <f t="shared" si="2"/>
        <v>90</v>
      </c>
      <c r="M34" s="68" t="e">
        <f t="shared" si="8"/>
        <v>#REF!</v>
      </c>
      <c r="Q34" t="s">
        <v>181</v>
      </c>
      <c r="T34" s="54" t="s">
        <v>258</v>
      </c>
      <c r="V34" s="125"/>
      <c r="W34" s="44" t="e">
        <f>'Итог.вед.(ПРИХОД)'!AE35-B34</f>
        <v>#REF!</v>
      </c>
      <c r="Z34" s="44" t="e">
        <f>'Итог.вед.(ПРИХОД)'!AE35-B34</f>
        <v>#REF!</v>
      </c>
      <c r="AF34" s="197" t="e">
        <f t="shared" si="9"/>
        <v>#REF!</v>
      </c>
    </row>
    <row r="35" spans="1:32" ht="15.75">
      <c r="A35" s="66" t="str">
        <f>ССЫЛКИ!AF2</f>
        <v>Крупа кукурузная</v>
      </c>
      <c r="B35" s="105"/>
      <c r="C35" s="67">
        <f>ССЫЛКИ!AF3</f>
        <v>45</v>
      </c>
      <c r="D35" s="73">
        <f t="shared" si="3"/>
        <v>0</v>
      </c>
      <c r="E35" s="44" t="e">
        <f t="shared" si="4"/>
        <v>#REF!</v>
      </c>
      <c r="F35" s="67">
        <f t="shared" si="0"/>
        <v>45</v>
      </c>
      <c r="G35" s="72" t="e">
        <f t="shared" si="5"/>
        <v>#REF!</v>
      </c>
      <c r="H35" s="44" t="e">
        <f>'2 Итог.вед.(РАСХОД)'!AF35</f>
        <v>#REF!</v>
      </c>
      <c r="I35" s="67">
        <f t="shared" si="1"/>
        <v>45</v>
      </c>
      <c r="J35" s="67" t="e">
        <f t="shared" si="6"/>
        <v>#REF!</v>
      </c>
      <c r="K35" s="110" t="e">
        <f t="shared" si="7"/>
        <v>#REF!</v>
      </c>
      <c r="L35" s="67">
        <f t="shared" si="2"/>
        <v>45</v>
      </c>
      <c r="M35" s="68" t="e">
        <f t="shared" si="8"/>
        <v>#REF!</v>
      </c>
      <c r="Q35" t="s">
        <v>182</v>
      </c>
      <c r="T35" s="54" t="s">
        <v>259</v>
      </c>
      <c r="V35" s="125"/>
      <c r="W35" s="44" t="e">
        <f>'Итог.вед.(ПРИХОД)'!AF35-B35</f>
        <v>#REF!</v>
      </c>
      <c r="Z35" s="44" t="e">
        <f>'Итог.вед.(ПРИХОД)'!AF35-B35</f>
        <v>#REF!</v>
      </c>
      <c r="AF35" s="197" t="e">
        <f t="shared" si="9"/>
        <v>#REF!</v>
      </c>
    </row>
    <row r="36" spans="1:32" ht="15.75" hidden="1">
      <c r="A36" s="66" t="str">
        <f>ССЫЛКИ!AG2</f>
        <v>Крупа манная</v>
      </c>
      <c r="B36" s="105"/>
      <c r="C36" s="67">
        <f>ССЫЛКИ!AG3</f>
        <v>45</v>
      </c>
      <c r="D36" s="73">
        <f t="shared" si="3"/>
        <v>0</v>
      </c>
      <c r="E36" s="44" t="e">
        <f t="shared" si="4"/>
        <v>#REF!</v>
      </c>
      <c r="F36" s="67">
        <f t="shared" si="0"/>
        <v>45</v>
      </c>
      <c r="G36" s="72" t="e">
        <f t="shared" si="5"/>
        <v>#REF!</v>
      </c>
      <c r="H36" s="44" t="e">
        <f>'2 Итог.вед.(РАСХОД)'!AG35-B36</f>
        <v>#REF!</v>
      </c>
      <c r="I36" s="67">
        <f t="shared" si="1"/>
        <v>45</v>
      </c>
      <c r="J36" s="67" t="e">
        <f t="shared" si="6"/>
        <v>#REF!</v>
      </c>
      <c r="K36" s="110" t="e">
        <f t="shared" si="7"/>
        <v>#REF!</v>
      </c>
      <c r="L36" s="67">
        <f t="shared" si="2"/>
        <v>45</v>
      </c>
      <c r="M36" s="68" t="e">
        <f t="shared" si="8"/>
        <v>#REF!</v>
      </c>
      <c r="Q36" t="s">
        <v>183</v>
      </c>
      <c r="T36" s="54" t="s">
        <v>260</v>
      </c>
      <c r="V36" s="125"/>
      <c r="W36" s="44" t="e">
        <f>'Итог.вед.(ПРИХОД)'!AG35-B36</f>
        <v>#REF!</v>
      </c>
      <c r="Z36" s="44" t="e">
        <f>'Итог.вед.(ПРИХОД)'!AG35-B36</f>
        <v>#REF!</v>
      </c>
      <c r="AF36" s="197" t="e">
        <f t="shared" si="9"/>
        <v>#REF!</v>
      </c>
    </row>
    <row r="37" spans="1:32" ht="15.75" hidden="1">
      <c r="A37" s="66" t="str">
        <f>ССЫЛКИ!AH2</f>
        <v>Крупа овсяная</v>
      </c>
      <c r="B37" s="105"/>
      <c r="C37" s="67">
        <f>ССЫЛКИ!AH3</f>
        <v>52</v>
      </c>
      <c r="D37" s="73">
        <f t="shared" si="3"/>
        <v>0</v>
      </c>
      <c r="E37" s="44" t="e">
        <f t="shared" si="4"/>
        <v>#REF!</v>
      </c>
      <c r="F37" s="67">
        <f t="shared" si="0"/>
        <v>52</v>
      </c>
      <c r="G37" s="72" t="e">
        <f t="shared" si="5"/>
        <v>#REF!</v>
      </c>
      <c r="H37" s="44" t="e">
        <f>'2 Итог.вед.(РАСХОД)'!AH35-B37</f>
        <v>#REF!</v>
      </c>
      <c r="I37" s="67">
        <f t="shared" si="1"/>
        <v>52</v>
      </c>
      <c r="J37" s="67" t="e">
        <f t="shared" si="6"/>
        <v>#REF!</v>
      </c>
      <c r="K37" s="110" t="e">
        <f t="shared" si="7"/>
        <v>#REF!</v>
      </c>
      <c r="L37" s="67">
        <f t="shared" si="2"/>
        <v>52</v>
      </c>
      <c r="M37" s="68" t="e">
        <f t="shared" si="8"/>
        <v>#REF!</v>
      </c>
      <c r="Q37" t="s">
        <v>184</v>
      </c>
      <c r="T37" s="54" t="s">
        <v>261</v>
      </c>
      <c r="V37" s="125"/>
      <c r="W37" s="44" t="e">
        <f>'Итог.вед.(ПРИХОД)'!AH35-B37</f>
        <v>#REF!</v>
      </c>
      <c r="Z37" s="44" t="e">
        <f>'Итог.вед.(ПРИХОД)'!AH35-B37</f>
        <v>#REF!</v>
      </c>
      <c r="AF37" s="197" t="e">
        <f t="shared" si="9"/>
        <v>#REF!</v>
      </c>
    </row>
    <row r="38" spans="1:32" ht="15.75">
      <c r="A38" s="66" t="str">
        <f>ССЫЛКИ!AI2</f>
        <v>Крупа перловая</v>
      </c>
      <c r="B38" s="105"/>
      <c r="C38" s="67">
        <f>ССЫЛКИ!AI3</f>
        <v>50</v>
      </c>
      <c r="D38" s="73">
        <f t="shared" si="3"/>
        <v>0</v>
      </c>
      <c r="E38" s="44" t="e">
        <f t="shared" si="4"/>
        <v>#REF!</v>
      </c>
      <c r="F38" s="67">
        <f t="shared" si="0"/>
        <v>50</v>
      </c>
      <c r="G38" s="72" t="e">
        <f t="shared" si="5"/>
        <v>#REF!</v>
      </c>
      <c r="H38" s="44" t="e">
        <f>'2 Итог.вед.(РАСХОД)'!AI35</f>
        <v>#REF!</v>
      </c>
      <c r="I38" s="67">
        <f t="shared" si="1"/>
        <v>50</v>
      </c>
      <c r="J38" s="67" t="e">
        <f t="shared" si="6"/>
        <v>#REF!</v>
      </c>
      <c r="K38" s="110" t="e">
        <f t="shared" si="7"/>
        <v>#REF!</v>
      </c>
      <c r="L38" s="67">
        <f t="shared" si="2"/>
        <v>50</v>
      </c>
      <c r="M38" s="68" t="e">
        <f t="shared" si="8"/>
        <v>#REF!</v>
      </c>
      <c r="Q38" t="s">
        <v>185</v>
      </c>
      <c r="T38" s="54" t="s">
        <v>262</v>
      </c>
      <c r="V38" s="125"/>
      <c r="W38" s="44" t="e">
        <f>'Итог.вед.(ПРИХОД)'!AI35-B38</f>
        <v>#REF!</v>
      </c>
      <c r="Z38" s="44" t="e">
        <f>'Итог.вед.(ПРИХОД)'!AI35-B38</f>
        <v>#REF!</v>
      </c>
      <c r="AF38" s="197" t="e">
        <f t="shared" si="9"/>
        <v>#REF!</v>
      </c>
    </row>
    <row r="39" spans="1:32" ht="15.75">
      <c r="A39" s="66" t="str">
        <f>ССЫЛКИ!AJ2</f>
        <v>Крупа пшеничная</v>
      </c>
      <c r="B39" s="105"/>
      <c r="C39" s="67">
        <f>ССЫЛКИ!AJ3</f>
        <v>55</v>
      </c>
      <c r="D39" s="73">
        <f t="shared" si="3"/>
        <v>0</v>
      </c>
      <c r="E39" s="44" t="e">
        <f t="shared" si="4"/>
        <v>#REF!</v>
      </c>
      <c r="F39" s="67">
        <f t="shared" si="0"/>
        <v>55</v>
      </c>
      <c r="G39" s="72" t="e">
        <f t="shared" si="5"/>
        <v>#REF!</v>
      </c>
      <c r="H39" s="44" t="e">
        <f>'2 Итог.вед.(РАСХОД)'!AJ35</f>
        <v>#REF!</v>
      </c>
      <c r="I39" s="67">
        <f t="shared" si="1"/>
        <v>55</v>
      </c>
      <c r="J39" s="67" t="e">
        <f t="shared" si="6"/>
        <v>#REF!</v>
      </c>
      <c r="K39" s="110" t="e">
        <f t="shared" si="7"/>
        <v>#REF!</v>
      </c>
      <c r="L39" s="67">
        <f t="shared" si="2"/>
        <v>55</v>
      </c>
      <c r="M39" s="68" t="e">
        <f t="shared" si="8"/>
        <v>#REF!</v>
      </c>
      <c r="Q39" t="s">
        <v>186</v>
      </c>
      <c r="T39" s="54" t="s">
        <v>263</v>
      </c>
      <c r="V39" s="125"/>
      <c r="W39" s="44" t="e">
        <f>'Итог.вед.(ПРИХОД)'!AJ35-B39</f>
        <v>#REF!</v>
      </c>
      <c r="Z39" s="44" t="e">
        <f>'Итог.вед.(ПРИХОД)'!AJ35-B39</f>
        <v>#REF!</v>
      </c>
      <c r="AF39" s="197" t="e">
        <f t="shared" si="9"/>
        <v>#REF!</v>
      </c>
    </row>
    <row r="40" spans="1:32" ht="15.75" hidden="1">
      <c r="A40" s="66" t="str">
        <f>ССЫЛКИ!AK2</f>
        <v>Крупа пшено шлифованное</v>
      </c>
      <c r="B40" s="105"/>
      <c r="C40" s="67">
        <f>ССЫЛКИ!AK3</f>
        <v>60</v>
      </c>
      <c r="D40" s="73">
        <f t="shared" si="3"/>
        <v>0</v>
      </c>
      <c r="E40" s="44" t="e">
        <f t="shared" si="4"/>
        <v>#REF!</v>
      </c>
      <c r="F40" s="67">
        <f t="shared" si="0"/>
        <v>60</v>
      </c>
      <c r="G40" s="72" t="e">
        <f t="shared" si="5"/>
        <v>#REF!</v>
      </c>
      <c r="H40" s="44" t="e">
        <f>'2 Итог.вед.(РАСХОД)'!AK35-B40</f>
        <v>#REF!</v>
      </c>
      <c r="I40" s="67">
        <f t="shared" si="1"/>
        <v>60</v>
      </c>
      <c r="J40" s="67" t="e">
        <f t="shared" si="6"/>
        <v>#REF!</v>
      </c>
      <c r="K40" s="110" t="e">
        <f t="shared" si="7"/>
        <v>#REF!</v>
      </c>
      <c r="L40" s="67">
        <f t="shared" si="2"/>
        <v>60</v>
      </c>
      <c r="M40" s="68" t="e">
        <f t="shared" si="8"/>
        <v>#REF!</v>
      </c>
      <c r="Q40" t="s">
        <v>187</v>
      </c>
      <c r="T40" s="54" t="s">
        <v>264</v>
      </c>
      <c r="V40" s="125"/>
      <c r="W40" s="44" t="e">
        <f>'Итог.вед.(ПРИХОД)'!AK35-B40</f>
        <v>#REF!</v>
      </c>
      <c r="Z40" s="44" t="e">
        <f>'Итог.вед.(ПРИХОД)'!AK35-B40</f>
        <v>#REF!</v>
      </c>
      <c r="AF40" s="197" t="e">
        <f t="shared" si="9"/>
        <v>#REF!</v>
      </c>
    </row>
    <row r="41" spans="1:32" ht="15.75">
      <c r="A41" s="66" t="str">
        <f>ССЫЛКИ!AL2</f>
        <v>Крупа рисовая</v>
      </c>
      <c r="B41" s="105"/>
      <c r="C41" s="67">
        <f>ССЫЛКИ!AL3</f>
        <v>60</v>
      </c>
      <c r="D41" s="73">
        <f t="shared" si="3"/>
        <v>0</v>
      </c>
      <c r="E41" s="44" t="e">
        <f t="shared" si="4"/>
        <v>#REF!</v>
      </c>
      <c r="F41" s="67">
        <f t="shared" si="0"/>
        <v>60</v>
      </c>
      <c r="G41" s="72" t="e">
        <f t="shared" si="5"/>
        <v>#REF!</v>
      </c>
      <c r="H41" s="44" t="e">
        <f>'2 Итог.вед.(РАСХОД)'!AL35</f>
        <v>#REF!</v>
      </c>
      <c r="I41" s="67">
        <f t="shared" si="1"/>
        <v>60</v>
      </c>
      <c r="J41" s="67" t="e">
        <f t="shared" si="6"/>
        <v>#REF!</v>
      </c>
      <c r="K41" s="110" t="e">
        <f t="shared" si="7"/>
        <v>#REF!</v>
      </c>
      <c r="L41" s="67">
        <f t="shared" si="2"/>
        <v>60</v>
      </c>
      <c r="M41" s="68" t="e">
        <f t="shared" si="8"/>
        <v>#REF!</v>
      </c>
      <c r="Q41" t="s">
        <v>188</v>
      </c>
      <c r="T41" s="54" t="s">
        <v>265</v>
      </c>
      <c r="V41" s="125"/>
      <c r="W41" s="44" t="e">
        <f>'Итог.вед.(ПРИХОД)'!AL35-B41</f>
        <v>#REF!</v>
      </c>
      <c r="Z41" s="44" t="e">
        <f>'Итог.вед.(ПРИХОД)'!AL35-B41</f>
        <v>#REF!</v>
      </c>
      <c r="AF41" s="197" t="e">
        <f t="shared" si="9"/>
        <v>#REF!</v>
      </c>
    </row>
    <row r="42" spans="1:32" ht="15.75">
      <c r="A42" s="66" t="str">
        <f>ССЫЛКИ!AM2</f>
        <v>Крупа ячневая</v>
      </c>
      <c r="B42" s="105"/>
      <c r="C42" s="67">
        <f>ССЫЛКИ!AM3</f>
        <v>50</v>
      </c>
      <c r="D42" s="73">
        <f t="shared" si="3"/>
        <v>0</v>
      </c>
      <c r="E42" s="44" t="e">
        <f t="shared" si="4"/>
        <v>#REF!</v>
      </c>
      <c r="F42" s="67">
        <f t="shared" si="0"/>
        <v>50</v>
      </c>
      <c r="G42" s="72" t="e">
        <f t="shared" si="5"/>
        <v>#REF!</v>
      </c>
      <c r="H42" s="44" t="e">
        <f>'2 Итог.вед.(РАСХОД)'!AM35</f>
        <v>#REF!</v>
      </c>
      <c r="I42" s="67">
        <f t="shared" si="1"/>
        <v>50</v>
      </c>
      <c r="J42" s="67" t="e">
        <f t="shared" si="6"/>
        <v>#REF!</v>
      </c>
      <c r="K42" s="110" t="e">
        <f t="shared" si="7"/>
        <v>#REF!</v>
      </c>
      <c r="L42" s="67">
        <f t="shared" si="2"/>
        <v>50</v>
      </c>
      <c r="M42" s="68" t="e">
        <f t="shared" si="8"/>
        <v>#REF!</v>
      </c>
      <c r="Q42" t="s">
        <v>189</v>
      </c>
      <c r="T42" s="54" t="s">
        <v>266</v>
      </c>
      <c r="V42" s="125"/>
      <c r="W42" s="44" t="e">
        <f>'Итог.вед.(ПРИХОД)'!AM35-B42</f>
        <v>#REF!</v>
      </c>
      <c r="Z42" s="44" t="e">
        <f>'Итог.вед.(ПРИХОД)'!AM35-B42</f>
        <v>#REF!</v>
      </c>
      <c r="AF42" s="197" t="e">
        <f t="shared" si="9"/>
        <v>#REF!</v>
      </c>
    </row>
    <row r="43" spans="1:32" ht="15.75" hidden="1">
      <c r="A43" s="66" t="str">
        <f>ССЫЛКИ!AN2</f>
        <v>Чечевица</v>
      </c>
      <c r="B43" s="105"/>
      <c r="C43" s="67">
        <f>ССЫЛКИ!AN3</f>
        <v>110</v>
      </c>
      <c r="D43" s="73">
        <f t="shared" si="3"/>
        <v>0</v>
      </c>
      <c r="E43" s="44" t="e">
        <f t="shared" si="4"/>
        <v>#REF!</v>
      </c>
      <c r="F43" s="67">
        <f t="shared" si="0"/>
        <v>110</v>
      </c>
      <c r="G43" s="72" t="e">
        <f t="shared" si="5"/>
        <v>#REF!</v>
      </c>
      <c r="H43" s="44" t="e">
        <f>'2 Итог.вед.(РАСХОД)'!AN35-B43</f>
        <v>#REF!</v>
      </c>
      <c r="I43" s="67">
        <f t="shared" si="1"/>
        <v>110</v>
      </c>
      <c r="J43" s="67" t="e">
        <f t="shared" si="6"/>
        <v>#REF!</v>
      </c>
      <c r="K43" s="110" t="e">
        <f t="shared" si="7"/>
        <v>#REF!</v>
      </c>
      <c r="L43" s="67">
        <f t="shared" si="2"/>
        <v>110</v>
      </c>
      <c r="M43" s="68" t="e">
        <f t="shared" si="8"/>
        <v>#REF!</v>
      </c>
      <c r="Q43" t="s">
        <v>190</v>
      </c>
      <c r="T43" s="54" t="s">
        <v>267</v>
      </c>
      <c r="V43" s="125"/>
      <c r="W43" s="44" t="e">
        <f>'Итог.вед.(ПРИХОД)'!AN35-B43</f>
        <v>#REF!</v>
      </c>
      <c r="Z43" s="44" t="e">
        <f>'Итог.вед.(ПРИХОД)'!AN35-B43</f>
        <v>#REF!</v>
      </c>
      <c r="AF43" s="197" t="e">
        <f t="shared" si="9"/>
        <v>#REF!</v>
      </c>
    </row>
    <row r="44" spans="1:32" ht="15.75">
      <c r="A44" s="66" t="str">
        <f>ССЫЛКИ!AO2</f>
        <v>Курага сушеная</v>
      </c>
      <c r="B44" s="105"/>
      <c r="C44" s="67">
        <f>ССЫЛКИ!AO3</f>
        <v>270</v>
      </c>
      <c r="D44" s="73">
        <f t="shared" si="3"/>
        <v>0</v>
      </c>
      <c r="E44" s="44" t="e">
        <f t="shared" si="4"/>
        <v>#REF!</v>
      </c>
      <c r="F44" s="67">
        <f t="shared" si="0"/>
        <v>270</v>
      </c>
      <c r="G44" s="72" t="e">
        <f t="shared" si="5"/>
        <v>#REF!</v>
      </c>
      <c r="H44" s="44" t="e">
        <f>'2 Итог.вед.(РАСХОД)'!AO35</f>
        <v>#REF!</v>
      </c>
      <c r="I44" s="67">
        <f t="shared" si="1"/>
        <v>270</v>
      </c>
      <c r="J44" s="67" t="e">
        <f t="shared" si="6"/>
        <v>#REF!</v>
      </c>
      <c r="K44" s="110" t="e">
        <f t="shared" si="7"/>
        <v>#REF!</v>
      </c>
      <c r="L44" s="67">
        <f t="shared" si="2"/>
        <v>270</v>
      </c>
      <c r="M44" s="68" t="e">
        <f t="shared" si="8"/>
        <v>#REF!</v>
      </c>
      <c r="Q44" t="s">
        <v>191</v>
      </c>
      <c r="T44" s="54" t="s">
        <v>268</v>
      </c>
      <c r="V44" s="125"/>
      <c r="W44" s="44" t="e">
        <f>'Итог.вед.(ПРИХОД)'!AO35-B44</f>
        <v>#REF!</v>
      </c>
      <c r="Z44" s="44" t="e">
        <f>'Итог.вед.(ПРИХОД)'!AO35-B44</f>
        <v>#REF!</v>
      </c>
      <c r="AF44" s="197" t="e">
        <f t="shared" si="9"/>
        <v>#REF!</v>
      </c>
    </row>
    <row r="45" spans="1:32" ht="15.75">
      <c r="A45" s="66" t="str">
        <f>ССЫЛКИ!AP2</f>
        <v>Йогурт</v>
      </c>
      <c r="B45" s="105"/>
      <c r="C45" s="67">
        <f>ССЫЛКИ!AP3</f>
        <v>200</v>
      </c>
      <c r="D45" s="73">
        <f t="shared" si="3"/>
        <v>0</v>
      </c>
      <c r="E45" s="44" t="e">
        <f t="shared" si="4"/>
        <v>#REF!</v>
      </c>
      <c r="F45" s="67">
        <f t="shared" si="0"/>
        <v>200</v>
      </c>
      <c r="G45" s="72" t="e">
        <f t="shared" si="5"/>
        <v>#REF!</v>
      </c>
      <c r="H45" s="44" t="e">
        <f>'2 Итог.вед.(РАСХОД)'!AP35</f>
        <v>#REF!</v>
      </c>
      <c r="I45" s="67">
        <f t="shared" si="1"/>
        <v>200</v>
      </c>
      <c r="J45" s="67" t="e">
        <f t="shared" si="6"/>
        <v>#REF!</v>
      </c>
      <c r="K45" s="110" t="e">
        <f t="shared" si="7"/>
        <v>#REF!</v>
      </c>
      <c r="L45" s="67">
        <f t="shared" si="2"/>
        <v>200</v>
      </c>
      <c r="M45" s="68" t="e">
        <f t="shared" si="8"/>
        <v>#REF!</v>
      </c>
      <c r="Q45" t="s">
        <v>192</v>
      </c>
      <c r="T45" s="54" t="s">
        <v>269</v>
      </c>
      <c r="V45" s="125"/>
      <c r="W45" s="44" t="e">
        <f>'Итог.вед.(ПРИХОД)'!AP35-B45</f>
        <v>#REF!</v>
      </c>
      <c r="Z45" s="44" t="e">
        <f>'Итог.вед.(ПРИХОД)'!AP35-B45</f>
        <v>#REF!</v>
      </c>
      <c r="AF45" s="197" t="e">
        <f t="shared" si="9"/>
        <v>#REF!</v>
      </c>
    </row>
    <row r="46" spans="1:32" ht="15.75">
      <c r="A46" s="66" t="str">
        <f>ССЫЛКИ!AQ2</f>
        <v>Кефир</v>
      </c>
      <c r="B46" s="105"/>
      <c r="C46" s="67">
        <f>ССЫЛКИ!AQ3</f>
        <v>80</v>
      </c>
      <c r="D46" s="73">
        <f t="shared" si="3"/>
        <v>0</v>
      </c>
      <c r="E46" s="44" t="e">
        <f t="shared" si="4"/>
        <v>#REF!</v>
      </c>
      <c r="F46" s="67">
        <f t="shared" si="0"/>
        <v>80</v>
      </c>
      <c r="G46" s="72" t="e">
        <f t="shared" si="5"/>
        <v>#REF!</v>
      </c>
      <c r="H46" s="44" t="e">
        <f>'2 Итог.вед.(РАСХОД)'!AQ35</f>
        <v>#REF!</v>
      </c>
      <c r="I46" s="67">
        <f t="shared" si="1"/>
        <v>80</v>
      </c>
      <c r="J46" s="67" t="e">
        <f t="shared" si="6"/>
        <v>#REF!</v>
      </c>
      <c r="K46" s="110" t="e">
        <f t="shared" si="7"/>
        <v>#REF!</v>
      </c>
      <c r="L46" s="67">
        <f t="shared" si="2"/>
        <v>80</v>
      </c>
      <c r="M46" s="68" t="e">
        <f t="shared" si="8"/>
        <v>#REF!</v>
      </c>
      <c r="Q46" t="s">
        <v>193</v>
      </c>
      <c r="T46" s="54" t="s">
        <v>270</v>
      </c>
      <c r="V46" s="125"/>
      <c r="W46" s="44" t="e">
        <f>'Итог.вед.(ПРИХОД)'!AQ35-B46</f>
        <v>#REF!</v>
      </c>
      <c r="Z46" s="44" t="e">
        <f>'Итог.вед.(ПРИХОД)'!AQ35-B46</f>
        <v>#REF!</v>
      </c>
      <c r="AF46" s="197" t="e">
        <f t="shared" si="9"/>
        <v>#REF!</v>
      </c>
    </row>
    <row r="47" spans="1:32" ht="15.75">
      <c r="A47" s="66" t="str">
        <f>ССЫЛКИ!AR2</f>
        <v>Масло сливочное</v>
      </c>
      <c r="B47" s="105"/>
      <c r="C47" s="67">
        <f>ССЫЛКИ!AR3</f>
        <v>600</v>
      </c>
      <c r="D47" s="73">
        <f t="shared" si="3"/>
        <v>0</v>
      </c>
      <c r="E47" s="44" t="e">
        <f t="shared" si="4"/>
        <v>#REF!</v>
      </c>
      <c r="F47" s="67">
        <f t="shared" si="0"/>
        <v>600</v>
      </c>
      <c r="G47" s="72" t="e">
        <f t="shared" si="5"/>
        <v>#REF!</v>
      </c>
      <c r="H47" s="44" t="e">
        <f>'2 Итог.вед.(РАСХОД)'!AR35</f>
        <v>#REF!</v>
      </c>
      <c r="I47" s="67">
        <f t="shared" si="1"/>
        <v>600</v>
      </c>
      <c r="J47" s="67" t="e">
        <f t="shared" si="6"/>
        <v>#REF!</v>
      </c>
      <c r="K47" s="110" t="e">
        <f t="shared" si="7"/>
        <v>#REF!</v>
      </c>
      <c r="L47" s="67">
        <f t="shared" si="2"/>
        <v>600</v>
      </c>
      <c r="M47" s="68" t="e">
        <f t="shared" si="8"/>
        <v>#REF!</v>
      </c>
      <c r="Q47" t="s">
        <v>194</v>
      </c>
      <c r="T47" s="54" t="s">
        <v>271</v>
      </c>
      <c r="V47" s="125"/>
      <c r="W47" s="44" t="e">
        <f>'Итог.вед.(ПРИХОД)'!AR35-B47</f>
        <v>#REF!</v>
      </c>
      <c r="Z47" s="44" t="e">
        <f>'Итог.вед.(ПРИХОД)'!AR35-B47</f>
        <v>#REF!</v>
      </c>
      <c r="AF47" s="197" t="e">
        <f t="shared" si="9"/>
        <v>#REF!</v>
      </c>
    </row>
    <row r="48" spans="1:32" ht="15.75" hidden="1">
      <c r="A48" s="66" t="str">
        <f>ССЫЛКИ!AS2</f>
        <v>Молоко разливное</v>
      </c>
      <c r="B48" s="105"/>
      <c r="C48" s="67">
        <f>ССЫЛКИ!AS3</f>
        <v>60</v>
      </c>
      <c r="D48" s="73">
        <f t="shared" si="3"/>
        <v>0</v>
      </c>
      <c r="E48" s="44" t="e">
        <f t="shared" si="4"/>
        <v>#REF!</v>
      </c>
      <c r="F48" s="67">
        <f t="shared" si="0"/>
        <v>60</v>
      </c>
      <c r="G48" s="72" t="e">
        <f t="shared" si="5"/>
        <v>#REF!</v>
      </c>
      <c r="H48" s="44" t="e">
        <f>'2 Итог.вед.(РАСХОД)'!AS35-B48</f>
        <v>#REF!</v>
      </c>
      <c r="I48" s="67">
        <f t="shared" si="1"/>
        <v>60</v>
      </c>
      <c r="J48" s="67" t="e">
        <f t="shared" si="6"/>
        <v>#REF!</v>
      </c>
      <c r="K48" s="110" t="e">
        <f t="shared" si="7"/>
        <v>#REF!</v>
      </c>
      <c r="L48" s="67">
        <f t="shared" si="2"/>
        <v>60</v>
      </c>
      <c r="M48" s="68" t="e">
        <f t="shared" si="8"/>
        <v>#REF!</v>
      </c>
      <c r="Q48" t="s">
        <v>195</v>
      </c>
      <c r="T48" s="54" t="s">
        <v>272</v>
      </c>
      <c r="V48" s="125"/>
      <c r="W48" s="44" t="e">
        <f>'Итог.вед.(ПРИХОД)'!AS35-B48</f>
        <v>#REF!</v>
      </c>
      <c r="Z48" s="44" t="e">
        <f>'Итог.вед.(ПРИХОД)'!AS35-B48</f>
        <v>#REF!</v>
      </c>
      <c r="AF48" s="197" t="e">
        <f t="shared" si="9"/>
        <v>#REF!</v>
      </c>
    </row>
    <row r="49" spans="1:32" ht="15.75">
      <c r="A49" s="66" t="str">
        <f>ССЫЛКИ!AT2</f>
        <v>Молоко вупаковке пастер</v>
      </c>
      <c r="B49" s="105"/>
      <c r="C49" s="67">
        <f>ССЫЛКИ!AT3</f>
        <v>75</v>
      </c>
      <c r="D49" s="73">
        <f t="shared" si="3"/>
        <v>0</v>
      </c>
      <c r="E49" s="44" t="e">
        <f t="shared" si="4"/>
        <v>#REF!</v>
      </c>
      <c r="F49" s="67">
        <f t="shared" si="0"/>
        <v>75</v>
      </c>
      <c r="G49" s="72" t="e">
        <f t="shared" si="5"/>
        <v>#REF!</v>
      </c>
      <c r="H49" s="44" t="e">
        <f>'2 Итог.вед.(РАСХОД)'!AT35</f>
        <v>#REF!</v>
      </c>
      <c r="I49" s="67">
        <f t="shared" si="1"/>
        <v>75</v>
      </c>
      <c r="J49" s="67" t="e">
        <f t="shared" si="6"/>
        <v>#REF!</v>
      </c>
      <c r="K49" s="110" t="e">
        <f t="shared" si="7"/>
        <v>#REF!</v>
      </c>
      <c r="L49" s="67">
        <f t="shared" si="2"/>
        <v>75</v>
      </c>
      <c r="M49" s="68" t="e">
        <f t="shared" si="8"/>
        <v>#REF!</v>
      </c>
      <c r="Q49" t="s">
        <v>196</v>
      </c>
      <c r="T49" s="54" t="s">
        <v>273</v>
      </c>
      <c r="V49" s="125"/>
      <c r="W49" s="44" t="e">
        <f>'Итог.вед.(ПРИХОД)'!AT35-B49</f>
        <v>#REF!</v>
      </c>
      <c r="Z49" s="44" t="e">
        <f>'Итог.вед.(ПРИХОД)'!AT35-B49</f>
        <v>#REF!</v>
      </c>
      <c r="AF49" s="197" t="e">
        <f t="shared" si="9"/>
        <v>#REF!</v>
      </c>
    </row>
    <row r="50" spans="1:32" ht="15.75">
      <c r="A50" s="66" t="str">
        <f>ССЫЛКИ!AU2</f>
        <v>Сгущенное молоко</v>
      </c>
      <c r="B50" s="105"/>
      <c r="C50" s="67">
        <f>ССЫЛКИ!AU3</f>
        <v>250</v>
      </c>
      <c r="D50" s="73">
        <f t="shared" si="3"/>
        <v>0</v>
      </c>
      <c r="E50" s="44" t="e">
        <f t="shared" si="4"/>
        <v>#REF!</v>
      </c>
      <c r="F50" s="67">
        <f t="shared" si="0"/>
        <v>250</v>
      </c>
      <c r="G50" s="72" t="e">
        <f t="shared" si="5"/>
        <v>#REF!</v>
      </c>
      <c r="H50" s="44" t="e">
        <f>'2 Итог.вед.(РАСХОД)'!AU35</f>
        <v>#REF!</v>
      </c>
      <c r="I50" s="67">
        <f t="shared" si="1"/>
        <v>250</v>
      </c>
      <c r="J50" s="67" t="e">
        <f t="shared" si="6"/>
        <v>#REF!</v>
      </c>
      <c r="K50" s="110" t="e">
        <f t="shared" si="7"/>
        <v>#REF!</v>
      </c>
      <c r="L50" s="67">
        <f t="shared" si="2"/>
        <v>250</v>
      </c>
      <c r="M50" s="68" t="e">
        <f t="shared" si="8"/>
        <v>#REF!</v>
      </c>
      <c r="Q50" t="s">
        <v>197</v>
      </c>
      <c r="T50" s="54" t="s">
        <v>274</v>
      </c>
      <c r="V50" s="125"/>
      <c r="W50" s="44" t="e">
        <f>'Итог.вед.(ПРИХОД)'!AU35-B50</f>
        <v>#REF!</v>
      </c>
      <c r="Z50" s="44" t="e">
        <f>'Итог.вед.(ПРИХОД)'!AU35-B50</f>
        <v>#REF!</v>
      </c>
      <c r="AF50" s="197" t="e">
        <f t="shared" si="9"/>
        <v>#REF!</v>
      </c>
    </row>
    <row r="51" spans="1:32" ht="15.75">
      <c r="A51" s="66" t="str">
        <f>ССЫЛКИ!AV2</f>
        <v>Сметана</v>
      </c>
      <c r="B51" s="105"/>
      <c r="C51" s="67">
        <f>ССЫЛКИ!AV3</f>
        <v>274</v>
      </c>
      <c r="D51" s="73">
        <f t="shared" si="3"/>
        <v>0</v>
      </c>
      <c r="E51" s="44" t="e">
        <f t="shared" si="4"/>
        <v>#REF!</v>
      </c>
      <c r="F51" s="67">
        <f t="shared" si="0"/>
        <v>274</v>
      </c>
      <c r="G51" s="72" t="e">
        <f t="shared" si="5"/>
        <v>#REF!</v>
      </c>
      <c r="H51" s="44" t="e">
        <f>'2 Итог.вед.(РАСХОД)'!AV35</f>
        <v>#REF!</v>
      </c>
      <c r="I51" s="67">
        <f t="shared" si="1"/>
        <v>274</v>
      </c>
      <c r="J51" s="67" t="e">
        <f t="shared" si="6"/>
        <v>#REF!</v>
      </c>
      <c r="K51" s="110" t="e">
        <f t="shared" si="7"/>
        <v>#REF!</v>
      </c>
      <c r="L51" s="67">
        <f t="shared" si="2"/>
        <v>274</v>
      </c>
      <c r="M51" s="68" t="e">
        <f t="shared" si="8"/>
        <v>#REF!</v>
      </c>
      <c r="Q51" t="s">
        <v>198</v>
      </c>
      <c r="T51" s="54" t="s">
        <v>275</v>
      </c>
      <c r="V51" s="125"/>
      <c r="W51" s="44" t="e">
        <f>'Итог.вед.(ПРИХОД)'!AV35-B51</f>
        <v>#REF!</v>
      </c>
      <c r="Z51" s="44" t="e">
        <f>'Итог.вед.(ПРИХОД)'!AV35-B51</f>
        <v>#REF!</v>
      </c>
      <c r="AF51" s="197" t="e">
        <f t="shared" si="9"/>
        <v>#REF!</v>
      </c>
    </row>
    <row r="52" spans="1:32" ht="15.75">
      <c r="A52" s="66" t="str">
        <f>ССЫЛКИ!AW2</f>
        <v>Сыр Российский</v>
      </c>
      <c r="B52" s="105"/>
      <c r="C52" s="67">
        <f>ССЫЛКИ!AW3</f>
        <v>450</v>
      </c>
      <c r="D52" s="73">
        <f t="shared" si="3"/>
        <v>0</v>
      </c>
      <c r="E52" s="44" t="e">
        <f t="shared" si="4"/>
        <v>#REF!</v>
      </c>
      <c r="F52" s="67">
        <f t="shared" si="0"/>
        <v>450</v>
      </c>
      <c r="G52" s="72" t="e">
        <f t="shared" si="5"/>
        <v>#REF!</v>
      </c>
      <c r="H52" s="44" t="e">
        <f>'2 Итог.вед.(РАСХОД)'!AW35</f>
        <v>#REF!</v>
      </c>
      <c r="I52" s="67">
        <f t="shared" si="1"/>
        <v>450</v>
      </c>
      <c r="J52" s="67" t="e">
        <f t="shared" si="6"/>
        <v>#REF!</v>
      </c>
      <c r="K52" s="110" t="e">
        <f t="shared" si="7"/>
        <v>#REF!</v>
      </c>
      <c r="L52" s="67">
        <f t="shared" si="2"/>
        <v>450</v>
      </c>
      <c r="M52" s="68" t="e">
        <f t="shared" si="8"/>
        <v>#REF!</v>
      </c>
      <c r="Q52" t="s">
        <v>199</v>
      </c>
      <c r="T52" s="54" t="s">
        <v>276</v>
      </c>
      <c r="V52" s="125"/>
      <c r="W52" s="44" t="e">
        <f>'Итог.вед.(ПРИХОД)'!AW35-B52</f>
        <v>#REF!</v>
      </c>
      <c r="Z52" s="44" t="e">
        <f>'Итог.вед.(ПРИХОД)'!AW35-B52</f>
        <v>#REF!</v>
      </c>
      <c r="AF52" s="197" t="e">
        <f t="shared" si="9"/>
        <v>#REF!</v>
      </c>
    </row>
    <row r="53" spans="1:32" ht="15.75" hidden="1">
      <c r="A53" s="66" t="str">
        <f>ССЫЛКИ!AX2</f>
        <v>Творог</v>
      </c>
      <c r="B53" s="105"/>
      <c r="C53" s="67">
        <f>ССЫЛКИ!AX3</f>
        <v>325</v>
      </c>
      <c r="D53" s="73">
        <f t="shared" si="3"/>
        <v>0</v>
      </c>
      <c r="E53" s="44" t="e">
        <f t="shared" si="4"/>
        <v>#REF!</v>
      </c>
      <c r="F53" s="67">
        <f t="shared" si="0"/>
        <v>325</v>
      </c>
      <c r="G53" s="72" t="e">
        <f t="shared" si="5"/>
        <v>#REF!</v>
      </c>
      <c r="H53" s="44" t="e">
        <f>'2 Итог.вед.(РАСХОД)'!AX35-B53</f>
        <v>#REF!</v>
      </c>
      <c r="I53" s="67">
        <f t="shared" si="1"/>
        <v>325</v>
      </c>
      <c r="J53" s="67" t="e">
        <f t="shared" si="6"/>
        <v>#REF!</v>
      </c>
      <c r="K53" s="110" t="e">
        <f t="shared" si="7"/>
        <v>#REF!</v>
      </c>
      <c r="L53" s="67">
        <f t="shared" si="2"/>
        <v>325</v>
      </c>
      <c r="M53" s="68" t="e">
        <f t="shared" si="8"/>
        <v>#REF!</v>
      </c>
      <c r="Q53" t="s">
        <v>200</v>
      </c>
      <c r="T53" s="54" t="s">
        <v>277</v>
      </c>
      <c r="V53" s="125"/>
      <c r="W53" s="44" t="e">
        <f>'Итог.вед.(ПРИХОД)'!AX35-B53</f>
        <v>#REF!</v>
      </c>
      <c r="Z53" s="44" t="e">
        <f>'Итог.вед.(ПРИХОД)'!AX35-B53</f>
        <v>#REF!</v>
      </c>
      <c r="AF53" s="197" t="e">
        <f t="shared" si="9"/>
        <v>#REF!</v>
      </c>
    </row>
    <row r="54" spans="1:32" ht="15.75">
      <c r="A54" s="66" t="str">
        <f>ССЫЛКИ!AY2</f>
        <v>Куры охлажденные</v>
      </c>
      <c r="B54" s="105"/>
      <c r="C54" s="67">
        <f>ССЫЛКИ!AY3</f>
        <v>180</v>
      </c>
      <c r="D54" s="73">
        <f t="shared" si="3"/>
        <v>0</v>
      </c>
      <c r="E54" s="44" t="e">
        <f t="shared" si="4"/>
        <v>#REF!</v>
      </c>
      <c r="F54" s="67">
        <f t="shared" si="0"/>
        <v>180</v>
      </c>
      <c r="G54" s="72" t="e">
        <f t="shared" si="5"/>
        <v>#REF!</v>
      </c>
      <c r="H54" s="44" t="e">
        <f>'2 Итог.вед.(РАСХОД)'!AY35</f>
        <v>#REF!</v>
      </c>
      <c r="I54" s="67">
        <f t="shared" si="1"/>
        <v>180</v>
      </c>
      <c r="J54" s="67" t="e">
        <f t="shared" si="6"/>
        <v>#REF!</v>
      </c>
      <c r="K54" s="110" t="e">
        <f t="shared" si="7"/>
        <v>#REF!</v>
      </c>
      <c r="L54" s="67">
        <f t="shared" si="2"/>
        <v>180</v>
      </c>
      <c r="M54" s="68" t="e">
        <f t="shared" si="8"/>
        <v>#REF!</v>
      </c>
      <c r="Q54" t="s">
        <v>201</v>
      </c>
      <c r="T54" s="54" t="s">
        <v>278</v>
      </c>
      <c r="V54" s="125"/>
      <c r="W54" s="44" t="e">
        <f>'Итог.вед.(ПРИХОД)'!AY35-B54</f>
        <v>#REF!</v>
      </c>
      <c r="Z54" s="44" t="e">
        <f>'Итог.вед.(ПРИХОД)'!AY35-B54</f>
        <v>#REF!</v>
      </c>
      <c r="AF54" s="197" t="e">
        <f t="shared" si="9"/>
        <v>#REF!</v>
      </c>
    </row>
    <row r="55" spans="1:32" ht="15.75" hidden="1">
      <c r="A55" s="66" t="str">
        <f>ССЫЛКИ!AZ2</f>
        <v>Мясо говядины в/с</v>
      </c>
      <c r="B55" s="105"/>
      <c r="C55" s="67">
        <f>ССЫЛКИ!AZ3</f>
        <v>320</v>
      </c>
      <c r="D55" s="73">
        <f t="shared" si="3"/>
        <v>0</v>
      </c>
      <c r="E55" s="44" t="e">
        <f t="shared" si="4"/>
        <v>#REF!</v>
      </c>
      <c r="F55" s="67">
        <f t="shared" si="0"/>
        <v>320</v>
      </c>
      <c r="G55" s="72" t="e">
        <f t="shared" si="5"/>
        <v>#REF!</v>
      </c>
      <c r="H55" s="44" t="e">
        <f>'2 Итог.вед.(РАСХОД)'!AZ35-B55</f>
        <v>#REF!</v>
      </c>
      <c r="I55" s="67">
        <f t="shared" si="1"/>
        <v>320</v>
      </c>
      <c r="J55" s="67" t="e">
        <f t="shared" si="6"/>
        <v>#REF!</v>
      </c>
      <c r="K55" s="110" t="e">
        <f t="shared" si="7"/>
        <v>#REF!</v>
      </c>
      <c r="L55" s="67">
        <f t="shared" si="2"/>
        <v>320</v>
      </c>
      <c r="M55" s="68" t="e">
        <f t="shared" si="8"/>
        <v>#REF!</v>
      </c>
      <c r="Q55" t="s">
        <v>202</v>
      </c>
      <c r="T55" s="54" t="s">
        <v>279</v>
      </c>
      <c r="V55" s="125"/>
      <c r="W55" s="44" t="e">
        <f>'Итог.вед.(ПРИХОД)'!AZ35-B55</f>
        <v>#REF!</v>
      </c>
      <c r="Z55" s="44" t="e">
        <f>'Итог.вед.(ПРИХОД)'!AZ35-B55</f>
        <v>#REF!</v>
      </c>
      <c r="AF55" s="197" t="e">
        <f t="shared" si="9"/>
        <v>#REF!</v>
      </c>
    </row>
    <row r="56" spans="1:32" ht="15.75" hidden="1">
      <c r="A56" s="66" t="str">
        <f>ССЫЛКИ!BA2</f>
        <v>Фарш говяжий</v>
      </c>
      <c r="B56" s="105"/>
      <c r="C56" s="67">
        <f>ССЫЛКИ!BA3</f>
        <v>350</v>
      </c>
      <c r="D56" s="73">
        <f t="shared" si="3"/>
        <v>0</v>
      </c>
      <c r="E56" s="44" t="e">
        <f t="shared" si="4"/>
        <v>#REF!</v>
      </c>
      <c r="F56" s="67">
        <f t="shared" si="0"/>
        <v>350</v>
      </c>
      <c r="G56" s="72" t="e">
        <f t="shared" si="5"/>
        <v>#REF!</v>
      </c>
      <c r="H56" s="44" t="e">
        <f>'2 Итог.вед.(РАСХОД)'!BA35-B56</f>
        <v>#REF!</v>
      </c>
      <c r="I56" s="67">
        <f t="shared" si="1"/>
        <v>350</v>
      </c>
      <c r="J56" s="67" t="e">
        <f t="shared" si="6"/>
        <v>#REF!</v>
      </c>
      <c r="K56" s="110" t="e">
        <f t="shared" si="7"/>
        <v>#REF!</v>
      </c>
      <c r="L56" s="67">
        <f t="shared" si="2"/>
        <v>350</v>
      </c>
      <c r="M56" s="68" t="e">
        <f t="shared" si="8"/>
        <v>#REF!</v>
      </c>
      <c r="Q56" t="s">
        <v>203</v>
      </c>
      <c r="T56" s="54" t="s">
        <v>280</v>
      </c>
      <c r="V56" s="125"/>
      <c r="W56" s="44" t="e">
        <f>'Итог.вед.(ПРИХОД)'!BA35-B56</f>
        <v>#REF!</v>
      </c>
      <c r="Z56" s="44" t="e">
        <f>'Итог.вед.(ПРИХОД)'!BA35-B56</f>
        <v>#REF!</v>
      </c>
      <c r="AF56" s="197" t="e">
        <f t="shared" si="9"/>
        <v>#REF!</v>
      </c>
    </row>
    <row r="57" spans="1:32" ht="15.75">
      <c r="A57" s="66" t="str">
        <f>ССЫЛКИ!BB2</f>
        <v>Сосиски</v>
      </c>
      <c r="B57" s="105"/>
      <c r="C57" s="67">
        <f>ССЫЛКИ!BB3</f>
        <v>300</v>
      </c>
      <c r="D57" s="73">
        <f t="shared" si="3"/>
        <v>0</v>
      </c>
      <c r="E57" s="44" t="e">
        <f t="shared" si="4"/>
        <v>#REF!</v>
      </c>
      <c r="F57" s="67">
        <f t="shared" si="0"/>
        <v>300</v>
      </c>
      <c r="G57" s="72" t="e">
        <f t="shared" si="5"/>
        <v>#REF!</v>
      </c>
      <c r="H57" s="44" t="e">
        <f>'2 Итог.вед.(РАСХОД)'!BB35</f>
        <v>#REF!</v>
      </c>
      <c r="I57" s="67">
        <f t="shared" si="1"/>
        <v>300</v>
      </c>
      <c r="J57" s="67" t="e">
        <f t="shared" si="6"/>
        <v>#REF!</v>
      </c>
      <c r="K57" s="110" t="e">
        <f t="shared" si="7"/>
        <v>#REF!</v>
      </c>
      <c r="L57" s="67">
        <f t="shared" si="2"/>
        <v>300</v>
      </c>
      <c r="M57" s="68" t="e">
        <f t="shared" si="8"/>
        <v>#REF!</v>
      </c>
      <c r="Q57" t="s">
        <v>204</v>
      </c>
      <c r="T57" s="54" t="s">
        <v>281</v>
      </c>
      <c r="V57" s="125"/>
      <c r="W57" s="44" t="e">
        <f>'Итог.вед.(ПРИХОД)'!BB35-B57</f>
        <v>#REF!</v>
      </c>
      <c r="Z57" s="44" t="e">
        <f>'Итог.вед.(ПРИХОД)'!BB35-B57</f>
        <v>#REF!</v>
      </c>
      <c r="AF57" s="197" t="e">
        <f t="shared" si="9"/>
        <v>#REF!</v>
      </c>
    </row>
    <row r="58" spans="1:32" ht="15.75" hidden="1">
      <c r="A58" s="66" t="str">
        <f>ССЫЛКИ!BC2</f>
        <v>Рыба свежая</v>
      </c>
      <c r="B58" s="105"/>
      <c r="C58" s="67">
        <f>ССЫЛКИ!BC3</f>
        <v>120</v>
      </c>
      <c r="D58" s="73">
        <f t="shared" si="3"/>
        <v>0</v>
      </c>
      <c r="E58" s="44" t="e">
        <f t="shared" si="4"/>
        <v>#REF!</v>
      </c>
      <c r="F58" s="67">
        <f t="shared" si="0"/>
        <v>120</v>
      </c>
      <c r="G58" s="72" t="e">
        <f t="shared" si="5"/>
        <v>#REF!</v>
      </c>
      <c r="H58" s="44" t="e">
        <f>'2 Итог.вед.(РАСХОД)'!BC35-B58</f>
        <v>#REF!</v>
      </c>
      <c r="I58" s="67">
        <f t="shared" si="1"/>
        <v>120</v>
      </c>
      <c r="J58" s="67" t="e">
        <f t="shared" si="6"/>
        <v>#REF!</v>
      </c>
      <c r="K58" s="110" t="e">
        <f t="shared" si="7"/>
        <v>#REF!</v>
      </c>
      <c r="L58" s="67">
        <f t="shared" si="2"/>
        <v>120</v>
      </c>
      <c r="M58" s="68" t="e">
        <f t="shared" si="8"/>
        <v>#REF!</v>
      </c>
      <c r="Q58" t="s">
        <v>205</v>
      </c>
      <c r="T58" s="54" t="s">
        <v>282</v>
      </c>
      <c r="V58" s="125"/>
      <c r="W58" s="44" t="e">
        <f>'Итог.вед.(ПРИХОД)'!BC35-B58</f>
        <v>#REF!</v>
      </c>
      <c r="Z58" s="44" t="e">
        <f>'Итог.вед.(ПРИХОД)'!BC35-B58</f>
        <v>#REF!</v>
      </c>
      <c r="AF58" s="197" t="e">
        <f t="shared" si="9"/>
        <v>#REF!</v>
      </c>
    </row>
    <row r="59" spans="1:32" ht="15.75" hidden="1">
      <c r="A59" s="66" t="str">
        <f>ССЫЛКИ!BD2</f>
        <v>Рыба мороженая</v>
      </c>
      <c r="B59" s="105"/>
      <c r="C59" s="67">
        <f>ССЫЛКИ!BD3</f>
        <v>220</v>
      </c>
      <c r="D59" s="73">
        <f t="shared" si="3"/>
        <v>0</v>
      </c>
      <c r="E59" s="44" t="e">
        <f t="shared" si="4"/>
        <v>#REF!</v>
      </c>
      <c r="F59" s="67">
        <f t="shared" si="0"/>
        <v>220</v>
      </c>
      <c r="G59" s="72" t="e">
        <f t="shared" si="5"/>
        <v>#REF!</v>
      </c>
      <c r="H59" s="44" t="e">
        <f>'2 Итог.вед.(РАСХОД)'!BD35</f>
        <v>#REF!</v>
      </c>
      <c r="I59" s="67">
        <f t="shared" si="1"/>
        <v>220</v>
      </c>
      <c r="J59" s="67" t="e">
        <f t="shared" si="6"/>
        <v>#REF!</v>
      </c>
      <c r="K59" s="110" t="e">
        <f t="shared" si="7"/>
        <v>#REF!</v>
      </c>
      <c r="L59" s="67">
        <f t="shared" si="2"/>
        <v>220</v>
      </c>
      <c r="M59" s="68" t="e">
        <f t="shared" si="8"/>
        <v>#REF!</v>
      </c>
      <c r="Q59" t="s">
        <v>206</v>
      </c>
      <c r="T59" s="54" t="s">
        <v>283</v>
      </c>
      <c r="V59" s="125"/>
      <c r="W59" s="44" t="e">
        <f>'Итог.вед.(ПРИХОД)'!BD35-B59</f>
        <v>#REF!</v>
      </c>
      <c r="Z59" s="44" t="e">
        <f>'Итог.вед.(ПРИХОД)'!BD35-B59</f>
        <v>#REF!</v>
      </c>
      <c r="AF59" s="197" t="e">
        <f t="shared" si="9"/>
        <v>#REF!</v>
      </c>
    </row>
    <row r="60" spans="1:32" ht="15.75">
      <c r="A60" s="66" t="str">
        <f>ССЫЛКИ!BE2</f>
        <v xml:space="preserve">Зелень разная </v>
      </c>
      <c r="B60" s="105"/>
      <c r="C60" s="67">
        <f>ССЫЛКИ!BE3</f>
        <v>300</v>
      </c>
      <c r="D60" s="73">
        <f t="shared" si="3"/>
        <v>0</v>
      </c>
      <c r="E60" s="44" t="e">
        <f t="shared" si="4"/>
        <v>#REF!</v>
      </c>
      <c r="F60" s="67">
        <f t="shared" si="0"/>
        <v>300</v>
      </c>
      <c r="G60" s="72" t="e">
        <f t="shared" si="5"/>
        <v>#REF!</v>
      </c>
      <c r="H60" s="44" t="e">
        <f>'2 Итог.вед.(РАСХОД)'!BE35</f>
        <v>#REF!</v>
      </c>
      <c r="I60" s="67">
        <f t="shared" si="1"/>
        <v>300</v>
      </c>
      <c r="J60" s="67" t="e">
        <f t="shared" si="6"/>
        <v>#REF!</v>
      </c>
      <c r="K60" s="110" t="e">
        <f t="shared" si="7"/>
        <v>#REF!</v>
      </c>
      <c r="L60" s="67">
        <f t="shared" si="2"/>
        <v>300</v>
      </c>
      <c r="M60" s="68" t="e">
        <f t="shared" si="8"/>
        <v>#REF!</v>
      </c>
      <c r="Q60" t="s">
        <v>207</v>
      </c>
      <c r="T60" s="54" t="s">
        <v>284</v>
      </c>
      <c r="V60" s="125"/>
      <c r="W60" s="44" t="e">
        <f>'Итог.вед.(ПРИХОД)'!BE35-B60</f>
        <v>#REF!</v>
      </c>
      <c r="Z60" s="44" t="e">
        <f>'Итог.вед.(ПРИХОД)'!BE35-B60</f>
        <v>#REF!</v>
      </c>
      <c r="AF60" s="197" t="e">
        <f t="shared" si="9"/>
        <v>#REF!</v>
      </c>
    </row>
    <row r="61" spans="1:32" ht="15.75">
      <c r="A61" s="66" t="str">
        <f>ССЫЛКИ!BF2</f>
        <v>Котлета куриная полуфаб-т (шт)</v>
      </c>
      <c r="B61" s="105"/>
      <c r="C61" s="67">
        <f>ССЫЛКИ!BF3</f>
        <v>21</v>
      </c>
      <c r="D61" s="73">
        <f t="shared" si="3"/>
        <v>0</v>
      </c>
      <c r="E61" s="44" t="e">
        <f t="shared" si="4"/>
        <v>#REF!</v>
      </c>
      <c r="F61" s="67">
        <f t="shared" si="0"/>
        <v>21</v>
      </c>
      <c r="G61" s="72" t="e">
        <f t="shared" si="5"/>
        <v>#REF!</v>
      </c>
      <c r="H61" s="44" t="e">
        <f>'2 Итог.вед.(РАСХОД)'!BF35</f>
        <v>#REF!</v>
      </c>
      <c r="I61" s="67">
        <f t="shared" si="1"/>
        <v>21</v>
      </c>
      <c r="J61" s="67" t="e">
        <f t="shared" si="6"/>
        <v>#REF!</v>
      </c>
      <c r="K61" s="110" t="e">
        <f t="shared" si="7"/>
        <v>#REF!</v>
      </c>
      <c r="L61" s="67">
        <f t="shared" si="2"/>
        <v>21</v>
      </c>
      <c r="M61" s="68" t="e">
        <f t="shared" si="8"/>
        <v>#REF!</v>
      </c>
      <c r="Q61" t="s">
        <v>208</v>
      </c>
      <c r="T61" s="54" t="s">
        <v>285</v>
      </c>
      <c r="V61" s="125"/>
      <c r="W61" s="44" t="e">
        <f>'Итог.вед.(ПРИХОД)'!BF35-B61</f>
        <v>#REF!</v>
      </c>
      <c r="Z61" s="44" t="e">
        <f>'Итог.вед.(ПРИХОД)'!BF35-B61</f>
        <v>#REF!</v>
      </c>
      <c r="AF61" s="197" t="e">
        <f t="shared" si="9"/>
        <v>#REF!</v>
      </c>
    </row>
    <row r="62" spans="1:32" ht="15.75">
      <c r="A62" s="66" t="str">
        <f>ССЫЛКИ!BG2</f>
        <v>Капуста</v>
      </c>
      <c r="B62" s="105"/>
      <c r="C62" s="67">
        <f>ССЫЛКИ!BG3</f>
        <v>21</v>
      </c>
      <c r="D62" s="73">
        <f t="shared" si="3"/>
        <v>0</v>
      </c>
      <c r="E62" s="44" t="e">
        <f t="shared" si="4"/>
        <v>#REF!</v>
      </c>
      <c r="F62" s="67">
        <f t="shared" si="0"/>
        <v>21</v>
      </c>
      <c r="G62" s="72" t="e">
        <f t="shared" si="5"/>
        <v>#REF!</v>
      </c>
      <c r="H62" s="44" t="e">
        <f>'2 Итог.вед.(РАСХОД)'!BG35</f>
        <v>#REF!</v>
      </c>
      <c r="I62" s="67">
        <f t="shared" si="1"/>
        <v>21</v>
      </c>
      <c r="J62" s="67" t="e">
        <f t="shared" si="6"/>
        <v>#REF!</v>
      </c>
      <c r="K62" s="110" t="e">
        <f t="shared" si="7"/>
        <v>#REF!</v>
      </c>
      <c r="L62" s="67">
        <f t="shared" si="2"/>
        <v>21</v>
      </c>
      <c r="M62" s="68" t="e">
        <f t="shared" si="8"/>
        <v>#REF!</v>
      </c>
      <c r="Q62" t="s">
        <v>209</v>
      </c>
      <c r="T62" s="54" t="s">
        <v>286</v>
      </c>
      <c r="V62" s="125"/>
      <c r="W62" s="44" t="e">
        <f>'Итог.вед.(ПРИХОД)'!BG35-B62</f>
        <v>#REF!</v>
      </c>
      <c r="Z62" s="44" t="e">
        <f>'Итог.вед.(ПРИХОД)'!BG35-B62</f>
        <v>#REF!</v>
      </c>
      <c r="AF62" s="197" t="e">
        <f t="shared" si="9"/>
        <v>#REF!</v>
      </c>
    </row>
    <row r="63" spans="1:32" ht="15.75">
      <c r="A63" s="66" t="str">
        <f>ССЫЛКИ!BH2</f>
        <v>Картофель</v>
      </c>
      <c r="B63" s="105"/>
      <c r="C63" s="67">
        <f>ССЫЛКИ!BH3</f>
        <v>35</v>
      </c>
      <c r="D63" s="73">
        <f t="shared" si="3"/>
        <v>0</v>
      </c>
      <c r="E63" s="44" t="e">
        <f t="shared" si="4"/>
        <v>#REF!</v>
      </c>
      <c r="F63" s="67">
        <f t="shared" si="0"/>
        <v>35</v>
      </c>
      <c r="G63" s="72" t="e">
        <f t="shared" si="5"/>
        <v>#REF!</v>
      </c>
      <c r="H63" s="44" t="e">
        <f>'2 Итог.вед.(РАСХОД)'!BH35</f>
        <v>#REF!</v>
      </c>
      <c r="I63" s="67">
        <f t="shared" si="1"/>
        <v>35</v>
      </c>
      <c r="J63" s="67" t="e">
        <f t="shared" si="6"/>
        <v>#REF!</v>
      </c>
      <c r="K63" s="110" t="e">
        <f t="shared" si="7"/>
        <v>#REF!</v>
      </c>
      <c r="L63" s="67">
        <f t="shared" si="2"/>
        <v>35</v>
      </c>
      <c r="M63" s="68" t="e">
        <f t="shared" si="8"/>
        <v>#REF!</v>
      </c>
      <c r="Q63" t="s">
        <v>210</v>
      </c>
      <c r="T63" s="54" t="s">
        <v>287</v>
      </c>
      <c r="V63" s="125"/>
      <c r="W63" s="44" t="e">
        <f>'Итог.вед.(ПРИХОД)'!BH35-B63</f>
        <v>#REF!</v>
      </c>
      <c r="Z63" s="44" t="e">
        <f>'Итог.вед.(ПРИХОД)'!BH35-B63</f>
        <v>#REF!</v>
      </c>
      <c r="AF63" s="197" t="e">
        <f t="shared" si="9"/>
        <v>#REF!</v>
      </c>
    </row>
    <row r="64" spans="1:32" ht="15.75">
      <c r="A64" s="66" t="str">
        <f>ССЫЛКИ!BI2</f>
        <v>Лук репчатый</v>
      </c>
      <c r="B64" s="105"/>
      <c r="C64" s="67">
        <f>ССЫЛКИ!BI3</f>
        <v>22</v>
      </c>
      <c r="D64" s="73">
        <f t="shared" si="3"/>
        <v>0</v>
      </c>
      <c r="E64" s="44" t="e">
        <f t="shared" si="4"/>
        <v>#REF!</v>
      </c>
      <c r="F64" s="67">
        <f t="shared" si="0"/>
        <v>22</v>
      </c>
      <c r="G64" s="72" t="e">
        <f t="shared" si="5"/>
        <v>#REF!</v>
      </c>
      <c r="H64" s="44" t="e">
        <f>'2 Итог.вед.(РАСХОД)'!BI35</f>
        <v>#REF!</v>
      </c>
      <c r="I64" s="67">
        <f t="shared" si="1"/>
        <v>22</v>
      </c>
      <c r="J64" s="67" t="e">
        <f t="shared" si="6"/>
        <v>#REF!</v>
      </c>
      <c r="K64" s="110" t="e">
        <f t="shared" si="7"/>
        <v>#REF!</v>
      </c>
      <c r="L64" s="67">
        <f t="shared" si="2"/>
        <v>22</v>
      </c>
      <c r="M64" s="68" t="e">
        <f t="shared" si="8"/>
        <v>#REF!</v>
      </c>
      <c r="Q64" t="s">
        <v>211</v>
      </c>
      <c r="T64" s="54" t="s">
        <v>288</v>
      </c>
      <c r="V64" s="125"/>
      <c r="W64" s="44" t="e">
        <f>'Итог.вед.(ПРИХОД)'!BI35-B64</f>
        <v>#REF!</v>
      </c>
      <c r="Z64" s="44" t="e">
        <f>'Итог.вед.(ПРИХОД)'!BI35-B64</f>
        <v>#REF!</v>
      </c>
      <c r="AF64" s="197" t="e">
        <f t="shared" si="9"/>
        <v>#REF!</v>
      </c>
    </row>
    <row r="65" spans="1:32" ht="15.75">
      <c r="A65" s="66" t="str">
        <f>ССЫЛКИ!BJ2</f>
        <v>Морковь</v>
      </c>
      <c r="B65" s="105"/>
      <c r="C65" s="67">
        <f>ССЫЛКИ!BJ3</f>
        <v>32</v>
      </c>
      <c r="D65" s="73">
        <f t="shared" si="3"/>
        <v>0</v>
      </c>
      <c r="E65" s="44" t="e">
        <f t="shared" si="4"/>
        <v>#REF!</v>
      </c>
      <c r="F65" s="67">
        <f t="shared" si="0"/>
        <v>32</v>
      </c>
      <c r="G65" s="72" t="e">
        <f t="shared" si="5"/>
        <v>#REF!</v>
      </c>
      <c r="H65" s="44" t="e">
        <f>'2 Итог.вед.(РАСХОД)'!BJ35</f>
        <v>#REF!</v>
      </c>
      <c r="I65" s="67">
        <f t="shared" si="1"/>
        <v>32</v>
      </c>
      <c r="J65" s="67" t="e">
        <f t="shared" si="6"/>
        <v>#REF!</v>
      </c>
      <c r="K65" s="110" t="e">
        <f t="shared" si="7"/>
        <v>#REF!</v>
      </c>
      <c r="L65" s="67">
        <f t="shared" si="2"/>
        <v>32</v>
      </c>
      <c r="M65" s="68" t="e">
        <f t="shared" si="8"/>
        <v>#REF!</v>
      </c>
      <c r="Q65" t="s">
        <v>212</v>
      </c>
      <c r="T65" s="54" t="s">
        <v>289</v>
      </c>
      <c r="V65" s="125"/>
      <c r="W65" s="44" t="e">
        <f>'Итог.вед.(ПРИХОД)'!BJ35-B65</f>
        <v>#REF!</v>
      </c>
      <c r="Z65" s="44" t="e">
        <f>'Итог.вед.(ПРИХОД)'!BJ35-B65</f>
        <v>#REF!</v>
      </c>
      <c r="AF65" s="197" t="e">
        <f t="shared" si="9"/>
        <v>#REF!</v>
      </c>
    </row>
    <row r="66" spans="1:32" ht="15.75">
      <c r="A66" s="66" t="str">
        <f>ССЫЛКИ!BK2</f>
        <v>Огурцы свежие</v>
      </c>
      <c r="B66" s="105"/>
      <c r="C66" s="67">
        <f>ССЫЛКИ!BK3</f>
        <v>140</v>
      </c>
      <c r="D66" s="73">
        <f t="shared" si="3"/>
        <v>0</v>
      </c>
      <c r="E66" s="44" t="e">
        <f t="shared" si="4"/>
        <v>#REF!</v>
      </c>
      <c r="F66" s="67">
        <f t="shared" si="0"/>
        <v>140</v>
      </c>
      <c r="G66" s="72" t="e">
        <f t="shared" si="5"/>
        <v>#REF!</v>
      </c>
      <c r="H66" s="44" t="e">
        <f>'2 Итог.вед.(РАСХОД)'!BK35</f>
        <v>#REF!</v>
      </c>
      <c r="I66" s="67">
        <f t="shared" si="1"/>
        <v>140</v>
      </c>
      <c r="J66" s="67" t="e">
        <f t="shared" si="6"/>
        <v>#REF!</v>
      </c>
      <c r="K66" s="110" t="e">
        <f t="shared" si="7"/>
        <v>#REF!</v>
      </c>
      <c r="L66" s="67">
        <f t="shared" si="2"/>
        <v>140</v>
      </c>
      <c r="M66" s="68" t="e">
        <f t="shared" si="8"/>
        <v>#REF!</v>
      </c>
      <c r="Q66" t="s">
        <v>213</v>
      </c>
      <c r="T66" s="54" t="s">
        <v>290</v>
      </c>
      <c r="V66" s="125"/>
      <c r="W66" s="44" t="e">
        <f>'Итог.вед.(ПРИХОД)'!BK35-B66</f>
        <v>#REF!</v>
      </c>
      <c r="Z66" s="44" t="e">
        <f>'Итог.вед.(ПРИХОД)'!BK35-B66</f>
        <v>#REF!</v>
      </c>
      <c r="AF66" s="197" t="e">
        <f t="shared" si="9"/>
        <v>#REF!</v>
      </c>
    </row>
    <row r="67" spans="1:32" ht="15.75" hidden="1">
      <c r="A67" s="66" t="str">
        <f>ССЫЛКИ!BL2</f>
        <v>Помидоры свежие</v>
      </c>
      <c r="B67" s="105"/>
      <c r="C67" s="67">
        <f>ССЫЛКИ!BL3</f>
        <v>140</v>
      </c>
      <c r="D67" s="73">
        <f t="shared" si="3"/>
        <v>0</v>
      </c>
      <c r="E67" s="44" t="e">
        <f t="shared" si="4"/>
        <v>#REF!</v>
      </c>
      <c r="F67" s="67">
        <f t="shared" si="0"/>
        <v>140</v>
      </c>
      <c r="G67" s="72" t="e">
        <f t="shared" si="5"/>
        <v>#REF!</v>
      </c>
      <c r="H67" s="44" t="e">
        <f>'2 Итог.вед.(РАСХОД)'!BL35-B67</f>
        <v>#REF!</v>
      </c>
      <c r="I67" s="67">
        <f t="shared" si="1"/>
        <v>140</v>
      </c>
      <c r="J67" s="67" t="e">
        <f t="shared" si="6"/>
        <v>#REF!</v>
      </c>
      <c r="K67" s="110" t="e">
        <f t="shared" si="7"/>
        <v>#REF!</v>
      </c>
      <c r="L67" s="67">
        <f t="shared" si="2"/>
        <v>140</v>
      </c>
      <c r="M67" s="68" t="e">
        <f t="shared" si="8"/>
        <v>#REF!</v>
      </c>
      <c r="Q67" t="s">
        <v>214</v>
      </c>
      <c r="T67" s="54" t="s">
        <v>291</v>
      </c>
      <c r="V67" s="125"/>
      <c r="W67" s="44" t="e">
        <f>'Итог.вед.(ПРИХОД)'!BL35-B67</f>
        <v>#REF!</v>
      </c>
      <c r="Z67" s="44" t="e">
        <f>'Итог.вед.(ПРИХОД)'!BL35-B67</f>
        <v>#REF!</v>
      </c>
      <c r="AF67" s="197" t="e">
        <f t="shared" si="9"/>
        <v>#REF!</v>
      </c>
    </row>
    <row r="68" spans="1:32" ht="15.75">
      <c r="A68" s="66" t="str">
        <f>ССЫЛКИ!BM2</f>
        <v>Свекла столовая</v>
      </c>
      <c r="B68" s="105"/>
      <c r="C68" s="67">
        <f>ССЫЛКИ!BM3</f>
        <v>30</v>
      </c>
      <c r="D68" s="73">
        <f t="shared" si="3"/>
        <v>0</v>
      </c>
      <c r="E68" s="44" t="e">
        <f t="shared" si="4"/>
        <v>#REF!</v>
      </c>
      <c r="F68" s="67">
        <f t="shared" si="0"/>
        <v>30</v>
      </c>
      <c r="G68" s="72" t="e">
        <f t="shared" si="5"/>
        <v>#REF!</v>
      </c>
      <c r="H68" s="44" t="e">
        <f>'2 Итог.вед.(РАСХОД)'!BM35</f>
        <v>#REF!</v>
      </c>
      <c r="I68" s="67">
        <f t="shared" si="1"/>
        <v>30</v>
      </c>
      <c r="J68" s="67" t="e">
        <f t="shared" si="6"/>
        <v>#REF!</v>
      </c>
      <c r="K68" s="110" t="e">
        <f t="shared" si="7"/>
        <v>#REF!</v>
      </c>
      <c r="L68" s="67">
        <f t="shared" si="2"/>
        <v>30</v>
      </c>
      <c r="M68" s="68" t="e">
        <f t="shared" si="8"/>
        <v>#REF!</v>
      </c>
      <c r="Q68" t="s">
        <v>215</v>
      </c>
      <c r="T68" s="54" t="s">
        <v>292</v>
      </c>
      <c r="V68" s="125"/>
      <c r="W68" s="44" t="e">
        <f>'Итог.вед.(ПРИХОД)'!BM35-B68</f>
        <v>#REF!</v>
      </c>
      <c r="Z68" s="44" t="e">
        <f>'Итог.вед.(ПРИХОД)'!BM35-B68</f>
        <v>#REF!</v>
      </c>
      <c r="AF68" s="197" t="e">
        <f t="shared" si="9"/>
        <v>#REF!</v>
      </c>
    </row>
    <row r="69" spans="1:32" ht="15.75">
      <c r="A69" s="66" t="str">
        <f>ССЫЛКИ!BN2</f>
        <v>Вареники полуфаб-т (шт)</v>
      </c>
      <c r="B69" s="105"/>
      <c r="C69" s="67">
        <f>ССЫЛКИ!BN3</f>
        <v>4.2</v>
      </c>
      <c r="D69" s="73">
        <f t="shared" si="3"/>
        <v>0</v>
      </c>
      <c r="E69" s="44" t="e">
        <f t="shared" si="4"/>
        <v>#REF!</v>
      </c>
      <c r="F69" s="67">
        <f t="shared" si="0"/>
        <v>4.2</v>
      </c>
      <c r="G69" s="72" t="e">
        <f t="shared" si="5"/>
        <v>#REF!</v>
      </c>
      <c r="H69" s="44" t="e">
        <f>'2 Итог.вед.(РАСХОД)'!BN35</f>
        <v>#REF!</v>
      </c>
      <c r="I69" s="67">
        <f t="shared" si="1"/>
        <v>4.2</v>
      </c>
      <c r="J69" s="67" t="e">
        <f t="shared" si="6"/>
        <v>#REF!</v>
      </c>
      <c r="K69" s="110" t="e">
        <f t="shared" si="7"/>
        <v>#REF!</v>
      </c>
      <c r="L69" s="67">
        <f t="shared" si="2"/>
        <v>4.2</v>
      </c>
      <c r="M69" s="68" t="e">
        <f t="shared" si="8"/>
        <v>#REF!</v>
      </c>
      <c r="Q69" t="s">
        <v>216</v>
      </c>
      <c r="T69" s="54" t="s">
        <v>293</v>
      </c>
      <c r="V69" s="125"/>
      <c r="W69" s="44" t="e">
        <f>'Итог.вед.(ПРИХОД)'!BN35-B69</f>
        <v>#REF!</v>
      </c>
      <c r="Z69" s="44" t="e">
        <f>'Итог.вед.(ПРИХОД)'!BN35-B69</f>
        <v>#REF!</v>
      </c>
      <c r="AF69" s="197" t="e">
        <f t="shared" si="9"/>
        <v>#REF!</v>
      </c>
    </row>
    <row r="70" spans="1:32" ht="15.75">
      <c r="A70" s="66" t="str">
        <f>ССЫЛКИ!BO2</f>
        <v>Апельсины</v>
      </c>
      <c r="B70" s="105"/>
      <c r="C70" s="67">
        <f>ССЫЛКИ!BO3</f>
        <v>160</v>
      </c>
      <c r="D70" s="73">
        <f t="shared" ref="D70:D79" si="10">ROUND((C70*B70),2)</f>
        <v>0</v>
      </c>
      <c r="E70" s="44" t="e">
        <f t="shared" ref="E70:E75" si="11">AF70</f>
        <v>#REF!</v>
      </c>
      <c r="F70" s="67">
        <f t="shared" si="0"/>
        <v>160</v>
      </c>
      <c r="G70" s="72" t="e">
        <f t="shared" ref="G70:G79" si="12">ROUND((E70*F70),2)</f>
        <v>#REF!</v>
      </c>
      <c r="H70" s="44" t="e">
        <f>'2 Итог.вед.(РАСХОД)'!BO35</f>
        <v>#REF!</v>
      </c>
      <c r="I70" s="67">
        <f t="shared" si="1"/>
        <v>160</v>
      </c>
      <c r="J70" s="67" t="e">
        <f t="shared" ref="J70:J79" si="13">ROUND((H70*I70),2)</f>
        <v>#REF!</v>
      </c>
      <c r="K70" s="110" t="e">
        <f t="shared" ref="K70:K79" si="14">(E70+B70)-H70</f>
        <v>#REF!</v>
      </c>
      <c r="L70" s="67">
        <f t="shared" si="2"/>
        <v>160</v>
      </c>
      <c r="M70" s="68" t="e">
        <f t="shared" ref="M70:M75" si="15">ROUND((L70*K70),2)</f>
        <v>#REF!</v>
      </c>
      <c r="Q70" t="s">
        <v>217</v>
      </c>
      <c r="T70" s="54" t="s">
        <v>294</v>
      </c>
      <c r="V70" s="125"/>
      <c r="W70" s="44" t="e">
        <f>'Итог.вед.(ПРИХОД)'!BO35-B70</f>
        <v>#REF!</v>
      </c>
      <c r="Z70" s="44" t="e">
        <f>'Итог.вед.(ПРИХОД)'!BO35-B70</f>
        <v>#REF!</v>
      </c>
      <c r="AF70" s="197" t="e">
        <f t="shared" ref="AF70:AF79" si="16">IF(W70&gt;0,Z70,0)</f>
        <v>#REF!</v>
      </c>
    </row>
    <row r="71" spans="1:32" ht="15.75">
      <c r="A71" s="66" t="str">
        <f>ССЫЛКИ!BP2</f>
        <v>Бананы</v>
      </c>
      <c r="B71" s="105"/>
      <c r="C71" s="67">
        <f>ССЫЛКИ!BP3</f>
        <v>100</v>
      </c>
      <c r="D71" s="73">
        <f t="shared" si="10"/>
        <v>0</v>
      </c>
      <c r="E71" s="44" t="e">
        <f t="shared" si="11"/>
        <v>#REF!</v>
      </c>
      <c r="F71" s="67">
        <f t="shared" si="0"/>
        <v>100</v>
      </c>
      <c r="G71" s="72" t="e">
        <f t="shared" si="12"/>
        <v>#REF!</v>
      </c>
      <c r="H71" s="44" t="e">
        <f>'2 Итог.вед.(РАСХОД)'!BP35</f>
        <v>#REF!</v>
      </c>
      <c r="I71" s="67">
        <f t="shared" si="1"/>
        <v>100</v>
      </c>
      <c r="J71" s="67" t="e">
        <f t="shared" si="13"/>
        <v>#REF!</v>
      </c>
      <c r="K71" s="110" t="e">
        <f t="shared" si="14"/>
        <v>#REF!</v>
      </c>
      <c r="L71" s="67">
        <f t="shared" si="2"/>
        <v>100</v>
      </c>
      <c r="M71" s="68" t="e">
        <f t="shared" si="15"/>
        <v>#REF!</v>
      </c>
      <c r="Q71" t="s">
        <v>218</v>
      </c>
      <c r="T71" s="54" t="s">
        <v>295</v>
      </c>
      <c r="V71" s="125"/>
      <c r="W71" s="44" t="e">
        <f>'Итог.вед.(ПРИХОД)'!BP35-B71</f>
        <v>#REF!</v>
      </c>
      <c r="Z71" s="44" t="e">
        <f>'Итог.вед.(ПРИХОД)'!BP35-B71</f>
        <v>#REF!</v>
      </c>
      <c r="AF71" s="197" t="e">
        <f t="shared" si="16"/>
        <v>#REF!</v>
      </c>
    </row>
    <row r="72" spans="1:32" ht="15.75">
      <c r="A72" s="66" t="str">
        <f>ССЫЛКИ!BQ2</f>
        <v>Груши</v>
      </c>
      <c r="B72" s="105"/>
      <c r="C72" s="67">
        <f>ССЫЛКИ!BQ3</f>
        <v>150</v>
      </c>
      <c r="D72" s="73">
        <f t="shared" si="10"/>
        <v>0</v>
      </c>
      <c r="E72" s="44" t="e">
        <f t="shared" si="11"/>
        <v>#REF!</v>
      </c>
      <c r="F72" s="67">
        <f t="shared" si="0"/>
        <v>150</v>
      </c>
      <c r="G72" s="72" t="e">
        <f t="shared" si="12"/>
        <v>#REF!</v>
      </c>
      <c r="H72" s="44" t="e">
        <f>'2 Итог.вед.(РАСХОД)'!BQ35</f>
        <v>#REF!</v>
      </c>
      <c r="I72" s="67">
        <f t="shared" si="1"/>
        <v>150</v>
      </c>
      <c r="J72" s="67" t="e">
        <f t="shared" si="13"/>
        <v>#REF!</v>
      </c>
      <c r="K72" s="110" t="e">
        <f t="shared" si="14"/>
        <v>#REF!</v>
      </c>
      <c r="L72" s="67">
        <f t="shared" si="2"/>
        <v>150</v>
      </c>
      <c r="M72" s="68" t="e">
        <f t="shared" si="15"/>
        <v>#REF!</v>
      </c>
      <c r="Q72" t="s">
        <v>219</v>
      </c>
      <c r="T72" s="54" t="s">
        <v>296</v>
      </c>
      <c r="V72" s="125"/>
      <c r="W72" s="44" t="e">
        <f>'Итог.вед.(ПРИХОД)'!BQ35-B72</f>
        <v>#REF!</v>
      </c>
      <c r="Z72" s="44" t="e">
        <f>'Итог.вед.(ПРИХОД)'!BQ35-B72</f>
        <v>#REF!</v>
      </c>
      <c r="AF72" s="197" t="e">
        <f t="shared" si="16"/>
        <v>#REF!</v>
      </c>
    </row>
    <row r="73" spans="1:32" ht="15.75" hidden="1">
      <c r="A73" s="66" t="str">
        <f>ССЫЛКИ!BR2</f>
        <v>Лимон (кг.)</v>
      </c>
      <c r="B73" s="105"/>
      <c r="C73" s="67">
        <f>ССЫЛКИ!BR3</f>
        <v>160</v>
      </c>
      <c r="D73" s="73">
        <f t="shared" si="10"/>
        <v>0</v>
      </c>
      <c r="E73" s="44" t="e">
        <f t="shared" si="11"/>
        <v>#REF!</v>
      </c>
      <c r="F73" s="67">
        <f t="shared" si="0"/>
        <v>160</v>
      </c>
      <c r="G73" s="72" t="e">
        <f t="shared" si="12"/>
        <v>#REF!</v>
      </c>
      <c r="H73" s="44" t="e">
        <f>'2 Итог.вед.(РАСХОД)'!BR35-B73</f>
        <v>#REF!</v>
      </c>
      <c r="I73" s="67">
        <f t="shared" si="1"/>
        <v>160</v>
      </c>
      <c r="J73" s="67" t="e">
        <f t="shared" si="13"/>
        <v>#REF!</v>
      </c>
      <c r="K73" s="110" t="e">
        <f t="shared" si="14"/>
        <v>#REF!</v>
      </c>
      <c r="L73" s="67">
        <f t="shared" si="2"/>
        <v>160</v>
      </c>
      <c r="M73" s="68" t="e">
        <f t="shared" si="15"/>
        <v>#REF!</v>
      </c>
      <c r="Q73" t="s">
        <v>220</v>
      </c>
      <c r="T73" s="54" t="s">
        <v>297</v>
      </c>
      <c r="V73" s="125"/>
      <c r="W73" s="44" t="e">
        <f>'Итог.вед.(ПРИХОД)'!BR35-B73</f>
        <v>#REF!</v>
      </c>
      <c r="Z73" s="44" t="e">
        <f>'Итог.вед.(ПРИХОД)'!BR35-B73</f>
        <v>#REF!</v>
      </c>
      <c r="AF73" s="197" t="e">
        <f t="shared" si="16"/>
        <v>#REF!</v>
      </c>
    </row>
    <row r="74" spans="1:32" ht="15.75">
      <c r="A74" s="66" t="str">
        <f>ССЫЛКИ!BS2</f>
        <v>Мандарины</v>
      </c>
      <c r="B74" s="105"/>
      <c r="C74" s="67">
        <f>ССЫЛКИ!BS3</f>
        <v>100</v>
      </c>
      <c r="D74" s="73">
        <f t="shared" si="10"/>
        <v>0</v>
      </c>
      <c r="E74" s="44" t="e">
        <f t="shared" si="11"/>
        <v>#REF!</v>
      </c>
      <c r="F74" s="67">
        <f t="shared" si="0"/>
        <v>100</v>
      </c>
      <c r="G74" s="72" t="e">
        <f t="shared" si="12"/>
        <v>#REF!</v>
      </c>
      <c r="H74" s="44" t="e">
        <f>'2 Итог.вед.(РАСХОД)'!BS35</f>
        <v>#REF!</v>
      </c>
      <c r="I74" s="67">
        <f t="shared" si="1"/>
        <v>100</v>
      </c>
      <c r="J74" s="67" t="e">
        <f t="shared" si="13"/>
        <v>#REF!</v>
      </c>
      <c r="K74" s="110" t="e">
        <f t="shared" si="14"/>
        <v>#REF!</v>
      </c>
      <c r="L74" s="67">
        <f t="shared" si="2"/>
        <v>100</v>
      </c>
      <c r="M74" s="68" t="e">
        <f t="shared" si="15"/>
        <v>#REF!</v>
      </c>
      <c r="Q74" t="s">
        <v>221</v>
      </c>
      <c r="T74" s="54" t="s">
        <v>298</v>
      </c>
      <c r="V74" s="125"/>
      <c r="W74" s="44" t="e">
        <f>'Итог.вед.(ПРИХОД)'!BS35-B74</f>
        <v>#REF!</v>
      </c>
      <c r="Z74" s="44" t="e">
        <f>'Итог.вед.(ПРИХОД)'!BS35-B74</f>
        <v>#REF!</v>
      </c>
      <c r="AF74" s="197" t="e">
        <f t="shared" si="16"/>
        <v>#REF!</v>
      </c>
    </row>
    <row r="75" spans="1:32" ht="15.75">
      <c r="A75" s="66" t="str">
        <f>ССЫЛКИ!BT2</f>
        <v>Яблоки</v>
      </c>
      <c r="B75" s="105"/>
      <c r="C75" s="67">
        <f>ССЫЛКИ!BT3</f>
        <v>90</v>
      </c>
      <c r="D75" s="73">
        <f t="shared" si="10"/>
        <v>0</v>
      </c>
      <c r="E75" s="44" t="e">
        <f t="shared" si="11"/>
        <v>#REF!</v>
      </c>
      <c r="F75" s="67">
        <f t="shared" si="0"/>
        <v>90</v>
      </c>
      <c r="G75" s="72" t="e">
        <f t="shared" si="12"/>
        <v>#REF!</v>
      </c>
      <c r="H75" s="44" t="e">
        <f>'2 Итог.вед.(РАСХОД)'!BT35</f>
        <v>#REF!</v>
      </c>
      <c r="I75" s="67">
        <f t="shared" si="1"/>
        <v>90</v>
      </c>
      <c r="J75" s="67" t="e">
        <f t="shared" si="13"/>
        <v>#REF!</v>
      </c>
      <c r="K75" s="110" t="e">
        <f t="shared" si="14"/>
        <v>#REF!</v>
      </c>
      <c r="L75" s="67">
        <f t="shared" si="2"/>
        <v>90</v>
      </c>
      <c r="M75" s="68" t="e">
        <f t="shared" si="15"/>
        <v>#REF!</v>
      </c>
      <c r="Q75" t="s">
        <v>222</v>
      </c>
      <c r="T75" s="54" t="s">
        <v>299</v>
      </c>
      <c r="V75" s="125"/>
      <c r="W75" s="44" t="e">
        <f>'Итог.вед.(ПРИХОД)'!BT35-B75</f>
        <v>#REF!</v>
      </c>
      <c r="Z75" s="44" t="e">
        <f>'Итог.вед.(ПРИХОД)'!BT35-B75</f>
        <v>#REF!</v>
      </c>
      <c r="AF75" s="197" t="e">
        <f t="shared" si="16"/>
        <v>#REF!</v>
      </c>
    </row>
    <row r="76" spans="1:32" ht="15.75">
      <c r="A76" s="66" t="str">
        <f>ССЫЛКИ!BU2</f>
        <v>Сырник полуф-т (шт)</v>
      </c>
      <c r="B76" s="105"/>
      <c r="C76" s="67">
        <f>ССЫЛКИ!BU3</f>
        <v>21</v>
      </c>
      <c r="D76" s="73">
        <f t="shared" si="10"/>
        <v>0</v>
      </c>
      <c r="E76" s="44" t="e">
        <f t="shared" ref="E76:E79" si="17">AF76</f>
        <v>#REF!</v>
      </c>
      <c r="F76" s="67">
        <f t="shared" si="0"/>
        <v>21</v>
      </c>
      <c r="G76" s="72" t="e">
        <f t="shared" si="12"/>
        <v>#REF!</v>
      </c>
      <c r="H76" s="44" t="e">
        <f>'2 Итог.вед.(РАСХОД)'!BU35</f>
        <v>#REF!</v>
      </c>
      <c r="I76" s="67">
        <f t="shared" si="1"/>
        <v>21</v>
      </c>
      <c r="J76" s="67" t="e">
        <f t="shared" si="13"/>
        <v>#REF!</v>
      </c>
      <c r="K76" s="110" t="e">
        <f t="shared" si="14"/>
        <v>#REF!</v>
      </c>
      <c r="L76" s="67">
        <f t="shared" si="2"/>
        <v>21</v>
      </c>
      <c r="M76" s="68" t="e">
        <f t="shared" ref="M76:M79" si="18">ROUND((L76*K76),2)</f>
        <v>#REF!</v>
      </c>
      <c r="Q76" t="s">
        <v>223</v>
      </c>
      <c r="T76" s="54" t="s">
        <v>300</v>
      </c>
      <c r="V76" s="125"/>
      <c r="W76" s="44" t="e">
        <f>'Итог.вед.(ПРИХОД)'!BU35-B76</f>
        <v>#REF!</v>
      </c>
      <c r="Z76" s="44" t="e">
        <f>'Итог.вед.(ПРИХОД)'!BU35-B76</f>
        <v>#REF!</v>
      </c>
      <c r="AF76" s="197" t="e">
        <f t="shared" si="16"/>
        <v>#REF!</v>
      </c>
    </row>
    <row r="77" spans="1:32" ht="15.75">
      <c r="A77" s="66" t="str">
        <f>ССЫЛКИ!BV2</f>
        <v>Хлеб</v>
      </c>
      <c r="B77" s="105"/>
      <c r="C77" s="67">
        <f>ССЫЛКИ!BV3</f>
        <v>40</v>
      </c>
      <c r="D77" s="73">
        <f t="shared" si="10"/>
        <v>0</v>
      </c>
      <c r="E77" s="44" t="e">
        <f t="shared" si="17"/>
        <v>#REF!</v>
      </c>
      <c r="F77" s="67">
        <f t="shared" si="0"/>
        <v>40</v>
      </c>
      <c r="G77" s="72" t="e">
        <f t="shared" si="12"/>
        <v>#REF!</v>
      </c>
      <c r="H77" s="44" t="e">
        <f>'2 Итог.вед.(РАСХОД)'!BV35</f>
        <v>#REF!</v>
      </c>
      <c r="I77" s="67">
        <f t="shared" si="1"/>
        <v>40</v>
      </c>
      <c r="J77" s="67" t="e">
        <f t="shared" si="13"/>
        <v>#REF!</v>
      </c>
      <c r="K77" s="110" t="e">
        <f t="shared" si="14"/>
        <v>#REF!</v>
      </c>
      <c r="L77" s="67">
        <f t="shared" si="2"/>
        <v>40</v>
      </c>
      <c r="M77" s="68" t="e">
        <f t="shared" si="18"/>
        <v>#REF!</v>
      </c>
      <c r="Q77" t="s">
        <v>224</v>
      </c>
      <c r="T77" s="54" t="s">
        <v>301</v>
      </c>
      <c r="V77" s="125"/>
      <c r="W77" s="44" t="e">
        <f>'Итог.вед.(ПРИХОД)'!BV35-B77</f>
        <v>#REF!</v>
      </c>
      <c r="Z77" s="44" t="e">
        <f>'Итог.вед.(ПРИХОД)'!BV35-B77</f>
        <v>#REF!</v>
      </c>
      <c r="AF77" s="197" t="e">
        <f t="shared" si="16"/>
        <v>#REF!</v>
      </c>
    </row>
    <row r="78" spans="1:32" ht="15.75">
      <c r="A78" s="66" t="str">
        <f>ССЫЛКИ!BW2</f>
        <v>Изюм</v>
      </c>
      <c r="B78" s="105"/>
      <c r="C78" s="67">
        <f>ССЫЛКИ!BW3</f>
        <v>210</v>
      </c>
      <c r="D78" s="73">
        <f t="shared" si="10"/>
        <v>0</v>
      </c>
      <c r="E78" s="44" t="e">
        <f t="shared" si="17"/>
        <v>#REF!</v>
      </c>
      <c r="F78" s="67">
        <f t="shared" si="0"/>
        <v>210</v>
      </c>
      <c r="G78" s="72" t="e">
        <f t="shared" si="12"/>
        <v>#REF!</v>
      </c>
      <c r="H78" s="44" t="e">
        <f>'2 Итог.вед.(РАСХОД)'!BW35</f>
        <v>#REF!</v>
      </c>
      <c r="I78" s="67">
        <f t="shared" si="1"/>
        <v>210</v>
      </c>
      <c r="J78" s="67" t="e">
        <f t="shared" si="13"/>
        <v>#REF!</v>
      </c>
      <c r="K78" s="110" t="e">
        <f t="shared" si="14"/>
        <v>#REF!</v>
      </c>
      <c r="L78" s="67">
        <f t="shared" si="2"/>
        <v>210</v>
      </c>
      <c r="M78" s="68" t="e">
        <f t="shared" si="18"/>
        <v>#REF!</v>
      </c>
      <c r="Q78" t="s">
        <v>225</v>
      </c>
      <c r="T78" s="54" t="s">
        <v>302</v>
      </c>
      <c r="V78" s="125"/>
      <c r="W78" s="44" t="e">
        <f>'Итог.вед.(ПРИХОД)'!BW35-B78</f>
        <v>#REF!</v>
      </c>
      <c r="Z78" s="44" t="e">
        <f>'Итог.вед.(ПРИХОД)'!BW35-B78</f>
        <v>#REF!</v>
      </c>
      <c r="AF78" s="197" t="e">
        <f t="shared" si="16"/>
        <v>#REF!</v>
      </c>
    </row>
    <row r="79" spans="1:32" ht="15.75">
      <c r="A79" s="66" t="str">
        <f>ССЫЛКИ!BX2</f>
        <v>Зефир в шоколаде (шт.)</v>
      </c>
      <c r="B79" s="105"/>
      <c r="C79" s="67">
        <f>ССЫЛКИ!BX3</f>
        <v>8</v>
      </c>
      <c r="D79" s="73">
        <f t="shared" si="10"/>
        <v>0</v>
      </c>
      <c r="E79" s="44" t="e">
        <f t="shared" si="17"/>
        <v>#REF!</v>
      </c>
      <c r="F79" s="67">
        <f t="shared" si="0"/>
        <v>8</v>
      </c>
      <c r="G79" s="72" t="e">
        <f t="shared" si="12"/>
        <v>#REF!</v>
      </c>
      <c r="H79" s="44" t="e">
        <f>'2 Итог.вед.(РАСХОД)'!BX35</f>
        <v>#REF!</v>
      </c>
      <c r="I79" s="67">
        <f t="shared" si="1"/>
        <v>8</v>
      </c>
      <c r="J79" s="67" t="e">
        <f t="shared" si="13"/>
        <v>#REF!</v>
      </c>
      <c r="K79" s="110" t="e">
        <f t="shared" si="14"/>
        <v>#REF!</v>
      </c>
      <c r="L79" s="67">
        <f t="shared" si="2"/>
        <v>8</v>
      </c>
      <c r="M79" s="68" t="e">
        <f t="shared" si="18"/>
        <v>#REF!</v>
      </c>
      <c r="Q79" t="s">
        <v>226</v>
      </c>
      <c r="T79" s="54" t="s">
        <v>303</v>
      </c>
      <c r="V79" s="125"/>
      <c r="W79" s="44" t="e">
        <f>'Итог.вед.(ПРИХОД)'!BX35-B79</f>
        <v>#REF!</v>
      </c>
      <c r="Z79" s="44" t="e">
        <f>'Итог.вед.(ПРИХОД)'!BX35-B79</f>
        <v>#REF!</v>
      </c>
      <c r="AF79" s="197" t="e">
        <f t="shared" si="16"/>
        <v>#REF!</v>
      </c>
    </row>
    <row r="80" spans="1:32" ht="15.75">
      <c r="A80" s="66"/>
      <c r="B80" s="41"/>
      <c r="C80" s="65"/>
      <c r="D80" s="102">
        <f>SUM(D5:D79)</f>
        <v>0</v>
      </c>
      <c r="E80" s="41"/>
      <c r="F80" s="65"/>
      <c r="G80" s="69" t="e">
        <f>SUM(G5:G79)</f>
        <v>#REF!</v>
      </c>
      <c r="H80" s="41"/>
      <c r="I80" s="65"/>
      <c r="J80" s="108" t="e">
        <f>SUM(J5:J79)</f>
        <v>#REF!</v>
      </c>
      <c r="K80" s="110">
        <f t="shared" ref="K80" si="19">(E80+B80)-H80</f>
        <v>0</v>
      </c>
      <c r="L80" s="109"/>
      <c r="M80" s="101" t="e">
        <f>SUM(M5:M79)</f>
        <v>#REF!</v>
      </c>
      <c r="V80" s="94"/>
    </row>
    <row r="81" spans="7:22" hidden="1">
      <c r="G81" s="277" t="e">
        <f>SUBTOTAL(109,G5:G79)</f>
        <v>#REF!</v>
      </c>
      <c r="U81" s="94"/>
    </row>
    <row r="82" spans="7:22">
      <c r="U82" s="94"/>
    </row>
    <row r="83" spans="7:22">
      <c r="U83" s="94"/>
    </row>
    <row r="84" spans="7:22">
      <c r="U84" s="94"/>
    </row>
    <row r="85" spans="7:22">
      <c r="V85" s="94"/>
    </row>
    <row r="86" spans="7:22">
      <c r="V86" s="94"/>
    </row>
    <row r="87" spans="7:22">
      <c r="V87" s="94"/>
    </row>
    <row r="88" spans="7:22">
      <c r="V88" s="94"/>
    </row>
    <row r="89" spans="7:22">
      <c r="V89" s="94"/>
    </row>
  </sheetData>
  <mergeCells count="6">
    <mergeCell ref="A1:M1"/>
    <mergeCell ref="B3:D3"/>
    <mergeCell ref="E3:G3"/>
    <mergeCell ref="H3:J3"/>
    <mergeCell ref="K3:M3"/>
    <mergeCell ref="A2:M2"/>
  </mergeCells>
  <pageMargins left="0.70866141732283472" right="0.11811023622047245" top="0.15748031496062992" bottom="0.15748031496062992" header="0" footer="0"/>
  <pageSetup paperSize="9" scale="56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/>
  <dimension ref="A1:R84"/>
  <sheetViews>
    <sheetView showZeros="0" topLeftCell="A40" zoomScale="80" zoomScaleNormal="80" workbookViewId="0">
      <selection activeCell="E5" sqref="E5:E79"/>
    </sheetView>
  </sheetViews>
  <sheetFormatPr defaultColWidth="12.625" defaultRowHeight="14.25"/>
  <cols>
    <col min="1" max="1" width="28.25" style="100" bestFit="1" customWidth="1"/>
    <col min="2" max="2" width="9.875" style="100" bestFit="1" customWidth="1"/>
    <col min="3" max="3" width="7.625" style="100" customWidth="1"/>
    <col min="4" max="4" width="10.25" style="100" customWidth="1"/>
    <col min="5" max="5" width="9" style="100" bestFit="1" customWidth="1"/>
    <col min="6" max="6" width="7.625" style="100" customWidth="1"/>
    <col min="7" max="7" width="12.5" style="100" customWidth="1"/>
    <col min="8" max="8" width="9" style="100" bestFit="1" customWidth="1"/>
    <col min="9" max="9" width="7.625" style="100" customWidth="1"/>
    <col min="10" max="10" width="12.5" style="100" customWidth="1"/>
    <col min="11" max="11" width="8.75" style="100" bestFit="1" customWidth="1"/>
    <col min="12" max="12" width="7.625" style="100" customWidth="1"/>
    <col min="13" max="13" width="11.5" style="100" bestFit="1" customWidth="1"/>
    <col min="14" max="30" width="3.375" style="100" customWidth="1"/>
    <col min="31" max="33" width="7.625" style="100" customWidth="1"/>
    <col min="34" max="16384" width="12.625" style="100"/>
  </cols>
  <sheetData>
    <row r="1" spans="1:18" ht="18">
      <c r="A1" s="477" t="s">
        <v>141</v>
      </c>
      <c r="B1" s="478"/>
      <c r="C1" s="478"/>
      <c r="D1" s="478"/>
      <c r="E1" s="478"/>
      <c r="F1" s="478"/>
      <c r="G1" s="478"/>
      <c r="H1" s="478"/>
      <c r="I1" s="478"/>
      <c r="J1" s="478"/>
      <c r="K1" s="478"/>
      <c r="L1" s="478"/>
      <c r="M1" s="478"/>
    </row>
    <row r="2" spans="1:18" ht="18.75">
      <c r="A2" s="481" t="str">
        <f>'Автомат. ввод'!N10</f>
        <v>МКОУ " Новокрестьяновская  СОШ"</v>
      </c>
      <c r="B2" s="481"/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481"/>
    </row>
    <row r="3" spans="1:18" ht="15">
      <c r="A3" s="82"/>
      <c r="B3" s="479" t="s">
        <v>128</v>
      </c>
      <c r="C3" s="446"/>
      <c r="D3" s="451"/>
      <c r="E3" s="479" t="s">
        <v>139</v>
      </c>
      <c r="F3" s="446"/>
      <c r="G3" s="451"/>
      <c r="H3" s="479" t="s">
        <v>140</v>
      </c>
      <c r="I3" s="446"/>
      <c r="J3" s="451"/>
      <c r="K3" s="479" t="s">
        <v>131</v>
      </c>
      <c r="L3" s="446"/>
      <c r="M3" s="451"/>
      <c r="R3" s="64"/>
    </row>
    <row r="4" spans="1:18" ht="15">
      <c r="A4" s="41"/>
      <c r="B4" s="41" t="s">
        <v>123</v>
      </c>
      <c r="C4" s="71" t="s">
        <v>132</v>
      </c>
      <c r="D4" s="71" t="s">
        <v>133</v>
      </c>
      <c r="E4" s="41" t="s">
        <v>123</v>
      </c>
      <c r="F4" s="71" t="s">
        <v>132</v>
      </c>
      <c r="G4" s="71" t="s">
        <v>133</v>
      </c>
      <c r="H4" s="41" t="s">
        <v>123</v>
      </c>
      <c r="I4" s="65" t="s">
        <v>132</v>
      </c>
      <c r="J4" s="65" t="s">
        <v>133</v>
      </c>
      <c r="K4" s="41" t="s">
        <v>123</v>
      </c>
      <c r="L4" s="65" t="s">
        <v>132</v>
      </c>
      <c r="M4" s="65" t="s">
        <v>133</v>
      </c>
      <c r="Q4" s="64"/>
      <c r="R4" s="64"/>
    </row>
    <row r="5" spans="1:18" ht="15.75">
      <c r="A5" s="66" t="str">
        <f>ССЫЛКИ!B2</f>
        <v>Вермишель</v>
      </c>
      <c r="B5" s="104"/>
      <c r="C5" s="72">
        <f>ССЫЛКИ!B3</f>
        <v>85</v>
      </c>
      <c r="D5" s="73">
        <f t="shared" ref="D5:D79" si="0">C5*B5</f>
        <v>0</v>
      </c>
      <c r="E5" s="54">
        <v>0</v>
      </c>
      <c r="F5" s="72">
        <f t="shared" ref="F5:F79" si="1">C5</f>
        <v>85</v>
      </c>
      <c r="G5" s="73">
        <f t="shared" ref="G5:G79" si="2">E5*F5</f>
        <v>0</v>
      </c>
      <c r="H5" s="54" t="e">
        <f>'Итог.вед.(ПРИХОД)'!B35</f>
        <v>#REF!</v>
      </c>
      <c r="I5" s="67">
        <f t="shared" ref="I5:I79" si="3">C5</f>
        <v>85</v>
      </c>
      <c r="J5" s="68" t="e">
        <f t="shared" ref="J5:J79" si="4">H5*I5</f>
        <v>#REF!</v>
      </c>
      <c r="K5" s="110" t="e">
        <f>B5+E5-H5</f>
        <v>#REF!</v>
      </c>
      <c r="L5" s="67">
        <f t="shared" ref="L5:L79" si="5">C5</f>
        <v>85</v>
      </c>
      <c r="M5" s="68" t="e">
        <f>L5*K5</f>
        <v>#REF!</v>
      </c>
      <c r="Q5" s="64"/>
      <c r="R5" s="64"/>
    </row>
    <row r="6" spans="1:18" ht="15.75">
      <c r="A6" s="66" t="str">
        <f>ССЫЛКИ!C2</f>
        <v>Люля полуфаб-т (шт)</v>
      </c>
      <c r="B6" s="104"/>
      <c r="C6" s="72">
        <f>ССЫЛКИ!C3</f>
        <v>21</v>
      </c>
      <c r="D6" s="73">
        <f t="shared" si="0"/>
        <v>0</v>
      </c>
      <c r="E6" s="54">
        <v>0</v>
      </c>
      <c r="F6" s="72">
        <f t="shared" si="1"/>
        <v>21</v>
      </c>
      <c r="G6" s="73">
        <f t="shared" si="2"/>
        <v>0</v>
      </c>
      <c r="H6" s="54" t="e">
        <f>'Итог.вед.(ПРИХОД)'!C35</f>
        <v>#REF!</v>
      </c>
      <c r="I6" s="67">
        <f t="shared" si="3"/>
        <v>21</v>
      </c>
      <c r="J6" s="68" t="e">
        <f t="shared" si="4"/>
        <v>#REF!</v>
      </c>
      <c r="K6" s="110" t="e">
        <f t="shared" ref="K6:K68" si="6">B6+E6-H6</f>
        <v>#REF!</v>
      </c>
      <c r="L6" s="67">
        <f t="shared" si="5"/>
        <v>21</v>
      </c>
      <c r="M6" s="68" t="e">
        <f t="shared" ref="M6:M79" si="7">L6*K6</f>
        <v>#REF!</v>
      </c>
      <c r="Q6" s="64"/>
      <c r="R6" s="64"/>
    </row>
    <row r="7" spans="1:18" ht="15.75">
      <c r="A7" s="66" t="str">
        <f>ССЫЛКИ!D2</f>
        <v>Котлета говяжья полуф-т (шт)</v>
      </c>
      <c r="B7" s="104"/>
      <c r="C7" s="72">
        <f>ССЫЛКИ!D3</f>
        <v>21</v>
      </c>
      <c r="D7" s="73">
        <f t="shared" si="0"/>
        <v>0</v>
      </c>
      <c r="E7" s="54">
        <v>0</v>
      </c>
      <c r="F7" s="72">
        <f t="shared" si="1"/>
        <v>21</v>
      </c>
      <c r="G7" s="73">
        <f t="shared" si="2"/>
        <v>0</v>
      </c>
      <c r="H7" s="54" t="e">
        <f>'Итог.вед.(ПРИХОД)'!D35</f>
        <v>#REF!</v>
      </c>
      <c r="I7" s="67">
        <f t="shared" si="3"/>
        <v>21</v>
      </c>
      <c r="J7" s="68" t="e">
        <f t="shared" si="4"/>
        <v>#REF!</v>
      </c>
      <c r="K7" s="110" t="e">
        <f t="shared" si="6"/>
        <v>#REF!</v>
      </c>
      <c r="L7" s="67">
        <f t="shared" si="5"/>
        <v>21</v>
      </c>
      <c r="M7" s="68" t="e">
        <f t="shared" si="7"/>
        <v>#REF!</v>
      </c>
      <c r="Q7" s="64"/>
    </row>
    <row r="8" spans="1:18" ht="15.75">
      <c r="A8" s="66" t="str">
        <f>ССЫЛКИ!E2</f>
        <v>Какао (Фунтик) (шт)</v>
      </c>
      <c r="B8" s="104"/>
      <c r="C8" s="67">
        <f>ССЫЛКИ!E3</f>
        <v>6</v>
      </c>
      <c r="D8" s="68">
        <f t="shared" si="0"/>
        <v>0</v>
      </c>
      <c r="E8" s="54">
        <v>0</v>
      </c>
      <c r="F8" s="67">
        <f t="shared" si="1"/>
        <v>6</v>
      </c>
      <c r="G8" s="68">
        <f t="shared" si="2"/>
        <v>0</v>
      </c>
      <c r="H8" s="54" t="e">
        <f>'Итог.вед.(ПРИХОД)'!E35</f>
        <v>#REF!</v>
      </c>
      <c r="I8" s="67">
        <f t="shared" si="3"/>
        <v>6</v>
      </c>
      <c r="J8" s="68" t="e">
        <f t="shared" si="4"/>
        <v>#REF!</v>
      </c>
      <c r="K8" s="110" t="e">
        <f>B8+E8-H8</f>
        <v>#REF!</v>
      </c>
      <c r="L8" s="67">
        <f t="shared" si="5"/>
        <v>6</v>
      </c>
      <c r="M8" s="68" t="e">
        <f t="shared" si="7"/>
        <v>#REF!</v>
      </c>
    </row>
    <row r="9" spans="1:18" ht="15.75">
      <c r="A9" s="66" t="str">
        <f>ССЫЛКИ!F2</f>
        <v>Какао порошок</v>
      </c>
      <c r="B9" s="104"/>
      <c r="C9" s="67">
        <f>ССЫЛКИ!F3</f>
        <v>400</v>
      </c>
      <c r="D9" s="68">
        <f t="shared" si="0"/>
        <v>0</v>
      </c>
      <c r="E9" s="54">
        <v>0</v>
      </c>
      <c r="F9" s="67">
        <f t="shared" si="1"/>
        <v>400</v>
      </c>
      <c r="G9" s="68">
        <f t="shared" si="2"/>
        <v>0</v>
      </c>
      <c r="H9" s="54" t="e">
        <f>'Итог.вед.(ПРИХОД)'!F35</f>
        <v>#REF!</v>
      </c>
      <c r="I9" s="67">
        <f t="shared" si="3"/>
        <v>400</v>
      </c>
      <c r="J9" s="68" t="e">
        <f t="shared" si="4"/>
        <v>#REF!</v>
      </c>
      <c r="K9" s="110" t="e">
        <f t="shared" si="6"/>
        <v>#REF!</v>
      </c>
      <c r="L9" s="67">
        <f t="shared" si="5"/>
        <v>400</v>
      </c>
      <c r="M9" s="68" t="e">
        <f t="shared" si="7"/>
        <v>#REF!</v>
      </c>
    </row>
    <row r="10" spans="1:18" ht="15.75">
      <c r="A10" s="66" t="str">
        <f>ССЫЛКИ!G2</f>
        <v>Кисель фруктовый</v>
      </c>
      <c r="B10" s="104"/>
      <c r="C10" s="67">
        <f>ССЫЛКИ!G3</f>
        <v>140</v>
      </c>
      <c r="D10" s="68">
        <f t="shared" si="0"/>
        <v>0</v>
      </c>
      <c r="E10" s="54">
        <v>0</v>
      </c>
      <c r="F10" s="67">
        <f t="shared" si="1"/>
        <v>140</v>
      </c>
      <c r="G10" s="68">
        <f t="shared" si="2"/>
        <v>0</v>
      </c>
      <c r="H10" s="54" t="e">
        <f>'Итог.вед.(ПРИХОД)'!G35</f>
        <v>#REF!</v>
      </c>
      <c r="I10" s="67">
        <f t="shared" si="3"/>
        <v>140</v>
      </c>
      <c r="J10" s="68" t="e">
        <f t="shared" si="4"/>
        <v>#REF!</v>
      </c>
      <c r="K10" s="110" t="e">
        <f t="shared" si="6"/>
        <v>#REF!</v>
      </c>
      <c r="L10" s="67">
        <f t="shared" si="5"/>
        <v>140</v>
      </c>
      <c r="M10" s="68" t="e">
        <f t="shared" si="7"/>
        <v>#REF!</v>
      </c>
    </row>
    <row r="11" spans="1:18" ht="15.75">
      <c r="A11" s="66" t="str">
        <f>ССЫЛКИ!H2</f>
        <v>Макароны</v>
      </c>
      <c r="B11" s="104"/>
      <c r="C11" s="67">
        <f>ССЫЛКИ!H3</f>
        <v>85</v>
      </c>
      <c r="D11" s="68">
        <f t="shared" si="0"/>
        <v>0</v>
      </c>
      <c r="E11" s="54">
        <v>0</v>
      </c>
      <c r="F11" s="67">
        <f t="shared" si="1"/>
        <v>85</v>
      </c>
      <c r="G11" s="68">
        <f t="shared" si="2"/>
        <v>0</v>
      </c>
      <c r="H11" s="54" t="e">
        <f>'Итог.вед.(ПРИХОД)'!H35</f>
        <v>#REF!</v>
      </c>
      <c r="I11" s="67">
        <f t="shared" si="3"/>
        <v>85</v>
      </c>
      <c r="J11" s="68" t="e">
        <f t="shared" si="4"/>
        <v>#REF!</v>
      </c>
      <c r="K11" s="110" t="e">
        <f t="shared" si="6"/>
        <v>#REF!</v>
      </c>
      <c r="L11" s="67">
        <f t="shared" si="5"/>
        <v>85</v>
      </c>
      <c r="M11" s="68" t="e">
        <f t="shared" si="7"/>
        <v>#REF!</v>
      </c>
    </row>
    <row r="12" spans="1:18" ht="15.75">
      <c r="A12" s="66" t="str">
        <f>ССЫЛКИ!I2</f>
        <v>Тефтели полуф-т (шт)</v>
      </c>
      <c r="B12" s="104"/>
      <c r="C12" s="67">
        <f>ССЫЛКИ!I3</f>
        <v>21</v>
      </c>
      <c r="D12" s="68">
        <f t="shared" si="0"/>
        <v>0</v>
      </c>
      <c r="E12" s="54">
        <v>0</v>
      </c>
      <c r="F12" s="67">
        <f t="shared" si="1"/>
        <v>21</v>
      </c>
      <c r="G12" s="68">
        <f t="shared" si="2"/>
        <v>0</v>
      </c>
      <c r="H12" s="54" t="e">
        <f>'Итог.вед.(ПРИХОД)'!I35</f>
        <v>#REF!</v>
      </c>
      <c r="I12" s="67">
        <f t="shared" si="3"/>
        <v>21</v>
      </c>
      <c r="J12" s="68" t="e">
        <f t="shared" si="4"/>
        <v>#REF!</v>
      </c>
      <c r="K12" s="110" t="e">
        <f t="shared" si="6"/>
        <v>#REF!</v>
      </c>
      <c r="L12" s="67">
        <f t="shared" si="5"/>
        <v>21</v>
      </c>
      <c r="M12" s="68" t="e">
        <f t="shared" si="7"/>
        <v>#REF!</v>
      </c>
    </row>
    <row r="13" spans="1:18" ht="15.75">
      <c r="A13" s="66" t="str">
        <f>ССЫЛКИ!J2</f>
        <v>Масло растительное</v>
      </c>
      <c r="B13" s="104"/>
      <c r="C13" s="67">
        <f>ССЫЛКИ!J3</f>
        <v>140</v>
      </c>
      <c r="D13" s="68">
        <f t="shared" si="0"/>
        <v>0</v>
      </c>
      <c r="E13" s="54">
        <v>0</v>
      </c>
      <c r="F13" s="67">
        <f t="shared" si="1"/>
        <v>140</v>
      </c>
      <c r="G13" s="68">
        <f t="shared" si="2"/>
        <v>0</v>
      </c>
      <c r="H13" s="54" t="e">
        <f>'Итог.вед.(ПРИХОД)'!J35</f>
        <v>#REF!</v>
      </c>
      <c r="I13" s="67">
        <f t="shared" si="3"/>
        <v>140</v>
      </c>
      <c r="J13" s="68" t="e">
        <f t="shared" si="4"/>
        <v>#REF!</v>
      </c>
      <c r="K13" s="110" t="e">
        <f t="shared" si="6"/>
        <v>#REF!</v>
      </c>
      <c r="L13" s="67">
        <f t="shared" si="5"/>
        <v>140</v>
      </c>
      <c r="M13" s="68" t="e">
        <f t="shared" si="7"/>
        <v>#REF!</v>
      </c>
    </row>
    <row r="14" spans="1:18" ht="15.75">
      <c r="A14" s="66" t="str">
        <f>ССЫЛКИ!K2</f>
        <v>Сахар</v>
      </c>
      <c r="B14" s="104"/>
      <c r="C14" s="67">
        <f>ССЫЛКИ!K3</f>
        <v>56</v>
      </c>
      <c r="D14" s="68">
        <f t="shared" si="0"/>
        <v>0</v>
      </c>
      <c r="E14" s="54">
        <v>0</v>
      </c>
      <c r="F14" s="67">
        <f t="shared" si="1"/>
        <v>56</v>
      </c>
      <c r="G14" s="68">
        <f t="shared" si="2"/>
        <v>0</v>
      </c>
      <c r="H14" s="54" t="e">
        <f>'Итог.вед.(ПРИХОД)'!K35</f>
        <v>#REF!</v>
      </c>
      <c r="I14" s="67">
        <f t="shared" si="3"/>
        <v>56</v>
      </c>
      <c r="J14" s="68" t="e">
        <f t="shared" si="4"/>
        <v>#REF!</v>
      </c>
      <c r="K14" s="110" t="e">
        <f t="shared" si="6"/>
        <v>#REF!</v>
      </c>
      <c r="L14" s="67">
        <f t="shared" si="5"/>
        <v>56</v>
      </c>
      <c r="M14" s="68" t="e">
        <f t="shared" si="7"/>
        <v>#REF!</v>
      </c>
    </row>
    <row r="15" spans="1:18" ht="15.75">
      <c r="A15" s="66" t="str">
        <f>ССЫЛКИ!L2</f>
        <v>Соль иодир.</v>
      </c>
      <c r="B15" s="105"/>
      <c r="C15" s="67">
        <f>ССЫЛКИ!L3</f>
        <v>10</v>
      </c>
      <c r="D15" s="68">
        <f t="shared" si="0"/>
        <v>0</v>
      </c>
      <c r="E15" s="54">
        <v>0</v>
      </c>
      <c r="F15" s="67">
        <f t="shared" si="1"/>
        <v>10</v>
      </c>
      <c r="G15" s="68">
        <f t="shared" si="2"/>
        <v>0</v>
      </c>
      <c r="H15" s="54" t="e">
        <f>'Итог.вед.(ПРИХОД)'!L35</f>
        <v>#REF!</v>
      </c>
      <c r="I15" s="67">
        <f t="shared" si="3"/>
        <v>10</v>
      </c>
      <c r="J15" s="68" t="e">
        <f t="shared" si="4"/>
        <v>#REF!</v>
      </c>
      <c r="K15" s="110" t="e">
        <f t="shared" si="6"/>
        <v>#REF!</v>
      </c>
      <c r="L15" s="67">
        <f t="shared" si="5"/>
        <v>10</v>
      </c>
      <c r="M15" s="68" t="e">
        <f t="shared" si="7"/>
        <v>#REF!</v>
      </c>
    </row>
    <row r="16" spans="1:18" ht="15.75">
      <c r="A16" s="66" t="str">
        <f>ССЫЛКИ!M2</f>
        <v>Сухофрукты</v>
      </c>
      <c r="B16" s="105"/>
      <c r="C16" s="67">
        <f>ССЫЛКИ!M3</f>
        <v>240</v>
      </c>
      <c r="D16" s="68">
        <f t="shared" si="0"/>
        <v>0</v>
      </c>
      <c r="E16" s="54">
        <v>0</v>
      </c>
      <c r="F16" s="67">
        <f t="shared" si="1"/>
        <v>240</v>
      </c>
      <c r="G16" s="68">
        <f t="shared" si="2"/>
        <v>0</v>
      </c>
      <c r="H16" s="54" t="e">
        <f>'Итог.вед.(ПРИХОД)'!M35</f>
        <v>#REF!</v>
      </c>
      <c r="I16" s="67">
        <f t="shared" si="3"/>
        <v>240</v>
      </c>
      <c r="J16" s="68" t="e">
        <f t="shared" si="4"/>
        <v>#REF!</v>
      </c>
      <c r="K16" s="110" t="e">
        <f t="shared" si="6"/>
        <v>#REF!</v>
      </c>
      <c r="L16" s="67">
        <f t="shared" si="5"/>
        <v>240</v>
      </c>
      <c r="M16" s="68" t="e">
        <f t="shared" si="7"/>
        <v>#REF!</v>
      </c>
    </row>
    <row r="17" spans="1:13" ht="15.75">
      <c r="A17" s="66" t="str">
        <f>ССЫЛКИ!N2</f>
        <v>Чай</v>
      </c>
      <c r="B17" s="105"/>
      <c r="C17" s="67">
        <f>ССЫЛКИ!N3</f>
        <v>700</v>
      </c>
      <c r="D17" s="68">
        <f t="shared" si="0"/>
        <v>0</v>
      </c>
      <c r="E17" s="54">
        <v>0</v>
      </c>
      <c r="F17" s="67">
        <f t="shared" si="1"/>
        <v>700</v>
      </c>
      <c r="G17" s="68">
        <f t="shared" si="2"/>
        <v>0</v>
      </c>
      <c r="H17" s="54" t="e">
        <f>'Итог.вед.(ПРИХОД)'!N35</f>
        <v>#REF!</v>
      </c>
      <c r="I17" s="67">
        <f t="shared" si="3"/>
        <v>700</v>
      </c>
      <c r="J17" s="68" t="e">
        <f t="shared" si="4"/>
        <v>#REF!</v>
      </c>
      <c r="K17" s="110" t="e">
        <f t="shared" si="6"/>
        <v>#REF!</v>
      </c>
      <c r="L17" s="67">
        <f t="shared" si="5"/>
        <v>700</v>
      </c>
      <c r="M17" s="68" t="e">
        <f t="shared" si="7"/>
        <v>#REF!</v>
      </c>
    </row>
    <row r="18" spans="1:13" ht="15.75">
      <c r="A18" s="66" t="str">
        <f>ССЫЛКИ!O2</f>
        <v>Яйцо куриное (штук)</v>
      </c>
      <c r="B18" s="105"/>
      <c r="C18" s="67">
        <f>ССЫЛКИ!O3</f>
        <v>8</v>
      </c>
      <c r="D18" s="68">
        <f t="shared" si="0"/>
        <v>0</v>
      </c>
      <c r="E18" s="54">
        <v>0</v>
      </c>
      <c r="F18" s="67">
        <f t="shared" si="1"/>
        <v>8</v>
      </c>
      <c r="G18" s="68">
        <f t="shared" si="2"/>
        <v>0</v>
      </c>
      <c r="H18" s="54" t="e">
        <f>'Итог.вед.(ПРИХОД)'!O35</f>
        <v>#REF!</v>
      </c>
      <c r="I18" s="67">
        <f t="shared" si="3"/>
        <v>8</v>
      </c>
      <c r="J18" s="68" t="e">
        <f t="shared" si="4"/>
        <v>#REF!</v>
      </c>
      <c r="K18" s="110" t="e">
        <f t="shared" si="6"/>
        <v>#REF!</v>
      </c>
      <c r="L18" s="67">
        <f t="shared" si="5"/>
        <v>8</v>
      </c>
      <c r="M18" s="68" t="e">
        <f t="shared" si="7"/>
        <v>#REF!</v>
      </c>
    </row>
    <row r="19" spans="1:13" ht="15.75">
      <c r="A19" s="66" t="str">
        <f>ССЫЛКИ!P2</f>
        <v>Вафли</v>
      </c>
      <c r="B19" s="105"/>
      <c r="C19" s="67">
        <f>ССЫЛКИ!P3</f>
        <v>160</v>
      </c>
      <c r="D19" s="68">
        <f t="shared" si="0"/>
        <v>0</v>
      </c>
      <c r="E19" s="54">
        <v>0</v>
      </c>
      <c r="F19" s="67">
        <f t="shared" si="1"/>
        <v>160</v>
      </c>
      <c r="G19" s="68">
        <f t="shared" si="2"/>
        <v>0</v>
      </c>
      <c r="H19" s="54" t="e">
        <f>'Итог.вед.(ПРИХОД)'!P35</f>
        <v>#REF!</v>
      </c>
      <c r="I19" s="67">
        <f t="shared" si="3"/>
        <v>160</v>
      </c>
      <c r="J19" s="68" t="e">
        <f t="shared" si="4"/>
        <v>#REF!</v>
      </c>
      <c r="K19" s="110" t="e">
        <f t="shared" si="6"/>
        <v>#REF!</v>
      </c>
      <c r="L19" s="67">
        <f t="shared" si="5"/>
        <v>160</v>
      </c>
      <c r="M19" s="68" t="e">
        <f t="shared" si="7"/>
        <v>#REF!</v>
      </c>
    </row>
    <row r="20" spans="1:13" ht="15.75">
      <c r="A20" s="103" t="str">
        <f>ССЫЛКИ!Q2</f>
        <v>Кексы бездрожжевые (шт)</v>
      </c>
      <c r="B20" s="106"/>
      <c r="C20" s="67">
        <f>ССЫЛКИ!Q3</f>
        <v>10</v>
      </c>
      <c r="D20" s="68">
        <f t="shared" si="0"/>
        <v>0</v>
      </c>
      <c r="E20" s="54">
        <v>0</v>
      </c>
      <c r="F20" s="67">
        <f t="shared" si="1"/>
        <v>10</v>
      </c>
      <c r="G20" s="68">
        <f t="shared" si="2"/>
        <v>0</v>
      </c>
      <c r="H20" s="123" t="e">
        <f>'Итог.вед.(ПРИХОД)'!Q35</f>
        <v>#REF!</v>
      </c>
      <c r="I20" s="67">
        <f t="shared" si="3"/>
        <v>10</v>
      </c>
      <c r="J20" s="68" t="e">
        <f t="shared" si="4"/>
        <v>#REF!</v>
      </c>
      <c r="K20" s="110" t="e">
        <f>B20+E20-H20</f>
        <v>#REF!</v>
      </c>
      <c r="L20" s="67">
        <f t="shared" si="5"/>
        <v>10</v>
      </c>
      <c r="M20" s="68" t="e">
        <f t="shared" si="7"/>
        <v>#REF!</v>
      </c>
    </row>
    <row r="21" spans="1:13" ht="15.75">
      <c r="A21" s="66" t="str">
        <f>ССЫЛКИ!R2</f>
        <v>Печенье</v>
      </c>
      <c r="B21" s="105"/>
      <c r="C21" s="67">
        <f>ССЫЛКИ!R3</f>
        <v>150</v>
      </c>
      <c r="D21" s="68">
        <f t="shared" si="0"/>
        <v>0</v>
      </c>
      <c r="E21" s="54">
        <v>0</v>
      </c>
      <c r="F21" s="67">
        <f t="shared" si="1"/>
        <v>150</v>
      </c>
      <c r="G21" s="68">
        <f t="shared" si="2"/>
        <v>0</v>
      </c>
      <c r="H21" s="54" t="e">
        <f>'Итог.вед.(ПРИХОД)'!R35</f>
        <v>#REF!</v>
      </c>
      <c r="I21" s="67">
        <f t="shared" si="3"/>
        <v>150</v>
      </c>
      <c r="J21" s="68" t="e">
        <f t="shared" si="4"/>
        <v>#REF!</v>
      </c>
      <c r="K21" s="110" t="e">
        <f t="shared" si="6"/>
        <v>#REF!</v>
      </c>
      <c r="L21" s="67">
        <f t="shared" si="5"/>
        <v>150</v>
      </c>
      <c r="M21" s="68" t="e">
        <f t="shared" si="7"/>
        <v>#REF!</v>
      </c>
    </row>
    <row r="22" spans="1:13" ht="15.75">
      <c r="A22" s="66" t="str">
        <f>ССЫЛКИ!S2</f>
        <v>Пряники</v>
      </c>
      <c r="B22" s="105"/>
      <c r="C22" s="67">
        <f>ССЫЛКИ!S3</f>
        <v>110</v>
      </c>
      <c r="D22" s="68">
        <f t="shared" si="0"/>
        <v>0</v>
      </c>
      <c r="E22" s="54">
        <v>0</v>
      </c>
      <c r="F22" s="67">
        <f t="shared" si="1"/>
        <v>110</v>
      </c>
      <c r="G22" s="68">
        <f t="shared" si="2"/>
        <v>0</v>
      </c>
      <c r="H22" s="54" t="e">
        <f>'Итог.вед.(ПРИХОД)'!S35</f>
        <v>#REF!</v>
      </c>
      <c r="I22" s="67">
        <f t="shared" si="3"/>
        <v>110</v>
      </c>
      <c r="J22" s="68" t="e">
        <f t="shared" si="4"/>
        <v>#REF!</v>
      </c>
      <c r="K22" s="110" t="e">
        <f t="shared" si="6"/>
        <v>#REF!</v>
      </c>
      <c r="L22" s="67">
        <f t="shared" si="5"/>
        <v>110</v>
      </c>
      <c r="M22" s="68" t="e">
        <f t="shared" si="7"/>
        <v>#REF!</v>
      </c>
    </row>
    <row r="23" spans="1:13" ht="15.75">
      <c r="A23" s="66" t="str">
        <f>ССЫЛКИ!T2</f>
        <v>Горошек зеленый 0,7 кг.</v>
      </c>
      <c r="B23" s="105"/>
      <c r="C23" s="67">
        <f>ССЫЛКИ!T3</f>
        <v>130</v>
      </c>
      <c r="D23" s="68">
        <f t="shared" si="0"/>
        <v>0</v>
      </c>
      <c r="E23" s="54">
        <v>0</v>
      </c>
      <c r="F23" s="67">
        <f t="shared" si="1"/>
        <v>130</v>
      </c>
      <c r="G23" s="68">
        <f t="shared" si="2"/>
        <v>0</v>
      </c>
      <c r="H23" s="54" t="e">
        <f>'Итог.вед.(ПРИХОД)'!T35</f>
        <v>#REF!</v>
      </c>
      <c r="I23" s="67">
        <f t="shared" si="3"/>
        <v>130</v>
      </c>
      <c r="J23" s="68" t="e">
        <f t="shared" si="4"/>
        <v>#REF!</v>
      </c>
      <c r="K23" s="110" t="e">
        <f t="shared" si="6"/>
        <v>#REF!</v>
      </c>
      <c r="L23" s="67">
        <f t="shared" si="5"/>
        <v>130</v>
      </c>
      <c r="M23" s="68" t="e">
        <f t="shared" si="7"/>
        <v>#REF!</v>
      </c>
    </row>
    <row r="24" spans="1:13" ht="15.75">
      <c r="A24" s="66" t="str">
        <f>ССЫЛКИ!U2</f>
        <v>Кукуруза консервы</v>
      </c>
      <c r="B24" s="105"/>
      <c r="C24" s="67">
        <f>ССЫЛКИ!U3</f>
        <v>150</v>
      </c>
      <c r="D24" s="68">
        <f t="shared" si="0"/>
        <v>0</v>
      </c>
      <c r="E24" s="54">
        <v>0</v>
      </c>
      <c r="F24" s="67">
        <f t="shared" si="1"/>
        <v>150</v>
      </c>
      <c r="G24" s="68">
        <f t="shared" si="2"/>
        <v>0</v>
      </c>
      <c r="H24" s="54" t="e">
        <f>'Итог.вед.(ПРИХОД)'!U35</f>
        <v>#REF!</v>
      </c>
      <c r="I24" s="67">
        <f t="shared" si="3"/>
        <v>150</v>
      </c>
      <c r="J24" s="68" t="e">
        <f t="shared" si="4"/>
        <v>#REF!</v>
      </c>
      <c r="K24" s="110" t="e">
        <f t="shared" si="6"/>
        <v>#REF!</v>
      </c>
      <c r="L24" s="67">
        <f t="shared" si="5"/>
        <v>150</v>
      </c>
      <c r="M24" s="68" t="e">
        <f t="shared" si="7"/>
        <v>#REF!</v>
      </c>
    </row>
    <row r="25" spans="1:13" ht="15.75">
      <c r="A25" s="66" t="str">
        <f>ССЫЛКИ!V2</f>
        <v>Огурцы маринованые</v>
      </c>
      <c r="B25" s="105"/>
      <c r="C25" s="67">
        <f>ССЫЛКИ!V3</f>
        <v>150</v>
      </c>
      <c r="D25" s="68">
        <f t="shared" si="0"/>
        <v>0</v>
      </c>
      <c r="E25" s="54">
        <v>0</v>
      </c>
      <c r="F25" s="67">
        <f t="shared" si="1"/>
        <v>150</v>
      </c>
      <c r="G25" s="68">
        <f t="shared" si="2"/>
        <v>0</v>
      </c>
      <c r="H25" s="54" t="e">
        <f>'Итог.вед.(ПРИХОД)'!V35</f>
        <v>#REF!</v>
      </c>
      <c r="I25" s="67">
        <f t="shared" si="3"/>
        <v>150</v>
      </c>
      <c r="J25" s="68" t="e">
        <f t="shared" si="4"/>
        <v>#REF!</v>
      </c>
      <c r="K25" s="110" t="e">
        <f t="shared" si="6"/>
        <v>#REF!</v>
      </c>
      <c r="L25" s="67">
        <f t="shared" si="5"/>
        <v>150</v>
      </c>
      <c r="M25" s="68" t="e">
        <f t="shared" si="7"/>
        <v>#REF!</v>
      </c>
    </row>
    <row r="26" spans="1:13" ht="15.75">
      <c r="A26" s="66" t="str">
        <f>ССЫЛКИ!W2</f>
        <v>Мука высшего сорт</v>
      </c>
      <c r="B26" s="105"/>
      <c r="C26" s="67">
        <f>ССЫЛКИ!W3</f>
        <v>40</v>
      </c>
      <c r="D26" s="68">
        <f t="shared" si="0"/>
        <v>0</v>
      </c>
      <c r="E26" s="54">
        <v>0</v>
      </c>
      <c r="F26" s="67">
        <f t="shared" si="1"/>
        <v>40</v>
      </c>
      <c r="G26" s="68">
        <f t="shared" si="2"/>
        <v>0</v>
      </c>
      <c r="H26" s="54" t="e">
        <f>'Итог.вед.(ПРИХОД)'!W35</f>
        <v>#REF!</v>
      </c>
      <c r="I26" s="67">
        <f t="shared" si="3"/>
        <v>40</v>
      </c>
      <c r="J26" s="68" t="e">
        <f t="shared" si="4"/>
        <v>#REF!</v>
      </c>
      <c r="K26" s="110" t="e">
        <f t="shared" si="6"/>
        <v>#REF!</v>
      </c>
      <c r="L26" s="67">
        <f t="shared" si="5"/>
        <v>40</v>
      </c>
      <c r="M26" s="68" t="e">
        <f t="shared" si="7"/>
        <v>#REF!</v>
      </c>
    </row>
    <row r="27" spans="1:13" ht="15.75">
      <c r="A27" s="66" t="str">
        <f>ССЫЛКИ!X2</f>
        <v>Повидло</v>
      </c>
      <c r="B27" s="105"/>
      <c r="C27" s="67">
        <f>ССЫЛКИ!X3</f>
        <v>150</v>
      </c>
      <c r="D27" s="68">
        <f t="shared" si="0"/>
        <v>0</v>
      </c>
      <c r="E27" s="54">
        <v>0</v>
      </c>
      <c r="F27" s="67">
        <f t="shared" si="1"/>
        <v>150</v>
      </c>
      <c r="G27" s="68">
        <f t="shared" si="2"/>
        <v>0</v>
      </c>
      <c r="H27" s="54" t="e">
        <f>'Итог.вед.(ПРИХОД)'!X35</f>
        <v>#REF!</v>
      </c>
      <c r="I27" s="67">
        <f t="shared" si="3"/>
        <v>150</v>
      </c>
      <c r="J27" s="68" t="e">
        <f t="shared" si="4"/>
        <v>#REF!</v>
      </c>
      <c r="K27" s="110" t="e">
        <f t="shared" si="6"/>
        <v>#REF!</v>
      </c>
      <c r="L27" s="67">
        <f t="shared" si="5"/>
        <v>150</v>
      </c>
      <c r="M27" s="68" t="e">
        <f t="shared" si="7"/>
        <v>#REF!</v>
      </c>
    </row>
    <row r="28" spans="1:13" ht="15.75">
      <c r="A28" s="66" t="str">
        <f>ССЫЛКИ!Y2</f>
        <v>Сок фруктовый светлый</v>
      </c>
      <c r="B28" s="105"/>
      <c r="C28" s="67">
        <f>ССЫЛКИ!Y3</f>
        <v>60</v>
      </c>
      <c r="D28" s="68">
        <f t="shared" si="0"/>
        <v>0</v>
      </c>
      <c r="E28" s="54">
        <v>0</v>
      </c>
      <c r="F28" s="67">
        <f t="shared" si="1"/>
        <v>60</v>
      </c>
      <c r="G28" s="68">
        <f t="shared" si="2"/>
        <v>0</v>
      </c>
      <c r="H28" s="54" t="e">
        <f>'Итог.вед.(ПРИХОД)'!Y35</f>
        <v>#REF!</v>
      </c>
      <c r="I28" s="67">
        <f t="shared" si="3"/>
        <v>60</v>
      </c>
      <c r="J28" s="68" t="e">
        <f t="shared" si="4"/>
        <v>#REF!</v>
      </c>
      <c r="K28" s="110" t="e">
        <f t="shared" si="6"/>
        <v>#REF!</v>
      </c>
      <c r="L28" s="67">
        <f t="shared" si="5"/>
        <v>60</v>
      </c>
      <c r="M28" s="68" t="e">
        <f t="shared" si="7"/>
        <v>#REF!</v>
      </c>
    </row>
    <row r="29" spans="1:13" ht="15.75">
      <c r="A29" s="66" t="str">
        <f>ССЫЛКИ!Z2</f>
        <v>Сок фруктовый с мякотью</v>
      </c>
      <c r="B29" s="105"/>
      <c r="C29" s="67">
        <f>ССЫЛКИ!Z3</f>
        <v>70</v>
      </c>
      <c r="D29" s="68">
        <f t="shared" si="0"/>
        <v>0</v>
      </c>
      <c r="E29" s="54">
        <v>0</v>
      </c>
      <c r="F29" s="67">
        <f t="shared" si="1"/>
        <v>70</v>
      </c>
      <c r="G29" s="68">
        <f t="shared" si="2"/>
        <v>0</v>
      </c>
      <c r="H29" s="54" t="e">
        <f>'Итог.вед.(ПРИХОД)'!Z35</f>
        <v>#REF!</v>
      </c>
      <c r="I29" s="67">
        <f t="shared" si="3"/>
        <v>70</v>
      </c>
      <c r="J29" s="68" t="e">
        <f t="shared" si="4"/>
        <v>#REF!</v>
      </c>
      <c r="K29" s="110" t="e">
        <f t="shared" si="6"/>
        <v>#REF!</v>
      </c>
      <c r="L29" s="67">
        <f t="shared" si="5"/>
        <v>70</v>
      </c>
      <c r="M29" s="68" t="e">
        <f t="shared" si="7"/>
        <v>#REF!</v>
      </c>
    </row>
    <row r="30" spans="1:13" ht="15.75">
      <c r="A30" s="66" t="str">
        <f>ССЫЛКИ!AA2</f>
        <v>Томатная паста</v>
      </c>
      <c r="B30" s="105"/>
      <c r="C30" s="67">
        <f>ССЫЛКИ!AA3</f>
        <v>165</v>
      </c>
      <c r="D30" s="68">
        <f t="shared" si="0"/>
        <v>0</v>
      </c>
      <c r="E30" s="54">
        <v>0</v>
      </c>
      <c r="F30" s="67">
        <f t="shared" si="1"/>
        <v>165</v>
      </c>
      <c r="G30" s="68">
        <f t="shared" si="2"/>
        <v>0</v>
      </c>
      <c r="H30" s="54" t="e">
        <f>'Итог.вед.(ПРИХОД)'!AA35</f>
        <v>#REF!</v>
      </c>
      <c r="I30" s="67">
        <f t="shared" si="3"/>
        <v>165</v>
      </c>
      <c r="J30" s="68" t="e">
        <f t="shared" si="4"/>
        <v>#REF!</v>
      </c>
      <c r="K30" s="110" t="e">
        <f t="shared" si="6"/>
        <v>#REF!</v>
      </c>
      <c r="L30" s="67">
        <f t="shared" si="5"/>
        <v>165</v>
      </c>
      <c r="M30" s="68" t="e">
        <f t="shared" si="7"/>
        <v>#REF!</v>
      </c>
    </row>
    <row r="31" spans="1:13" ht="15.75">
      <c r="A31" s="66" t="str">
        <f>ССЫЛКИ!AB2</f>
        <v>Котлета рыбная полуф-т (шт)</v>
      </c>
      <c r="B31" s="105"/>
      <c r="C31" s="67">
        <f>ССЫЛКИ!AB3</f>
        <v>21</v>
      </c>
      <c r="D31" s="68">
        <f t="shared" si="0"/>
        <v>0</v>
      </c>
      <c r="E31" s="54">
        <v>0</v>
      </c>
      <c r="F31" s="67">
        <f t="shared" si="1"/>
        <v>21</v>
      </c>
      <c r="G31" s="68">
        <f t="shared" si="2"/>
        <v>0</v>
      </c>
      <c r="H31" s="54" t="e">
        <f>'Итог.вед.(ПРИХОД)'!AB35</f>
        <v>#REF!</v>
      </c>
      <c r="I31" s="67">
        <f t="shared" si="3"/>
        <v>21</v>
      </c>
      <c r="J31" s="68" t="e">
        <f t="shared" si="4"/>
        <v>#REF!</v>
      </c>
      <c r="K31" s="110" t="e">
        <f t="shared" si="6"/>
        <v>#REF!</v>
      </c>
      <c r="L31" s="67">
        <f t="shared" si="5"/>
        <v>21</v>
      </c>
      <c r="M31" s="68" t="e">
        <f t="shared" si="7"/>
        <v>#REF!</v>
      </c>
    </row>
    <row r="32" spans="1:13" ht="15.75">
      <c r="A32" s="66" t="str">
        <f>ССЫЛКИ!AC2</f>
        <v>Фрикадельки рыбные  полуф-т (шт)</v>
      </c>
      <c r="B32" s="105"/>
      <c r="C32" s="67">
        <f>ССЫЛКИ!AC3</f>
        <v>10.5</v>
      </c>
      <c r="D32" s="68">
        <f t="shared" si="0"/>
        <v>0</v>
      </c>
      <c r="E32" s="54">
        <v>0</v>
      </c>
      <c r="F32" s="67">
        <f t="shared" si="1"/>
        <v>10.5</v>
      </c>
      <c r="G32" s="68">
        <f t="shared" si="2"/>
        <v>0</v>
      </c>
      <c r="H32" s="54" t="e">
        <f>'Итог.вед.(ПРИХОД)'!AC35</f>
        <v>#REF!</v>
      </c>
      <c r="I32" s="67">
        <f t="shared" si="3"/>
        <v>10.5</v>
      </c>
      <c r="J32" s="68" t="e">
        <f t="shared" si="4"/>
        <v>#REF!</v>
      </c>
      <c r="K32" s="110" t="e">
        <f t="shared" si="6"/>
        <v>#REF!</v>
      </c>
      <c r="L32" s="67">
        <f t="shared" si="5"/>
        <v>10.5</v>
      </c>
      <c r="M32" s="68" t="e">
        <f t="shared" si="7"/>
        <v>#REF!</v>
      </c>
    </row>
    <row r="33" spans="1:13" ht="15.75">
      <c r="A33" s="66" t="str">
        <f>ССЫЛКИ!AD2</f>
        <v>Крупа гороховая</v>
      </c>
      <c r="B33" s="105"/>
      <c r="C33" s="67">
        <f>ССЫЛКИ!AD3</f>
        <v>55</v>
      </c>
      <c r="D33" s="68">
        <f t="shared" si="0"/>
        <v>0</v>
      </c>
      <c r="E33" s="54">
        <v>0</v>
      </c>
      <c r="F33" s="67">
        <f t="shared" si="1"/>
        <v>55</v>
      </c>
      <c r="G33" s="68">
        <f t="shared" si="2"/>
        <v>0</v>
      </c>
      <c r="H33" s="54" t="e">
        <f>'Итог.вед.(ПРИХОД)'!AD35</f>
        <v>#REF!</v>
      </c>
      <c r="I33" s="67">
        <f t="shared" si="3"/>
        <v>55</v>
      </c>
      <c r="J33" s="68" t="e">
        <f t="shared" si="4"/>
        <v>#REF!</v>
      </c>
      <c r="K33" s="110" t="e">
        <f t="shared" si="6"/>
        <v>#REF!</v>
      </c>
      <c r="L33" s="67">
        <f t="shared" si="5"/>
        <v>55</v>
      </c>
      <c r="M33" s="68" t="e">
        <f t="shared" si="7"/>
        <v>#REF!</v>
      </c>
    </row>
    <row r="34" spans="1:13" ht="15.75">
      <c r="A34" s="66" t="str">
        <f>ССЫЛКИ!AE2</f>
        <v>Крупа гречневая</v>
      </c>
      <c r="B34" s="105"/>
      <c r="C34" s="67">
        <f>ССЫЛКИ!AE3</f>
        <v>90</v>
      </c>
      <c r="D34" s="68">
        <f t="shared" si="0"/>
        <v>0</v>
      </c>
      <c r="E34" s="54">
        <v>0</v>
      </c>
      <c r="F34" s="67">
        <f t="shared" si="1"/>
        <v>90</v>
      </c>
      <c r="G34" s="68">
        <f t="shared" si="2"/>
        <v>0</v>
      </c>
      <c r="H34" s="54" t="e">
        <f>'Итог.вед.(ПРИХОД)'!AE35</f>
        <v>#REF!</v>
      </c>
      <c r="I34" s="67">
        <f t="shared" si="3"/>
        <v>90</v>
      </c>
      <c r="J34" s="68" t="e">
        <f t="shared" si="4"/>
        <v>#REF!</v>
      </c>
      <c r="K34" s="110" t="e">
        <f t="shared" si="6"/>
        <v>#REF!</v>
      </c>
      <c r="L34" s="67">
        <f t="shared" si="5"/>
        <v>90</v>
      </c>
      <c r="M34" s="68" t="e">
        <f t="shared" si="7"/>
        <v>#REF!</v>
      </c>
    </row>
    <row r="35" spans="1:13" ht="15.75">
      <c r="A35" s="66" t="str">
        <f>ССЫЛКИ!AF2</f>
        <v>Крупа кукурузная</v>
      </c>
      <c r="B35" s="105"/>
      <c r="C35" s="67">
        <f>ССЫЛКИ!AF3</f>
        <v>45</v>
      </c>
      <c r="D35" s="68">
        <f t="shared" si="0"/>
        <v>0</v>
      </c>
      <c r="E35" s="54">
        <v>0</v>
      </c>
      <c r="F35" s="67">
        <f t="shared" si="1"/>
        <v>45</v>
      </c>
      <c r="G35" s="68">
        <f t="shared" si="2"/>
        <v>0</v>
      </c>
      <c r="H35" s="54" t="e">
        <f>'Итог.вед.(ПРИХОД)'!AF35</f>
        <v>#REF!</v>
      </c>
      <c r="I35" s="67">
        <f t="shared" si="3"/>
        <v>45</v>
      </c>
      <c r="J35" s="68" t="e">
        <f t="shared" si="4"/>
        <v>#REF!</v>
      </c>
      <c r="K35" s="110" t="e">
        <f t="shared" si="6"/>
        <v>#REF!</v>
      </c>
      <c r="L35" s="67">
        <f t="shared" si="5"/>
        <v>45</v>
      </c>
      <c r="M35" s="68" t="e">
        <f t="shared" si="7"/>
        <v>#REF!</v>
      </c>
    </row>
    <row r="36" spans="1:13" ht="15.75">
      <c r="A36" s="66" t="str">
        <f>ССЫЛКИ!AG2</f>
        <v>Крупа манная</v>
      </c>
      <c r="B36" s="105"/>
      <c r="C36" s="67">
        <f>ССЫЛКИ!AG3</f>
        <v>45</v>
      </c>
      <c r="D36" s="68">
        <f t="shared" si="0"/>
        <v>0</v>
      </c>
      <c r="E36" s="54">
        <v>0</v>
      </c>
      <c r="F36" s="67">
        <f t="shared" si="1"/>
        <v>45</v>
      </c>
      <c r="G36" s="68">
        <f t="shared" si="2"/>
        <v>0</v>
      </c>
      <c r="H36" s="54" t="e">
        <f>'Итог.вед.(ПРИХОД)'!AG35</f>
        <v>#REF!</v>
      </c>
      <c r="I36" s="67">
        <f t="shared" si="3"/>
        <v>45</v>
      </c>
      <c r="J36" s="68" t="e">
        <f t="shared" si="4"/>
        <v>#REF!</v>
      </c>
      <c r="K36" s="110" t="e">
        <f t="shared" si="6"/>
        <v>#REF!</v>
      </c>
      <c r="L36" s="67">
        <f t="shared" si="5"/>
        <v>45</v>
      </c>
      <c r="M36" s="68" t="e">
        <f t="shared" si="7"/>
        <v>#REF!</v>
      </c>
    </row>
    <row r="37" spans="1:13" ht="15.75">
      <c r="A37" s="66" t="str">
        <f>ССЫЛКИ!AH2</f>
        <v>Крупа овсяная</v>
      </c>
      <c r="B37" s="105"/>
      <c r="C37" s="67">
        <f>ССЫЛКИ!AH3</f>
        <v>52</v>
      </c>
      <c r="D37" s="68">
        <f t="shared" si="0"/>
        <v>0</v>
      </c>
      <c r="E37" s="54">
        <v>0</v>
      </c>
      <c r="F37" s="67">
        <f t="shared" si="1"/>
        <v>52</v>
      </c>
      <c r="G37" s="68">
        <f t="shared" si="2"/>
        <v>0</v>
      </c>
      <c r="H37" s="54" t="e">
        <f>'Итог.вед.(ПРИХОД)'!AH35</f>
        <v>#REF!</v>
      </c>
      <c r="I37" s="67">
        <f t="shared" si="3"/>
        <v>52</v>
      </c>
      <c r="J37" s="68" t="e">
        <f t="shared" si="4"/>
        <v>#REF!</v>
      </c>
      <c r="K37" s="110" t="e">
        <f t="shared" si="6"/>
        <v>#REF!</v>
      </c>
      <c r="L37" s="67">
        <f t="shared" si="5"/>
        <v>52</v>
      </c>
      <c r="M37" s="68" t="e">
        <f t="shared" si="7"/>
        <v>#REF!</v>
      </c>
    </row>
    <row r="38" spans="1:13" ht="15.75">
      <c r="A38" s="66" t="str">
        <f>ССЫЛКИ!AI2</f>
        <v>Крупа перловая</v>
      </c>
      <c r="B38" s="105"/>
      <c r="C38" s="67">
        <f>ССЫЛКИ!AI3</f>
        <v>50</v>
      </c>
      <c r="D38" s="68">
        <f t="shared" si="0"/>
        <v>0</v>
      </c>
      <c r="E38" s="54">
        <v>0</v>
      </c>
      <c r="F38" s="67">
        <f t="shared" si="1"/>
        <v>50</v>
      </c>
      <c r="G38" s="68">
        <f t="shared" si="2"/>
        <v>0</v>
      </c>
      <c r="H38" s="54" t="e">
        <f>'Итог.вед.(ПРИХОД)'!AI35</f>
        <v>#REF!</v>
      </c>
      <c r="I38" s="67">
        <f t="shared" si="3"/>
        <v>50</v>
      </c>
      <c r="J38" s="68" t="e">
        <f t="shared" si="4"/>
        <v>#REF!</v>
      </c>
      <c r="K38" s="110" t="e">
        <f t="shared" si="6"/>
        <v>#REF!</v>
      </c>
      <c r="L38" s="67">
        <f t="shared" si="5"/>
        <v>50</v>
      </c>
      <c r="M38" s="68" t="e">
        <f t="shared" si="7"/>
        <v>#REF!</v>
      </c>
    </row>
    <row r="39" spans="1:13" ht="15.75">
      <c r="A39" s="66" t="str">
        <f>ССЫЛКИ!AJ2</f>
        <v>Крупа пшеничная</v>
      </c>
      <c r="B39" s="105"/>
      <c r="C39" s="67">
        <f>ССЫЛКИ!AJ3</f>
        <v>55</v>
      </c>
      <c r="D39" s="68">
        <f t="shared" si="0"/>
        <v>0</v>
      </c>
      <c r="E39" s="54">
        <v>0</v>
      </c>
      <c r="F39" s="67">
        <f t="shared" si="1"/>
        <v>55</v>
      </c>
      <c r="G39" s="68">
        <f t="shared" si="2"/>
        <v>0</v>
      </c>
      <c r="H39" s="54" t="e">
        <f>'Итог.вед.(ПРИХОД)'!AJ35</f>
        <v>#REF!</v>
      </c>
      <c r="I39" s="67">
        <f t="shared" si="3"/>
        <v>55</v>
      </c>
      <c r="J39" s="68" t="e">
        <f t="shared" si="4"/>
        <v>#REF!</v>
      </c>
      <c r="K39" s="110" t="e">
        <f t="shared" si="6"/>
        <v>#REF!</v>
      </c>
      <c r="L39" s="67">
        <f t="shared" si="5"/>
        <v>55</v>
      </c>
      <c r="M39" s="68" t="e">
        <f t="shared" si="7"/>
        <v>#REF!</v>
      </c>
    </row>
    <row r="40" spans="1:13" ht="15.75">
      <c r="A40" s="66" t="str">
        <f>ССЫЛКИ!AK2</f>
        <v>Крупа пшено шлифованное</v>
      </c>
      <c r="B40" s="105"/>
      <c r="C40" s="67">
        <f>ССЫЛКИ!AK3</f>
        <v>60</v>
      </c>
      <c r="D40" s="68">
        <f t="shared" si="0"/>
        <v>0</v>
      </c>
      <c r="E40" s="54">
        <v>0</v>
      </c>
      <c r="F40" s="67">
        <f t="shared" si="1"/>
        <v>60</v>
      </c>
      <c r="G40" s="68">
        <f t="shared" si="2"/>
        <v>0</v>
      </c>
      <c r="H40" s="54" t="e">
        <f>'Итог.вед.(ПРИХОД)'!AK35</f>
        <v>#REF!</v>
      </c>
      <c r="I40" s="67">
        <f t="shared" si="3"/>
        <v>60</v>
      </c>
      <c r="J40" s="68" t="e">
        <f t="shared" si="4"/>
        <v>#REF!</v>
      </c>
      <c r="K40" s="110" t="e">
        <f t="shared" si="6"/>
        <v>#REF!</v>
      </c>
      <c r="L40" s="67">
        <f t="shared" si="5"/>
        <v>60</v>
      </c>
      <c r="M40" s="68" t="e">
        <f t="shared" si="7"/>
        <v>#REF!</v>
      </c>
    </row>
    <row r="41" spans="1:13" ht="15.75">
      <c r="A41" s="66" t="str">
        <f>ССЫЛКИ!AL2</f>
        <v>Крупа рисовая</v>
      </c>
      <c r="B41" s="105"/>
      <c r="C41" s="67">
        <f>ССЫЛКИ!AL3</f>
        <v>60</v>
      </c>
      <c r="D41" s="68">
        <f t="shared" si="0"/>
        <v>0</v>
      </c>
      <c r="E41" s="54">
        <v>0</v>
      </c>
      <c r="F41" s="67">
        <f t="shared" si="1"/>
        <v>60</v>
      </c>
      <c r="G41" s="68">
        <f t="shared" si="2"/>
        <v>0</v>
      </c>
      <c r="H41" s="54" t="e">
        <f>'Итог.вед.(ПРИХОД)'!AL35</f>
        <v>#REF!</v>
      </c>
      <c r="I41" s="67">
        <f t="shared" si="3"/>
        <v>60</v>
      </c>
      <c r="J41" s="68" t="e">
        <f t="shared" si="4"/>
        <v>#REF!</v>
      </c>
      <c r="K41" s="110" t="e">
        <f t="shared" si="6"/>
        <v>#REF!</v>
      </c>
      <c r="L41" s="67">
        <f t="shared" si="5"/>
        <v>60</v>
      </c>
      <c r="M41" s="68" t="e">
        <f t="shared" si="7"/>
        <v>#REF!</v>
      </c>
    </row>
    <row r="42" spans="1:13" ht="15.75">
      <c r="A42" s="66" t="str">
        <f>ССЫЛКИ!AM2</f>
        <v>Крупа ячневая</v>
      </c>
      <c r="B42" s="105"/>
      <c r="C42" s="67">
        <f>ССЫЛКИ!AM3</f>
        <v>50</v>
      </c>
      <c r="D42" s="68">
        <f t="shared" si="0"/>
        <v>0</v>
      </c>
      <c r="E42" s="54">
        <v>0</v>
      </c>
      <c r="F42" s="67">
        <f t="shared" si="1"/>
        <v>50</v>
      </c>
      <c r="G42" s="68">
        <f t="shared" si="2"/>
        <v>0</v>
      </c>
      <c r="H42" s="54" t="e">
        <f>'Итог.вед.(ПРИХОД)'!AM35</f>
        <v>#REF!</v>
      </c>
      <c r="I42" s="67">
        <f t="shared" si="3"/>
        <v>50</v>
      </c>
      <c r="J42" s="68" t="e">
        <f t="shared" si="4"/>
        <v>#REF!</v>
      </c>
      <c r="K42" s="110" t="e">
        <f t="shared" si="6"/>
        <v>#REF!</v>
      </c>
      <c r="L42" s="67">
        <f t="shared" si="5"/>
        <v>50</v>
      </c>
      <c r="M42" s="68" t="e">
        <f t="shared" si="7"/>
        <v>#REF!</v>
      </c>
    </row>
    <row r="43" spans="1:13" ht="15.75">
      <c r="A43" s="66" t="str">
        <f>ССЫЛКИ!AN2</f>
        <v>Чечевица</v>
      </c>
      <c r="B43" s="105"/>
      <c r="C43" s="67">
        <f>ССЫЛКИ!AN3</f>
        <v>110</v>
      </c>
      <c r="D43" s="68">
        <f t="shared" si="0"/>
        <v>0</v>
      </c>
      <c r="E43" s="54">
        <v>0</v>
      </c>
      <c r="F43" s="67">
        <f t="shared" si="1"/>
        <v>110</v>
      </c>
      <c r="G43" s="68">
        <f t="shared" si="2"/>
        <v>0</v>
      </c>
      <c r="H43" s="54" t="e">
        <f>'Итог.вед.(ПРИХОД)'!AN35</f>
        <v>#REF!</v>
      </c>
      <c r="I43" s="67">
        <f t="shared" si="3"/>
        <v>110</v>
      </c>
      <c r="J43" s="68" t="e">
        <f t="shared" si="4"/>
        <v>#REF!</v>
      </c>
      <c r="K43" s="110" t="e">
        <f t="shared" si="6"/>
        <v>#REF!</v>
      </c>
      <c r="L43" s="67">
        <f t="shared" si="5"/>
        <v>110</v>
      </c>
      <c r="M43" s="68" t="e">
        <f t="shared" si="7"/>
        <v>#REF!</v>
      </c>
    </row>
    <row r="44" spans="1:13" ht="15.75">
      <c r="A44" s="66" t="str">
        <f>ССЫЛКИ!AO2</f>
        <v>Курага сушеная</v>
      </c>
      <c r="B44" s="105"/>
      <c r="C44" s="67">
        <f>ССЫЛКИ!AO3</f>
        <v>270</v>
      </c>
      <c r="D44" s="68">
        <f t="shared" si="0"/>
        <v>0</v>
      </c>
      <c r="E44" s="54">
        <v>0</v>
      </c>
      <c r="F44" s="67">
        <f t="shared" si="1"/>
        <v>270</v>
      </c>
      <c r="G44" s="68">
        <f t="shared" si="2"/>
        <v>0</v>
      </c>
      <c r="H44" s="54" t="e">
        <f>'Итог.вед.(ПРИХОД)'!AO35</f>
        <v>#REF!</v>
      </c>
      <c r="I44" s="67">
        <f t="shared" si="3"/>
        <v>270</v>
      </c>
      <c r="J44" s="68" t="e">
        <f t="shared" si="4"/>
        <v>#REF!</v>
      </c>
      <c r="K44" s="110" t="e">
        <f t="shared" si="6"/>
        <v>#REF!</v>
      </c>
      <c r="L44" s="67">
        <f t="shared" si="5"/>
        <v>270</v>
      </c>
      <c r="M44" s="68" t="e">
        <f t="shared" si="7"/>
        <v>#REF!</v>
      </c>
    </row>
    <row r="45" spans="1:13" ht="15.75">
      <c r="A45" s="66" t="str">
        <f>ССЫЛКИ!AP2</f>
        <v>Йогурт</v>
      </c>
      <c r="B45" s="105"/>
      <c r="C45" s="67">
        <f>ССЫЛКИ!AP3</f>
        <v>200</v>
      </c>
      <c r="D45" s="68">
        <f t="shared" si="0"/>
        <v>0</v>
      </c>
      <c r="E45" s="54">
        <v>0</v>
      </c>
      <c r="F45" s="67">
        <f t="shared" si="1"/>
        <v>200</v>
      </c>
      <c r="G45" s="68">
        <f t="shared" si="2"/>
        <v>0</v>
      </c>
      <c r="H45" s="54" t="e">
        <f>'Итог.вед.(ПРИХОД)'!AP35</f>
        <v>#REF!</v>
      </c>
      <c r="I45" s="67">
        <f t="shared" si="3"/>
        <v>200</v>
      </c>
      <c r="J45" s="68" t="e">
        <f t="shared" si="4"/>
        <v>#REF!</v>
      </c>
      <c r="K45" s="110" t="e">
        <f t="shared" si="6"/>
        <v>#REF!</v>
      </c>
      <c r="L45" s="67">
        <f t="shared" si="5"/>
        <v>200</v>
      </c>
      <c r="M45" s="68" t="e">
        <f t="shared" si="7"/>
        <v>#REF!</v>
      </c>
    </row>
    <row r="46" spans="1:13" ht="15.75">
      <c r="A46" s="66" t="str">
        <f>ССЫЛКИ!AQ2</f>
        <v>Кефир</v>
      </c>
      <c r="B46" s="105"/>
      <c r="C46" s="67">
        <f>ССЫЛКИ!AQ3</f>
        <v>80</v>
      </c>
      <c r="D46" s="68">
        <f t="shared" si="0"/>
        <v>0</v>
      </c>
      <c r="E46" s="54">
        <v>0</v>
      </c>
      <c r="F46" s="67">
        <f t="shared" si="1"/>
        <v>80</v>
      </c>
      <c r="G46" s="68">
        <f t="shared" si="2"/>
        <v>0</v>
      </c>
      <c r="H46" s="54" t="e">
        <f>'Итог.вед.(ПРИХОД)'!AQ35</f>
        <v>#REF!</v>
      </c>
      <c r="I46" s="67">
        <f t="shared" si="3"/>
        <v>80</v>
      </c>
      <c r="J46" s="68" t="e">
        <f t="shared" si="4"/>
        <v>#REF!</v>
      </c>
      <c r="K46" s="110" t="e">
        <f t="shared" si="6"/>
        <v>#REF!</v>
      </c>
      <c r="L46" s="67">
        <f t="shared" si="5"/>
        <v>80</v>
      </c>
      <c r="M46" s="68" t="e">
        <f t="shared" si="7"/>
        <v>#REF!</v>
      </c>
    </row>
    <row r="47" spans="1:13" ht="15.75">
      <c r="A47" s="66" t="str">
        <f>ССЫЛКИ!AR2</f>
        <v>Масло сливочное</v>
      </c>
      <c r="B47" s="105"/>
      <c r="C47" s="67">
        <f>ССЫЛКИ!AR3</f>
        <v>600</v>
      </c>
      <c r="D47" s="68">
        <f t="shared" si="0"/>
        <v>0</v>
      </c>
      <c r="E47" s="54">
        <v>0</v>
      </c>
      <c r="F47" s="67">
        <f t="shared" si="1"/>
        <v>600</v>
      </c>
      <c r="G47" s="68">
        <f t="shared" si="2"/>
        <v>0</v>
      </c>
      <c r="H47" s="54" t="e">
        <f>'Итог.вед.(ПРИХОД)'!AR35</f>
        <v>#REF!</v>
      </c>
      <c r="I47" s="67">
        <f t="shared" si="3"/>
        <v>600</v>
      </c>
      <c r="J47" s="68" t="e">
        <f t="shared" si="4"/>
        <v>#REF!</v>
      </c>
      <c r="K47" s="110" t="e">
        <f t="shared" si="6"/>
        <v>#REF!</v>
      </c>
      <c r="L47" s="67">
        <f t="shared" si="5"/>
        <v>600</v>
      </c>
      <c r="M47" s="68" t="e">
        <f t="shared" si="7"/>
        <v>#REF!</v>
      </c>
    </row>
    <row r="48" spans="1:13" ht="15.75">
      <c r="A48" s="66" t="str">
        <f>ССЫЛКИ!AS2</f>
        <v>Молоко разливное</v>
      </c>
      <c r="B48" s="105"/>
      <c r="C48" s="67">
        <f>ССЫЛКИ!AS3</f>
        <v>60</v>
      </c>
      <c r="D48" s="68">
        <f t="shared" si="0"/>
        <v>0</v>
      </c>
      <c r="E48" s="54">
        <v>0</v>
      </c>
      <c r="F48" s="67">
        <f t="shared" si="1"/>
        <v>60</v>
      </c>
      <c r="G48" s="68">
        <f t="shared" si="2"/>
        <v>0</v>
      </c>
      <c r="H48" s="54" t="e">
        <f>'Итог.вед.(ПРИХОД)'!AS35</f>
        <v>#REF!</v>
      </c>
      <c r="I48" s="67">
        <f t="shared" si="3"/>
        <v>60</v>
      </c>
      <c r="J48" s="68" t="e">
        <f t="shared" si="4"/>
        <v>#REF!</v>
      </c>
      <c r="K48" s="110" t="e">
        <f t="shared" si="6"/>
        <v>#REF!</v>
      </c>
      <c r="L48" s="67">
        <f t="shared" si="5"/>
        <v>60</v>
      </c>
      <c r="M48" s="68" t="e">
        <f t="shared" si="7"/>
        <v>#REF!</v>
      </c>
    </row>
    <row r="49" spans="1:13" ht="15.75">
      <c r="A49" s="66" t="str">
        <f>ССЫЛКИ!AT2</f>
        <v>Молоко вупаковке пастер</v>
      </c>
      <c r="B49" s="105"/>
      <c r="C49" s="67">
        <f>ССЫЛКИ!AT3</f>
        <v>75</v>
      </c>
      <c r="D49" s="68">
        <f t="shared" si="0"/>
        <v>0</v>
      </c>
      <c r="E49" s="54">
        <v>0</v>
      </c>
      <c r="F49" s="67">
        <f t="shared" si="1"/>
        <v>75</v>
      </c>
      <c r="G49" s="68">
        <f t="shared" si="2"/>
        <v>0</v>
      </c>
      <c r="H49" s="54" t="e">
        <f>'Итог.вед.(ПРИХОД)'!AT35</f>
        <v>#REF!</v>
      </c>
      <c r="I49" s="67">
        <f t="shared" si="3"/>
        <v>75</v>
      </c>
      <c r="J49" s="68" t="e">
        <f t="shared" si="4"/>
        <v>#REF!</v>
      </c>
      <c r="K49" s="110" t="e">
        <f t="shared" si="6"/>
        <v>#REF!</v>
      </c>
      <c r="L49" s="67">
        <f t="shared" si="5"/>
        <v>75</v>
      </c>
      <c r="M49" s="68" t="e">
        <f t="shared" si="7"/>
        <v>#REF!</v>
      </c>
    </row>
    <row r="50" spans="1:13" ht="15.75">
      <c r="A50" s="66" t="str">
        <f>ССЫЛКИ!AU2</f>
        <v>Сгущенное молоко</v>
      </c>
      <c r="B50" s="105"/>
      <c r="C50" s="67">
        <f>ССЫЛКИ!AU3</f>
        <v>250</v>
      </c>
      <c r="D50" s="68">
        <f t="shared" si="0"/>
        <v>0</v>
      </c>
      <c r="E50" s="54">
        <v>0</v>
      </c>
      <c r="F50" s="67">
        <f t="shared" si="1"/>
        <v>250</v>
      </c>
      <c r="G50" s="68">
        <f t="shared" si="2"/>
        <v>0</v>
      </c>
      <c r="H50" s="54" t="e">
        <f>'Итог.вед.(ПРИХОД)'!AU35</f>
        <v>#REF!</v>
      </c>
      <c r="I50" s="67">
        <f t="shared" si="3"/>
        <v>250</v>
      </c>
      <c r="J50" s="68" t="e">
        <f t="shared" si="4"/>
        <v>#REF!</v>
      </c>
      <c r="K50" s="110" t="e">
        <f t="shared" si="6"/>
        <v>#REF!</v>
      </c>
      <c r="L50" s="67">
        <f t="shared" si="5"/>
        <v>250</v>
      </c>
      <c r="M50" s="68" t="e">
        <f t="shared" si="7"/>
        <v>#REF!</v>
      </c>
    </row>
    <row r="51" spans="1:13" ht="15.75">
      <c r="A51" s="66" t="str">
        <f>ССЫЛКИ!AV2</f>
        <v>Сметана</v>
      </c>
      <c r="B51" s="105"/>
      <c r="C51" s="67">
        <f>ССЫЛКИ!AV3</f>
        <v>274</v>
      </c>
      <c r="D51" s="68">
        <f t="shared" si="0"/>
        <v>0</v>
      </c>
      <c r="E51" s="54">
        <v>0</v>
      </c>
      <c r="F51" s="67">
        <f t="shared" si="1"/>
        <v>274</v>
      </c>
      <c r="G51" s="68">
        <f t="shared" si="2"/>
        <v>0</v>
      </c>
      <c r="H51" s="54" t="e">
        <f>'Итог.вед.(ПРИХОД)'!AV35</f>
        <v>#REF!</v>
      </c>
      <c r="I51" s="67">
        <f t="shared" si="3"/>
        <v>274</v>
      </c>
      <c r="J51" s="68" t="e">
        <f t="shared" si="4"/>
        <v>#REF!</v>
      </c>
      <c r="K51" s="110" t="e">
        <f t="shared" si="6"/>
        <v>#REF!</v>
      </c>
      <c r="L51" s="67">
        <f t="shared" si="5"/>
        <v>274</v>
      </c>
      <c r="M51" s="68" t="e">
        <f t="shared" si="7"/>
        <v>#REF!</v>
      </c>
    </row>
    <row r="52" spans="1:13" ht="15.75">
      <c r="A52" s="66" t="str">
        <f>ССЫЛКИ!AW2</f>
        <v>Сыр Российский</v>
      </c>
      <c r="B52" s="105"/>
      <c r="C52" s="67">
        <f>ССЫЛКИ!AW3</f>
        <v>450</v>
      </c>
      <c r="D52" s="68">
        <f t="shared" si="0"/>
        <v>0</v>
      </c>
      <c r="E52" s="54">
        <v>0</v>
      </c>
      <c r="F52" s="67">
        <f t="shared" si="1"/>
        <v>450</v>
      </c>
      <c r="G52" s="68">
        <f t="shared" si="2"/>
        <v>0</v>
      </c>
      <c r="H52" s="54" t="e">
        <f>'Итог.вед.(ПРИХОД)'!AW35</f>
        <v>#REF!</v>
      </c>
      <c r="I52" s="67">
        <f t="shared" si="3"/>
        <v>450</v>
      </c>
      <c r="J52" s="68" t="e">
        <f t="shared" si="4"/>
        <v>#REF!</v>
      </c>
      <c r="K52" s="110" t="e">
        <f t="shared" si="6"/>
        <v>#REF!</v>
      </c>
      <c r="L52" s="67">
        <f t="shared" si="5"/>
        <v>450</v>
      </c>
      <c r="M52" s="68" t="e">
        <f t="shared" si="7"/>
        <v>#REF!</v>
      </c>
    </row>
    <row r="53" spans="1:13" ht="15.75">
      <c r="A53" s="66" t="str">
        <f>ССЫЛКИ!AX2</f>
        <v>Творог</v>
      </c>
      <c r="B53" s="105"/>
      <c r="C53" s="67">
        <f>ССЫЛКИ!AX3</f>
        <v>325</v>
      </c>
      <c r="D53" s="68">
        <f t="shared" si="0"/>
        <v>0</v>
      </c>
      <c r="E53" s="54">
        <v>0</v>
      </c>
      <c r="F53" s="67">
        <f t="shared" si="1"/>
        <v>325</v>
      </c>
      <c r="G53" s="68">
        <f t="shared" si="2"/>
        <v>0</v>
      </c>
      <c r="H53" s="54" t="e">
        <f>'Итог.вед.(ПРИХОД)'!AX35</f>
        <v>#REF!</v>
      </c>
      <c r="I53" s="67">
        <f t="shared" si="3"/>
        <v>325</v>
      </c>
      <c r="J53" s="68" t="e">
        <f t="shared" si="4"/>
        <v>#REF!</v>
      </c>
      <c r="K53" s="110" t="e">
        <f t="shared" si="6"/>
        <v>#REF!</v>
      </c>
      <c r="L53" s="67">
        <f t="shared" si="5"/>
        <v>325</v>
      </c>
      <c r="M53" s="68" t="e">
        <f t="shared" si="7"/>
        <v>#REF!</v>
      </c>
    </row>
    <row r="54" spans="1:13" ht="15.75">
      <c r="A54" s="66" t="str">
        <f>ССЫЛКИ!AY2</f>
        <v>Куры охлажденные</v>
      </c>
      <c r="B54" s="105"/>
      <c r="C54" s="67">
        <f>ССЫЛКИ!AY3</f>
        <v>180</v>
      </c>
      <c r="D54" s="68">
        <f t="shared" si="0"/>
        <v>0</v>
      </c>
      <c r="E54" s="54">
        <v>0</v>
      </c>
      <c r="F54" s="67">
        <f t="shared" si="1"/>
        <v>180</v>
      </c>
      <c r="G54" s="68">
        <f t="shared" si="2"/>
        <v>0</v>
      </c>
      <c r="H54" s="54" t="e">
        <f>'Итог.вед.(ПРИХОД)'!AY35</f>
        <v>#REF!</v>
      </c>
      <c r="I54" s="67">
        <f t="shared" si="3"/>
        <v>180</v>
      </c>
      <c r="J54" s="68" t="e">
        <f t="shared" si="4"/>
        <v>#REF!</v>
      </c>
      <c r="K54" s="110" t="e">
        <f t="shared" si="6"/>
        <v>#REF!</v>
      </c>
      <c r="L54" s="67">
        <f t="shared" si="5"/>
        <v>180</v>
      </c>
      <c r="M54" s="68" t="e">
        <f t="shared" si="7"/>
        <v>#REF!</v>
      </c>
    </row>
    <row r="55" spans="1:13" ht="15.75">
      <c r="A55" s="66" t="str">
        <f>ССЫЛКИ!AZ2</f>
        <v>Мясо говядины в/с</v>
      </c>
      <c r="B55" s="105"/>
      <c r="C55" s="67">
        <f>ССЫЛКИ!AZ3</f>
        <v>320</v>
      </c>
      <c r="D55" s="68">
        <f t="shared" si="0"/>
        <v>0</v>
      </c>
      <c r="E55" s="54">
        <v>0</v>
      </c>
      <c r="F55" s="67">
        <f t="shared" si="1"/>
        <v>320</v>
      </c>
      <c r="G55" s="68">
        <f t="shared" si="2"/>
        <v>0</v>
      </c>
      <c r="H55" s="54" t="e">
        <f>'Итог.вед.(ПРИХОД)'!AZ35</f>
        <v>#REF!</v>
      </c>
      <c r="I55" s="67">
        <f t="shared" si="3"/>
        <v>320</v>
      </c>
      <c r="J55" s="68" t="e">
        <f t="shared" si="4"/>
        <v>#REF!</v>
      </c>
      <c r="K55" s="110" t="e">
        <f t="shared" si="6"/>
        <v>#REF!</v>
      </c>
      <c r="L55" s="67">
        <f t="shared" si="5"/>
        <v>320</v>
      </c>
      <c r="M55" s="68" t="e">
        <f t="shared" si="7"/>
        <v>#REF!</v>
      </c>
    </row>
    <row r="56" spans="1:13" ht="15.75">
      <c r="A56" s="66" t="str">
        <f>ССЫЛКИ!BA2</f>
        <v>Фарш говяжий</v>
      </c>
      <c r="B56" s="105"/>
      <c r="C56" s="67">
        <f>ССЫЛКИ!BA3</f>
        <v>350</v>
      </c>
      <c r="D56" s="68">
        <f t="shared" si="0"/>
        <v>0</v>
      </c>
      <c r="E56" s="54">
        <v>0</v>
      </c>
      <c r="F56" s="67">
        <f t="shared" si="1"/>
        <v>350</v>
      </c>
      <c r="G56" s="68">
        <f t="shared" si="2"/>
        <v>0</v>
      </c>
      <c r="H56" s="54" t="e">
        <f>'Итог.вед.(ПРИХОД)'!BA35</f>
        <v>#REF!</v>
      </c>
      <c r="I56" s="67">
        <f t="shared" si="3"/>
        <v>350</v>
      </c>
      <c r="J56" s="68" t="e">
        <f t="shared" si="4"/>
        <v>#REF!</v>
      </c>
      <c r="K56" s="110" t="e">
        <f t="shared" si="6"/>
        <v>#REF!</v>
      </c>
      <c r="L56" s="67">
        <f t="shared" si="5"/>
        <v>350</v>
      </c>
      <c r="M56" s="68" t="e">
        <f t="shared" si="7"/>
        <v>#REF!</v>
      </c>
    </row>
    <row r="57" spans="1:13" ht="15.75">
      <c r="A57" s="66" t="str">
        <f>ССЫЛКИ!BB2</f>
        <v>Сосиски</v>
      </c>
      <c r="B57" s="105"/>
      <c r="C57" s="67">
        <f>ССЫЛКИ!BB3</f>
        <v>300</v>
      </c>
      <c r="D57" s="68">
        <f t="shared" si="0"/>
        <v>0</v>
      </c>
      <c r="E57" s="54">
        <v>0</v>
      </c>
      <c r="F57" s="67">
        <f t="shared" si="1"/>
        <v>300</v>
      </c>
      <c r="G57" s="68">
        <f t="shared" si="2"/>
        <v>0</v>
      </c>
      <c r="H57" s="54" t="e">
        <f>'Итог.вед.(ПРИХОД)'!BB35</f>
        <v>#REF!</v>
      </c>
      <c r="I57" s="67">
        <f t="shared" si="3"/>
        <v>300</v>
      </c>
      <c r="J57" s="68" t="e">
        <f t="shared" si="4"/>
        <v>#REF!</v>
      </c>
      <c r="K57" s="110" t="e">
        <f t="shared" si="6"/>
        <v>#REF!</v>
      </c>
      <c r="L57" s="67">
        <f t="shared" si="5"/>
        <v>300</v>
      </c>
      <c r="M57" s="68" t="e">
        <f t="shared" si="7"/>
        <v>#REF!</v>
      </c>
    </row>
    <row r="58" spans="1:13" ht="15.75">
      <c r="A58" s="66" t="str">
        <f>ССЫЛКИ!BC2</f>
        <v>Рыба свежая</v>
      </c>
      <c r="B58" s="105"/>
      <c r="C58" s="67">
        <f>ССЫЛКИ!BC3</f>
        <v>120</v>
      </c>
      <c r="D58" s="68">
        <f t="shared" si="0"/>
        <v>0</v>
      </c>
      <c r="E58" s="54">
        <v>0</v>
      </c>
      <c r="F58" s="67">
        <f t="shared" si="1"/>
        <v>120</v>
      </c>
      <c r="G58" s="68">
        <f t="shared" si="2"/>
        <v>0</v>
      </c>
      <c r="H58" s="54" t="e">
        <f>'Итог.вед.(ПРИХОД)'!BC35</f>
        <v>#REF!</v>
      </c>
      <c r="I58" s="67">
        <f t="shared" si="3"/>
        <v>120</v>
      </c>
      <c r="J58" s="68" t="e">
        <f t="shared" si="4"/>
        <v>#REF!</v>
      </c>
      <c r="K58" s="110" t="e">
        <f t="shared" si="6"/>
        <v>#REF!</v>
      </c>
      <c r="L58" s="67">
        <f t="shared" si="5"/>
        <v>120</v>
      </c>
      <c r="M58" s="68" t="e">
        <f t="shared" si="7"/>
        <v>#REF!</v>
      </c>
    </row>
    <row r="59" spans="1:13" ht="15.75">
      <c r="A59" s="66" t="str">
        <f>ССЫЛКИ!BD2</f>
        <v>Рыба мороженая</v>
      </c>
      <c r="B59" s="105"/>
      <c r="C59" s="67">
        <f>ССЫЛКИ!BD3</f>
        <v>220</v>
      </c>
      <c r="D59" s="68">
        <f t="shared" si="0"/>
        <v>0</v>
      </c>
      <c r="E59" s="54">
        <v>0</v>
      </c>
      <c r="F59" s="67">
        <f t="shared" si="1"/>
        <v>220</v>
      </c>
      <c r="G59" s="68">
        <f t="shared" si="2"/>
        <v>0</v>
      </c>
      <c r="H59" s="54" t="e">
        <f>'Итог.вед.(ПРИХОД)'!BD35</f>
        <v>#REF!</v>
      </c>
      <c r="I59" s="67">
        <f t="shared" si="3"/>
        <v>220</v>
      </c>
      <c r="J59" s="68" t="e">
        <f t="shared" si="4"/>
        <v>#REF!</v>
      </c>
      <c r="K59" s="110" t="e">
        <f t="shared" si="6"/>
        <v>#REF!</v>
      </c>
      <c r="L59" s="67">
        <f t="shared" si="5"/>
        <v>220</v>
      </c>
      <c r="M59" s="68" t="e">
        <f t="shared" si="7"/>
        <v>#REF!</v>
      </c>
    </row>
    <row r="60" spans="1:13" ht="15.75">
      <c r="A60" s="66" t="str">
        <f>ССЫЛКИ!BE2</f>
        <v xml:space="preserve">Зелень разная </v>
      </c>
      <c r="B60" s="105"/>
      <c r="C60" s="67">
        <f>ССЫЛКИ!BE3</f>
        <v>300</v>
      </c>
      <c r="D60" s="68">
        <f t="shared" si="0"/>
        <v>0</v>
      </c>
      <c r="E60" s="54">
        <v>0</v>
      </c>
      <c r="F60" s="67">
        <f t="shared" si="1"/>
        <v>300</v>
      </c>
      <c r="G60" s="68">
        <f t="shared" si="2"/>
        <v>0</v>
      </c>
      <c r="H60" s="54" t="e">
        <f>'Итог.вед.(ПРИХОД)'!BE35</f>
        <v>#REF!</v>
      </c>
      <c r="I60" s="67">
        <f t="shared" si="3"/>
        <v>300</v>
      </c>
      <c r="J60" s="68" t="e">
        <f t="shared" si="4"/>
        <v>#REF!</v>
      </c>
      <c r="K60" s="110" t="e">
        <f t="shared" si="6"/>
        <v>#REF!</v>
      </c>
      <c r="L60" s="67">
        <f t="shared" si="5"/>
        <v>300</v>
      </c>
      <c r="M60" s="68" t="e">
        <f t="shared" si="7"/>
        <v>#REF!</v>
      </c>
    </row>
    <row r="61" spans="1:13" ht="15.75">
      <c r="A61" s="66" t="str">
        <f>ССЫЛКИ!BF2</f>
        <v>Котлета куриная полуфаб-т (шт)</v>
      </c>
      <c r="B61" s="105"/>
      <c r="C61" s="67">
        <f>ССЫЛКИ!BF3</f>
        <v>21</v>
      </c>
      <c r="D61" s="68">
        <f t="shared" si="0"/>
        <v>0</v>
      </c>
      <c r="E61" s="54">
        <v>0</v>
      </c>
      <c r="F61" s="67">
        <f t="shared" si="1"/>
        <v>21</v>
      </c>
      <c r="G61" s="68">
        <f t="shared" si="2"/>
        <v>0</v>
      </c>
      <c r="H61" s="54" t="e">
        <f>'Итог.вед.(ПРИХОД)'!BF35</f>
        <v>#REF!</v>
      </c>
      <c r="I61" s="67">
        <f t="shared" si="3"/>
        <v>21</v>
      </c>
      <c r="J61" s="68" t="e">
        <f t="shared" si="4"/>
        <v>#REF!</v>
      </c>
      <c r="K61" s="110" t="e">
        <f t="shared" si="6"/>
        <v>#REF!</v>
      </c>
      <c r="L61" s="67">
        <f t="shared" si="5"/>
        <v>21</v>
      </c>
      <c r="M61" s="68" t="e">
        <f t="shared" si="7"/>
        <v>#REF!</v>
      </c>
    </row>
    <row r="62" spans="1:13" ht="15.75">
      <c r="A62" s="66" t="str">
        <f>ССЫЛКИ!BG2</f>
        <v>Капуста</v>
      </c>
      <c r="B62" s="105"/>
      <c r="C62" s="67">
        <f>ССЫЛКИ!BG3</f>
        <v>21</v>
      </c>
      <c r="D62" s="68">
        <f t="shared" si="0"/>
        <v>0</v>
      </c>
      <c r="E62" s="54">
        <v>0</v>
      </c>
      <c r="F62" s="67">
        <f t="shared" si="1"/>
        <v>21</v>
      </c>
      <c r="G62" s="68">
        <f t="shared" si="2"/>
        <v>0</v>
      </c>
      <c r="H62" s="54" t="e">
        <f>'Итог.вед.(ПРИХОД)'!BG35</f>
        <v>#REF!</v>
      </c>
      <c r="I62" s="67">
        <f t="shared" si="3"/>
        <v>21</v>
      </c>
      <c r="J62" s="68" t="e">
        <f t="shared" si="4"/>
        <v>#REF!</v>
      </c>
      <c r="K62" s="110" t="e">
        <f t="shared" si="6"/>
        <v>#REF!</v>
      </c>
      <c r="L62" s="67">
        <f t="shared" si="5"/>
        <v>21</v>
      </c>
      <c r="M62" s="68" t="e">
        <f t="shared" si="7"/>
        <v>#REF!</v>
      </c>
    </row>
    <row r="63" spans="1:13" ht="15.75">
      <c r="A63" s="66" t="str">
        <f>ССЫЛКИ!BH2</f>
        <v>Картофель</v>
      </c>
      <c r="B63" s="105"/>
      <c r="C63" s="67">
        <f>ССЫЛКИ!BH3</f>
        <v>35</v>
      </c>
      <c r="D63" s="68">
        <f t="shared" si="0"/>
        <v>0</v>
      </c>
      <c r="E63" s="54">
        <v>0</v>
      </c>
      <c r="F63" s="67">
        <f t="shared" si="1"/>
        <v>35</v>
      </c>
      <c r="G63" s="68">
        <f t="shared" si="2"/>
        <v>0</v>
      </c>
      <c r="H63" s="54" t="e">
        <f>'Итог.вед.(ПРИХОД)'!BH35</f>
        <v>#REF!</v>
      </c>
      <c r="I63" s="67">
        <f t="shared" si="3"/>
        <v>35</v>
      </c>
      <c r="J63" s="68" t="e">
        <f t="shared" si="4"/>
        <v>#REF!</v>
      </c>
      <c r="K63" s="110" t="e">
        <f t="shared" si="6"/>
        <v>#REF!</v>
      </c>
      <c r="L63" s="67">
        <f t="shared" si="5"/>
        <v>35</v>
      </c>
      <c r="M63" s="68" t="e">
        <f t="shared" si="7"/>
        <v>#REF!</v>
      </c>
    </row>
    <row r="64" spans="1:13" ht="15.75">
      <c r="A64" s="66" t="str">
        <f>ССЫЛКИ!BI2</f>
        <v>Лук репчатый</v>
      </c>
      <c r="B64" s="105"/>
      <c r="C64" s="67">
        <f>ССЫЛКИ!BI3</f>
        <v>22</v>
      </c>
      <c r="D64" s="68">
        <f t="shared" si="0"/>
        <v>0</v>
      </c>
      <c r="E64" s="54">
        <v>0</v>
      </c>
      <c r="F64" s="67">
        <f t="shared" si="1"/>
        <v>22</v>
      </c>
      <c r="G64" s="68">
        <f t="shared" si="2"/>
        <v>0</v>
      </c>
      <c r="H64" s="54" t="e">
        <f>'Итог.вед.(ПРИХОД)'!BI35</f>
        <v>#REF!</v>
      </c>
      <c r="I64" s="67">
        <f t="shared" si="3"/>
        <v>22</v>
      </c>
      <c r="J64" s="68" t="e">
        <f t="shared" si="4"/>
        <v>#REF!</v>
      </c>
      <c r="K64" s="110" t="e">
        <f t="shared" si="6"/>
        <v>#REF!</v>
      </c>
      <c r="L64" s="67">
        <f t="shared" si="5"/>
        <v>22</v>
      </c>
      <c r="M64" s="68" t="e">
        <f t="shared" si="7"/>
        <v>#REF!</v>
      </c>
    </row>
    <row r="65" spans="1:13" ht="15.75">
      <c r="A65" s="66" t="str">
        <f>ССЫЛКИ!BJ2</f>
        <v>Морковь</v>
      </c>
      <c r="B65" s="105"/>
      <c r="C65" s="67">
        <f>ССЫЛКИ!BJ3</f>
        <v>32</v>
      </c>
      <c r="D65" s="68">
        <f t="shared" si="0"/>
        <v>0</v>
      </c>
      <c r="E65" s="54">
        <v>0</v>
      </c>
      <c r="F65" s="67">
        <f t="shared" si="1"/>
        <v>32</v>
      </c>
      <c r="G65" s="68">
        <f t="shared" si="2"/>
        <v>0</v>
      </c>
      <c r="H65" s="54" t="e">
        <f>'Итог.вед.(ПРИХОД)'!BJ35</f>
        <v>#REF!</v>
      </c>
      <c r="I65" s="67">
        <f t="shared" si="3"/>
        <v>32</v>
      </c>
      <c r="J65" s="68" t="e">
        <f t="shared" si="4"/>
        <v>#REF!</v>
      </c>
      <c r="K65" s="110" t="e">
        <f t="shared" si="6"/>
        <v>#REF!</v>
      </c>
      <c r="L65" s="67">
        <f t="shared" si="5"/>
        <v>32</v>
      </c>
      <c r="M65" s="68" t="e">
        <f t="shared" si="7"/>
        <v>#REF!</v>
      </c>
    </row>
    <row r="66" spans="1:13" ht="15.75">
      <c r="A66" s="66" t="str">
        <f>ССЫЛКИ!BK2</f>
        <v>Огурцы свежие</v>
      </c>
      <c r="B66" s="105"/>
      <c r="C66" s="67">
        <f>ССЫЛКИ!BK3</f>
        <v>140</v>
      </c>
      <c r="D66" s="68">
        <f t="shared" si="0"/>
        <v>0</v>
      </c>
      <c r="E66" s="54">
        <v>0</v>
      </c>
      <c r="F66" s="67">
        <f t="shared" si="1"/>
        <v>140</v>
      </c>
      <c r="G66" s="68">
        <f t="shared" si="2"/>
        <v>0</v>
      </c>
      <c r="H66" s="54" t="e">
        <f>'Итог.вед.(ПРИХОД)'!BK35</f>
        <v>#REF!</v>
      </c>
      <c r="I66" s="67">
        <f t="shared" si="3"/>
        <v>140</v>
      </c>
      <c r="J66" s="68" t="e">
        <f t="shared" si="4"/>
        <v>#REF!</v>
      </c>
      <c r="K66" s="110" t="e">
        <f t="shared" si="6"/>
        <v>#REF!</v>
      </c>
      <c r="L66" s="67">
        <f t="shared" si="5"/>
        <v>140</v>
      </c>
      <c r="M66" s="68" t="e">
        <f t="shared" si="7"/>
        <v>#REF!</v>
      </c>
    </row>
    <row r="67" spans="1:13" ht="15.75">
      <c r="A67" s="66" t="str">
        <f>ССЫЛКИ!BL2</f>
        <v>Помидоры свежие</v>
      </c>
      <c r="B67" s="105"/>
      <c r="C67" s="67">
        <f>ССЫЛКИ!BL3</f>
        <v>140</v>
      </c>
      <c r="D67" s="68">
        <f t="shared" si="0"/>
        <v>0</v>
      </c>
      <c r="E67" s="54">
        <v>0</v>
      </c>
      <c r="F67" s="67">
        <f t="shared" si="1"/>
        <v>140</v>
      </c>
      <c r="G67" s="68">
        <f t="shared" si="2"/>
        <v>0</v>
      </c>
      <c r="H67" s="54" t="e">
        <f>'Итог.вед.(ПРИХОД)'!BL35</f>
        <v>#REF!</v>
      </c>
      <c r="I67" s="67">
        <f t="shared" si="3"/>
        <v>140</v>
      </c>
      <c r="J67" s="68" t="e">
        <f t="shared" si="4"/>
        <v>#REF!</v>
      </c>
      <c r="K67" s="110" t="e">
        <f t="shared" si="6"/>
        <v>#REF!</v>
      </c>
      <c r="L67" s="67">
        <f t="shared" si="5"/>
        <v>140</v>
      </c>
      <c r="M67" s="68" t="e">
        <f t="shared" si="7"/>
        <v>#REF!</v>
      </c>
    </row>
    <row r="68" spans="1:13" ht="15.75">
      <c r="A68" s="66" t="str">
        <f>ССЫЛКИ!BM2</f>
        <v>Свекла столовая</v>
      </c>
      <c r="B68" s="105"/>
      <c r="C68" s="67">
        <f>ССЫЛКИ!BM3</f>
        <v>30</v>
      </c>
      <c r="D68" s="68">
        <f t="shared" si="0"/>
        <v>0</v>
      </c>
      <c r="E68" s="54">
        <v>0</v>
      </c>
      <c r="F68" s="67">
        <f t="shared" si="1"/>
        <v>30</v>
      </c>
      <c r="G68" s="68">
        <f t="shared" si="2"/>
        <v>0</v>
      </c>
      <c r="H68" s="54" t="e">
        <f>'Итог.вед.(ПРИХОД)'!BM35</f>
        <v>#REF!</v>
      </c>
      <c r="I68" s="67">
        <f t="shared" si="3"/>
        <v>30</v>
      </c>
      <c r="J68" s="68" t="e">
        <f t="shared" si="4"/>
        <v>#REF!</v>
      </c>
      <c r="K68" s="110" t="e">
        <f t="shared" si="6"/>
        <v>#REF!</v>
      </c>
      <c r="L68" s="67">
        <f t="shared" si="5"/>
        <v>30</v>
      </c>
      <c r="M68" s="68" t="e">
        <f t="shared" si="7"/>
        <v>#REF!</v>
      </c>
    </row>
    <row r="69" spans="1:13" ht="15.75">
      <c r="A69" s="66" t="str">
        <f>ССЫЛКИ!BN2</f>
        <v>Вареники полуфаб-т (шт)</v>
      </c>
      <c r="B69" s="105"/>
      <c r="C69" s="67">
        <f>ССЫЛКИ!BN3</f>
        <v>4.2</v>
      </c>
      <c r="D69" s="68">
        <f t="shared" si="0"/>
        <v>0</v>
      </c>
      <c r="E69" s="54">
        <v>0</v>
      </c>
      <c r="F69" s="67">
        <f t="shared" si="1"/>
        <v>4.2</v>
      </c>
      <c r="G69" s="68">
        <f t="shared" si="2"/>
        <v>0</v>
      </c>
      <c r="H69" s="54" t="e">
        <f>'Итог.вед.(ПРИХОД)'!BN35</f>
        <v>#REF!</v>
      </c>
      <c r="I69" s="67">
        <f t="shared" si="3"/>
        <v>4.2</v>
      </c>
      <c r="J69" s="68" t="e">
        <f t="shared" si="4"/>
        <v>#REF!</v>
      </c>
      <c r="K69" s="110" t="e">
        <f t="shared" ref="K69:K84" si="8">B69+E69-H69</f>
        <v>#REF!</v>
      </c>
      <c r="L69" s="67">
        <f t="shared" si="5"/>
        <v>4.2</v>
      </c>
      <c r="M69" s="68" t="e">
        <f t="shared" si="7"/>
        <v>#REF!</v>
      </c>
    </row>
    <row r="70" spans="1:13" ht="15.75">
      <c r="A70" s="66" t="str">
        <f>ССЫЛКИ!BO2</f>
        <v>Апельсины</v>
      </c>
      <c r="B70" s="105"/>
      <c r="C70" s="67">
        <f>ССЫЛКИ!BO3</f>
        <v>160</v>
      </c>
      <c r="D70" s="68">
        <f t="shared" si="0"/>
        <v>0</v>
      </c>
      <c r="E70" s="54">
        <v>0</v>
      </c>
      <c r="F70" s="67">
        <f t="shared" si="1"/>
        <v>160</v>
      </c>
      <c r="G70" s="68">
        <f t="shared" si="2"/>
        <v>0</v>
      </c>
      <c r="H70" s="54" t="e">
        <f>'Итог.вед.(ПРИХОД)'!BO35</f>
        <v>#REF!</v>
      </c>
      <c r="I70" s="67">
        <f t="shared" si="3"/>
        <v>160</v>
      </c>
      <c r="J70" s="68" t="e">
        <f t="shared" si="4"/>
        <v>#REF!</v>
      </c>
      <c r="K70" s="110" t="e">
        <f t="shared" si="8"/>
        <v>#REF!</v>
      </c>
      <c r="L70" s="67">
        <f t="shared" si="5"/>
        <v>160</v>
      </c>
      <c r="M70" s="68" t="e">
        <f t="shared" si="7"/>
        <v>#REF!</v>
      </c>
    </row>
    <row r="71" spans="1:13" ht="15.75">
      <c r="A71" s="66" t="str">
        <f>ССЫЛКИ!BP2</f>
        <v>Бананы</v>
      </c>
      <c r="B71" s="105"/>
      <c r="C71" s="67">
        <f>ССЫЛКИ!BP3</f>
        <v>100</v>
      </c>
      <c r="D71" s="68">
        <f t="shared" si="0"/>
        <v>0</v>
      </c>
      <c r="E71" s="54">
        <v>0</v>
      </c>
      <c r="F71" s="67">
        <f t="shared" si="1"/>
        <v>100</v>
      </c>
      <c r="G71" s="68">
        <f t="shared" si="2"/>
        <v>0</v>
      </c>
      <c r="H71" s="54" t="e">
        <f>'Итог.вед.(ПРИХОД)'!BP35</f>
        <v>#REF!</v>
      </c>
      <c r="I71" s="67">
        <f t="shared" si="3"/>
        <v>100</v>
      </c>
      <c r="J71" s="68" t="e">
        <f t="shared" si="4"/>
        <v>#REF!</v>
      </c>
      <c r="K71" s="110" t="e">
        <f t="shared" si="8"/>
        <v>#REF!</v>
      </c>
      <c r="L71" s="67">
        <f t="shared" si="5"/>
        <v>100</v>
      </c>
      <c r="M71" s="68" t="e">
        <f t="shared" si="7"/>
        <v>#REF!</v>
      </c>
    </row>
    <row r="72" spans="1:13" ht="15.75">
      <c r="A72" s="66" t="str">
        <f>ССЫЛКИ!BQ2</f>
        <v>Груши</v>
      </c>
      <c r="B72" s="105"/>
      <c r="C72" s="67">
        <f>ССЫЛКИ!BQ3</f>
        <v>150</v>
      </c>
      <c r="D72" s="68">
        <f t="shared" si="0"/>
        <v>0</v>
      </c>
      <c r="E72" s="54">
        <v>0</v>
      </c>
      <c r="F72" s="67">
        <f t="shared" si="1"/>
        <v>150</v>
      </c>
      <c r="G72" s="68">
        <f t="shared" si="2"/>
        <v>0</v>
      </c>
      <c r="H72" s="54" t="e">
        <f>'Итог.вед.(ПРИХОД)'!BQ35</f>
        <v>#REF!</v>
      </c>
      <c r="I72" s="67">
        <f t="shared" si="3"/>
        <v>150</v>
      </c>
      <c r="J72" s="68" t="e">
        <f t="shared" si="4"/>
        <v>#REF!</v>
      </c>
      <c r="K72" s="110" t="e">
        <f t="shared" si="8"/>
        <v>#REF!</v>
      </c>
      <c r="L72" s="67">
        <f t="shared" si="5"/>
        <v>150</v>
      </c>
      <c r="M72" s="68" t="e">
        <f t="shared" si="7"/>
        <v>#REF!</v>
      </c>
    </row>
    <row r="73" spans="1:13" ht="15.75">
      <c r="A73" s="66" t="str">
        <f>ССЫЛКИ!BR2</f>
        <v>Лимон (кг.)</v>
      </c>
      <c r="B73" s="105"/>
      <c r="C73" s="67">
        <f>ССЫЛКИ!BR3</f>
        <v>160</v>
      </c>
      <c r="D73" s="68">
        <f t="shared" si="0"/>
        <v>0</v>
      </c>
      <c r="E73" s="54">
        <v>0</v>
      </c>
      <c r="F73" s="67">
        <f t="shared" si="1"/>
        <v>160</v>
      </c>
      <c r="G73" s="68">
        <f t="shared" si="2"/>
        <v>0</v>
      </c>
      <c r="H73" s="54" t="e">
        <f>'Итог.вед.(ПРИХОД)'!BR35</f>
        <v>#REF!</v>
      </c>
      <c r="I73" s="67">
        <f t="shared" si="3"/>
        <v>160</v>
      </c>
      <c r="J73" s="68" t="e">
        <f t="shared" si="4"/>
        <v>#REF!</v>
      </c>
      <c r="K73" s="110" t="e">
        <f t="shared" si="8"/>
        <v>#REF!</v>
      </c>
      <c r="L73" s="67">
        <f t="shared" si="5"/>
        <v>160</v>
      </c>
      <c r="M73" s="68" t="e">
        <f t="shared" si="7"/>
        <v>#REF!</v>
      </c>
    </row>
    <row r="74" spans="1:13" ht="15.75">
      <c r="A74" s="66" t="str">
        <f>ССЫЛКИ!BS2</f>
        <v>Мандарины</v>
      </c>
      <c r="B74" s="105"/>
      <c r="C74" s="67">
        <f>ССЫЛКИ!BS3</f>
        <v>100</v>
      </c>
      <c r="D74" s="68">
        <f t="shared" si="0"/>
        <v>0</v>
      </c>
      <c r="E74" s="54">
        <v>0</v>
      </c>
      <c r="F74" s="67">
        <f t="shared" si="1"/>
        <v>100</v>
      </c>
      <c r="G74" s="68">
        <f t="shared" si="2"/>
        <v>0</v>
      </c>
      <c r="H74" s="54" t="e">
        <f>'Итог.вед.(ПРИХОД)'!BS35</f>
        <v>#REF!</v>
      </c>
      <c r="I74" s="67">
        <f t="shared" si="3"/>
        <v>100</v>
      </c>
      <c r="J74" s="68" t="e">
        <f t="shared" si="4"/>
        <v>#REF!</v>
      </c>
      <c r="K74" s="110" t="e">
        <f t="shared" si="8"/>
        <v>#REF!</v>
      </c>
      <c r="L74" s="67">
        <f t="shared" si="5"/>
        <v>100</v>
      </c>
      <c r="M74" s="68" t="e">
        <f t="shared" si="7"/>
        <v>#REF!</v>
      </c>
    </row>
    <row r="75" spans="1:13" ht="15.75">
      <c r="A75" s="66" t="str">
        <f>ССЫЛКИ!BT2</f>
        <v>Яблоки</v>
      </c>
      <c r="B75" s="105"/>
      <c r="C75" s="67">
        <f>ССЫЛКИ!BT3</f>
        <v>90</v>
      </c>
      <c r="D75" s="68">
        <f t="shared" si="0"/>
        <v>0</v>
      </c>
      <c r="E75" s="54">
        <v>0</v>
      </c>
      <c r="F75" s="67">
        <f t="shared" si="1"/>
        <v>90</v>
      </c>
      <c r="G75" s="68">
        <f t="shared" si="2"/>
        <v>0</v>
      </c>
      <c r="H75" s="54" t="e">
        <f>'Итог.вед.(ПРИХОД)'!BT35</f>
        <v>#REF!</v>
      </c>
      <c r="I75" s="67">
        <f t="shared" si="3"/>
        <v>90</v>
      </c>
      <c r="J75" s="68" t="e">
        <f t="shared" si="4"/>
        <v>#REF!</v>
      </c>
      <c r="K75" s="110" t="e">
        <f t="shared" si="8"/>
        <v>#REF!</v>
      </c>
      <c r="L75" s="67">
        <f t="shared" si="5"/>
        <v>90</v>
      </c>
      <c r="M75" s="68" t="e">
        <f t="shared" si="7"/>
        <v>#REF!</v>
      </c>
    </row>
    <row r="76" spans="1:13" ht="15.75">
      <c r="A76" s="66" t="str">
        <f>ССЫЛКИ!BU2</f>
        <v>Сырник полуф-т (шт)</v>
      </c>
      <c r="B76" s="105"/>
      <c r="C76" s="67">
        <f>ССЫЛКИ!BU3</f>
        <v>21</v>
      </c>
      <c r="D76" s="68">
        <f t="shared" si="0"/>
        <v>0</v>
      </c>
      <c r="E76" s="54">
        <v>0</v>
      </c>
      <c r="F76" s="67">
        <f t="shared" si="1"/>
        <v>21</v>
      </c>
      <c r="G76" s="68">
        <f t="shared" si="2"/>
        <v>0</v>
      </c>
      <c r="H76" s="54" t="e">
        <f>'Итог.вед.(ПРИХОД)'!BU35</f>
        <v>#REF!</v>
      </c>
      <c r="I76" s="67">
        <f t="shared" si="3"/>
        <v>21</v>
      </c>
      <c r="J76" s="68" t="e">
        <f t="shared" si="4"/>
        <v>#REF!</v>
      </c>
      <c r="K76" s="110" t="e">
        <f t="shared" si="8"/>
        <v>#REF!</v>
      </c>
      <c r="L76" s="67">
        <f t="shared" si="5"/>
        <v>21</v>
      </c>
      <c r="M76" s="68" t="e">
        <f t="shared" si="7"/>
        <v>#REF!</v>
      </c>
    </row>
    <row r="77" spans="1:13" ht="15.75">
      <c r="A77" s="66" t="str">
        <f>ССЫЛКИ!BV2</f>
        <v>Хлеб</v>
      </c>
      <c r="B77" s="105"/>
      <c r="C77" s="67">
        <f>ССЫЛКИ!BV3</f>
        <v>40</v>
      </c>
      <c r="D77" s="68">
        <f t="shared" si="0"/>
        <v>0</v>
      </c>
      <c r="E77" s="54">
        <v>0</v>
      </c>
      <c r="F77" s="67">
        <f t="shared" si="1"/>
        <v>40</v>
      </c>
      <c r="G77" s="68">
        <f t="shared" si="2"/>
        <v>0</v>
      </c>
      <c r="H77" s="54" t="e">
        <f>'Итог.вед.(ПРИХОД)'!BV35</f>
        <v>#REF!</v>
      </c>
      <c r="I77" s="67">
        <f t="shared" si="3"/>
        <v>40</v>
      </c>
      <c r="J77" s="68" t="e">
        <f t="shared" si="4"/>
        <v>#REF!</v>
      </c>
      <c r="K77" s="110" t="e">
        <f t="shared" si="8"/>
        <v>#REF!</v>
      </c>
      <c r="L77" s="67">
        <f t="shared" si="5"/>
        <v>40</v>
      </c>
      <c r="M77" s="68" t="e">
        <f t="shared" si="7"/>
        <v>#REF!</v>
      </c>
    </row>
    <row r="78" spans="1:13" ht="15.75">
      <c r="A78" s="66" t="str">
        <f>ССЫЛКИ!BW2</f>
        <v>Изюм</v>
      </c>
      <c r="B78" s="105"/>
      <c r="C78" s="67">
        <f>ССЫЛКИ!BW3</f>
        <v>210</v>
      </c>
      <c r="D78" s="68">
        <f t="shared" si="0"/>
        <v>0</v>
      </c>
      <c r="E78" s="54">
        <v>0</v>
      </c>
      <c r="F78" s="67">
        <f t="shared" si="1"/>
        <v>210</v>
      </c>
      <c r="G78" s="68">
        <f t="shared" si="2"/>
        <v>0</v>
      </c>
      <c r="H78" s="54" t="e">
        <f>'Итог.вед.(ПРИХОД)'!BW35</f>
        <v>#REF!</v>
      </c>
      <c r="I78" s="67">
        <f t="shared" si="3"/>
        <v>210</v>
      </c>
      <c r="J78" s="68" t="e">
        <f t="shared" si="4"/>
        <v>#REF!</v>
      </c>
      <c r="K78" s="110" t="e">
        <f t="shared" si="8"/>
        <v>#REF!</v>
      </c>
      <c r="L78" s="67">
        <f t="shared" si="5"/>
        <v>210</v>
      </c>
      <c r="M78" s="68" t="e">
        <f t="shared" si="7"/>
        <v>#REF!</v>
      </c>
    </row>
    <row r="79" spans="1:13" ht="15.75">
      <c r="A79" s="66" t="str">
        <f>ССЫЛКИ!BX2</f>
        <v>Зефир в шоколаде (шт.)</v>
      </c>
      <c r="B79" s="105"/>
      <c r="C79" s="67">
        <f>ССЫЛКИ!BX3</f>
        <v>8</v>
      </c>
      <c r="D79" s="68">
        <f t="shared" si="0"/>
        <v>0</v>
      </c>
      <c r="E79" s="54">
        <v>0</v>
      </c>
      <c r="F79" s="67">
        <f t="shared" si="1"/>
        <v>8</v>
      </c>
      <c r="G79" s="68">
        <f t="shared" si="2"/>
        <v>0</v>
      </c>
      <c r="H79" s="54" t="e">
        <f>'Итог.вед.(ПРИХОД)'!BX35</f>
        <v>#REF!</v>
      </c>
      <c r="I79" s="67">
        <f t="shared" si="3"/>
        <v>8</v>
      </c>
      <c r="J79" s="68" t="e">
        <f t="shared" si="4"/>
        <v>#REF!</v>
      </c>
      <c r="K79" s="110" t="e">
        <f t="shared" si="8"/>
        <v>#REF!</v>
      </c>
      <c r="L79" s="67">
        <f t="shared" si="5"/>
        <v>8</v>
      </c>
      <c r="M79" s="68" t="e">
        <f t="shared" si="7"/>
        <v>#REF!</v>
      </c>
    </row>
    <row r="80" spans="1:13" ht="15.75">
      <c r="A80" s="66"/>
      <c r="B80" s="41"/>
      <c r="C80" s="65"/>
      <c r="D80" s="102">
        <f>SUM(D5:D79)</f>
        <v>0</v>
      </c>
      <c r="E80" s="41"/>
      <c r="F80" s="65"/>
      <c r="G80" s="69">
        <f>SUM(G5:G79)</f>
        <v>0</v>
      </c>
      <c r="H80" s="41"/>
      <c r="I80" s="65"/>
      <c r="J80" s="108" t="e">
        <f>SUM(J5:J79)</f>
        <v>#REF!</v>
      </c>
      <c r="K80" s="110">
        <f t="shared" si="8"/>
        <v>0</v>
      </c>
      <c r="L80" s="109"/>
      <c r="M80" s="101" t="e">
        <f>SUM(M5:M79)</f>
        <v>#REF!</v>
      </c>
    </row>
    <row r="81" spans="11:11" ht="15">
      <c r="K81" s="107">
        <f t="shared" si="8"/>
        <v>0</v>
      </c>
    </row>
    <row r="82" spans="11:11" ht="15">
      <c r="K82" s="107">
        <f t="shared" si="8"/>
        <v>0</v>
      </c>
    </row>
    <row r="83" spans="11:11" ht="15">
      <c r="K83" s="107">
        <f t="shared" si="8"/>
        <v>0</v>
      </c>
    </row>
    <row r="84" spans="11:11" ht="15">
      <c r="K84" s="107">
        <f t="shared" si="8"/>
        <v>0</v>
      </c>
    </row>
  </sheetData>
  <mergeCells count="6">
    <mergeCell ref="A1:M1"/>
    <mergeCell ref="A2:M2"/>
    <mergeCell ref="B3:D3"/>
    <mergeCell ref="E3:G3"/>
    <mergeCell ref="H3:J3"/>
    <mergeCell ref="K3:M3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3"/>
  <sheetViews>
    <sheetView workbookViewId="0">
      <selection sqref="A1:XFD1048576"/>
    </sheetView>
  </sheetViews>
  <sheetFormatPr defaultColWidth="12.625" defaultRowHeight="14.25"/>
  <cols>
    <col min="1" max="1" width="2.75" style="296" customWidth="1"/>
    <col min="2" max="2" width="31.625" style="296" customWidth="1"/>
    <col min="3" max="3" width="8.375" style="296" customWidth="1"/>
    <col min="4" max="4" width="11.625" style="296" customWidth="1"/>
    <col min="5" max="5" width="11.625" style="296" bestFit="1" customWidth="1"/>
    <col min="6" max="26" width="7.625" style="296" customWidth="1"/>
    <col min="27" max="16384" width="12.625" style="296"/>
  </cols>
  <sheetData>
    <row r="1" spans="1:5" ht="15">
      <c r="A1" s="328" t="s">
        <v>317</v>
      </c>
      <c r="B1" s="328"/>
      <c r="C1" s="328"/>
      <c r="D1" s="328"/>
      <c r="E1" s="328"/>
    </row>
    <row r="2" spans="1:5" ht="13.9" customHeight="1">
      <c r="A2" s="326" t="s">
        <v>304</v>
      </c>
      <c r="B2" s="326"/>
      <c r="C2" s="326"/>
      <c r="D2" s="326"/>
      <c r="E2" s="326"/>
    </row>
    <row r="3" spans="1:5" ht="13.9" customHeight="1">
      <c r="A3" s="326" t="str">
        <f>'Автомат. ввод'!N10</f>
        <v>МКОУ " Новокрестьяновская  СОШ"</v>
      </c>
      <c r="B3" s="326"/>
      <c r="C3" s="326"/>
      <c r="D3" s="326"/>
      <c r="E3" s="326"/>
    </row>
    <row r="4" spans="1:5" ht="18.75">
      <c r="A4" s="137"/>
      <c r="B4" s="268" t="s">
        <v>399</v>
      </c>
      <c r="C4" s="137"/>
      <c r="D4" s="218">
        <v>8</v>
      </c>
      <c r="E4" s="219" t="s">
        <v>415</v>
      </c>
    </row>
    <row r="5" spans="1:5" ht="15">
      <c r="A5" s="138" t="s">
        <v>305</v>
      </c>
      <c r="B5" s="138" t="s">
        <v>68</v>
      </c>
      <c r="C5" s="138" t="s">
        <v>132</v>
      </c>
      <c r="D5" s="138" t="s">
        <v>306</v>
      </c>
      <c r="E5" s="138" t="s">
        <v>307</v>
      </c>
    </row>
    <row r="6" spans="1:5" ht="15">
      <c r="A6" s="138">
        <v>1</v>
      </c>
      <c r="B6" s="161" t="s">
        <v>116</v>
      </c>
      <c r="C6" s="153">
        <v>14.698</v>
      </c>
      <c r="D6" s="138">
        <f>VLOOKUP(D4,Фактически_присутствующих,3,FALSE)</f>
        <v>0</v>
      </c>
      <c r="E6" s="142">
        <f t="shared" ref="E6:E11" si="0">C6*D6</f>
        <v>0</v>
      </c>
    </row>
    <row r="7" spans="1:5" ht="15">
      <c r="A7" s="138">
        <v>2</v>
      </c>
      <c r="B7" s="161" t="s">
        <v>423</v>
      </c>
      <c r="C7" s="153">
        <v>25.372</v>
      </c>
      <c r="D7" s="138">
        <f>D6</f>
        <v>0</v>
      </c>
      <c r="E7" s="142">
        <f t="shared" si="0"/>
        <v>0</v>
      </c>
    </row>
    <row r="8" spans="1:5" ht="15">
      <c r="A8" s="138">
        <v>3</v>
      </c>
      <c r="B8" s="161" t="s">
        <v>117</v>
      </c>
      <c r="C8" s="153">
        <v>3.53</v>
      </c>
      <c r="D8" s="138">
        <f>D6</f>
        <v>0</v>
      </c>
      <c r="E8" s="142">
        <f t="shared" si="0"/>
        <v>0</v>
      </c>
    </row>
    <row r="9" spans="1:5" ht="15">
      <c r="A9" s="138">
        <v>4</v>
      </c>
      <c r="B9" s="161" t="s">
        <v>61</v>
      </c>
      <c r="C9" s="154">
        <v>2.4</v>
      </c>
      <c r="D9" s="138">
        <f>D6</f>
        <v>0</v>
      </c>
      <c r="E9" s="142">
        <f t="shared" si="0"/>
        <v>0</v>
      </c>
    </row>
    <row r="10" spans="1:5" ht="15">
      <c r="A10" s="138">
        <v>5</v>
      </c>
      <c r="B10" s="161" t="s">
        <v>93</v>
      </c>
      <c r="C10" s="154">
        <v>6</v>
      </c>
      <c r="D10" s="138">
        <f>D6</f>
        <v>0</v>
      </c>
      <c r="E10" s="142">
        <f t="shared" si="0"/>
        <v>0</v>
      </c>
    </row>
    <row r="11" spans="1:5" ht="15">
      <c r="A11" s="138">
        <v>6</v>
      </c>
      <c r="B11" s="161" t="s">
        <v>111</v>
      </c>
      <c r="C11" s="154">
        <v>9</v>
      </c>
      <c r="D11" s="138">
        <f>D6</f>
        <v>0</v>
      </c>
      <c r="E11" s="142">
        <f t="shared" si="0"/>
        <v>0</v>
      </c>
    </row>
    <row r="12" spans="1:5" ht="13.9" hidden="1" customHeight="1">
      <c r="A12" s="138">
        <v>7</v>
      </c>
      <c r="B12" s="156"/>
      <c r="C12" s="148"/>
      <c r="D12" s="138"/>
      <c r="E12" s="142"/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 ht="15">
      <c r="A14" s="138">
        <v>9</v>
      </c>
      <c r="B14" s="149"/>
      <c r="C14" s="148"/>
      <c r="D14" s="150"/>
      <c r="E14" s="148"/>
    </row>
    <row r="15" spans="1:5" ht="15">
      <c r="A15" s="138">
        <v>10</v>
      </c>
      <c r="B15" s="149" t="s">
        <v>308</v>
      </c>
      <c r="C15" s="148">
        <f>SUM(C6:C14)</f>
        <v>61</v>
      </c>
      <c r="D15" s="150"/>
      <c r="E15" s="148">
        <f>SUM(E6:E14)</f>
        <v>0</v>
      </c>
    </row>
    <row r="16" spans="1:5" ht="18.75">
      <c r="A16" s="327" t="s">
        <v>402</v>
      </c>
      <c r="B16" s="327"/>
      <c r="C16" s="327"/>
      <c r="D16" s="327"/>
      <c r="E16" s="327"/>
    </row>
    <row r="17" spans="1:5" ht="15">
      <c r="A17" s="138" t="s">
        <v>305</v>
      </c>
      <c r="B17" s="138" t="s">
        <v>68</v>
      </c>
      <c r="C17" s="138" t="s">
        <v>132</v>
      </c>
      <c r="D17" s="138" t="s">
        <v>306</v>
      </c>
      <c r="E17" s="138" t="s">
        <v>307</v>
      </c>
    </row>
    <row r="18" spans="1:5" ht="15">
      <c r="A18" s="138">
        <v>11</v>
      </c>
      <c r="B18" s="161" t="s">
        <v>381</v>
      </c>
      <c r="C18" s="153">
        <v>27.852</v>
      </c>
      <c r="D18" s="138">
        <f>VLOOKUP(D4,завтрак_факт,3,FALSE)</f>
        <v>0</v>
      </c>
      <c r="E18" s="142">
        <f t="shared" ref="E18:E22" si="1">C18*D18</f>
        <v>0</v>
      </c>
    </row>
    <row r="19" spans="1:5" ht="15">
      <c r="A19" s="138">
        <v>12</v>
      </c>
      <c r="B19" s="161" t="s">
        <v>382</v>
      </c>
      <c r="C19" s="153">
        <v>6</v>
      </c>
      <c r="D19" s="138">
        <f>D18</f>
        <v>0</v>
      </c>
      <c r="E19" s="142">
        <f t="shared" si="1"/>
        <v>0</v>
      </c>
    </row>
    <row r="20" spans="1:5" ht="15">
      <c r="A20" s="138">
        <v>13</v>
      </c>
      <c r="B20" s="161" t="s">
        <v>365</v>
      </c>
      <c r="C20" s="153">
        <v>1.1479999999999999</v>
      </c>
      <c r="D20" s="138">
        <f>D18</f>
        <v>0</v>
      </c>
      <c r="E20" s="142">
        <f t="shared" si="1"/>
        <v>0</v>
      </c>
    </row>
    <row r="21" spans="1:5" ht="15">
      <c r="A21" s="138">
        <v>14</v>
      </c>
      <c r="B21" s="161" t="s">
        <v>383</v>
      </c>
      <c r="C21" s="154">
        <v>8</v>
      </c>
      <c r="D21" s="138">
        <f>D18</f>
        <v>0</v>
      </c>
      <c r="E21" s="142">
        <f t="shared" si="1"/>
        <v>0</v>
      </c>
    </row>
    <row r="22" spans="1:5" ht="15">
      <c r="A22" s="138">
        <v>15</v>
      </c>
      <c r="B22" s="161" t="s">
        <v>60</v>
      </c>
      <c r="C22" s="154">
        <v>18</v>
      </c>
      <c r="D22" s="138">
        <f>D18</f>
        <v>0</v>
      </c>
      <c r="E22" s="142">
        <f t="shared" si="1"/>
        <v>0</v>
      </c>
    </row>
    <row r="23" spans="1:5" ht="14.45" hidden="1" customHeight="1">
      <c r="A23" s="138">
        <v>16</v>
      </c>
      <c r="B23" s="161"/>
      <c r="C23" s="154"/>
      <c r="D23" s="138"/>
      <c r="E23" s="142"/>
    </row>
    <row r="24" spans="1:5" ht="13.9" hidden="1" customHeight="1">
      <c r="A24" s="138">
        <v>17</v>
      </c>
      <c r="B24" s="156"/>
      <c r="C24" s="148"/>
      <c r="D24" s="138"/>
      <c r="E24" s="142"/>
    </row>
    <row r="25" spans="1:5" ht="13.9" hidden="1" customHeight="1">
      <c r="A25" s="138">
        <v>18</v>
      </c>
      <c r="B25" s="147"/>
      <c r="C25" s="148"/>
      <c r="D25" s="138"/>
      <c r="E25" s="142"/>
    </row>
    <row r="26" spans="1:5" ht="15">
      <c r="A26" s="138">
        <v>19</v>
      </c>
      <c r="B26" s="149"/>
      <c r="C26" s="148"/>
      <c r="D26" s="150"/>
      <c r="E26" s="148"/>
    </row>
    <row r="27" spans="1:5" ht="15">
      <c r="A27" s="138">
        <v>20</v>
      </c>
      <c r="B27" s="149" t="s">
        <v>308</v>
      </c>
      <c r="C27" s="148">
        <f>SUM(C18:C26)</f>
        <v>61.000000000000007</v>
      </c>
      <c r="D27" s="150"/>
      <c r="E27" s="148">
        <f>SUM(E18:E26)</f>
        <v>0</v>
      </c>
    </row>
    <row r="28" spans="1:5" ht="15">
      <c r="A28" s="221"/>
      <c r="B28" s="222"/>
      <c r="C28" s="223"/>
      <c r="D28" s="224"/>
      <c r="E28" s="223"/>
    </row>
    <row r="29" spans="1:5" ht="15">
      <c r="A29" s="137"/>
      <c r="B29" s="295" t="s">
        <v>309</v>
      </c>
      <c r="C29" s="325" t="s">
        <v>310</v>
      </c>
      <c r="D29" s="325"/>
      <c r="E29" s="325"/>
    </row>
    <row r="30" spans="1:5" ht="19.899999999999999" customHeight="1">
      <c r="A30" s="137"/>
      <c r="B30" s="193" t="str">
        <f>'Реестр 1'!B39</f>
        <v>МКОУ " Новокрестьяновская  СОШ"</v>
      </c>
      <c r="C30" s="319" t="s">
        <v>311</v>
      </c>
      <c r="D30" s="319"/>
      <c r="E30" s="319"/>
    </row>
    <row r="31" spans="1:5" ht="14.45" customHeight="1">
      <c r="B31" s="320" t="str">
        <f>'Реестр 1'!B40</f>
        <v xml:space="preserve">Утверждаю.
Директор школы                                                  Мансурова Т. М.
</v>
      </c>
      <c r="C31" s="319"/>
      <c r="D31" s="319"/>
      <c r="E31" s="319"/>
    </row>
    <row r="32" spans="1:5" ht="41.45" customHeight="1">
      <c r="B32" s="320"/>
      <c r="C32" s="319"/>
      <c r="D32" s="319"/>
      <c r="E32" s="319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3"/>
  <sheetViews>
    <sheetView workbookViewId="0">
      <selection sqref="A1:XFD1048576"/>
    </sheetView>
  </sheetViews>
  <sheetFormatPr defaultColWidth="12.625" defaultRowHeight="14.25"/>
  <cols>
    <col min="1" max="1" width="2.75" style="296" customWidth="1"/>
    <col min="2" max="2" width="31.625" style="296" customWidth="1"/>
    <col min="3" max="3" width="9.125" style="296" customWidth="1"/>
    <col min="4" max="4" width="11.625" style="296" customWidth="1"/>
    <col min="5" max="5" width="10.75" style="296" bestFit="1" customWidth="1"/>
    <col min="6" max="26" width="7.625" style="296" customWidth="1"/>
    <col min="27" max="16384" width="12.625" style="296"/>
  </cols>
  <sheetData>
    <row r="1" spans="1:5" ht="15">
      <c r="A1" s="328" t="s">
        <v>318</v>
      </c>
      <c r="B1" s="328"/>
      <c r="C1" s="328"/>
      <c r="D1" s="328"/>
      <c r="E1" s="328"/>
    </row>
    <row r="2" spans="1:5" ht="13.9" customHeight="1">
      <c r="A2" s="326" t="s">
        <v>304</v>
      </c>
      <c r="B2" s="326"/>
      <c r="C2" s="326"/>
      <c r="D2" s="326"/>
      <c r="E2" s="326"/>
    </row>
    <row r="3" spans="1:5" ht="13.9" customHeight="1">
      <c r="A3" s="326" t="str">
        <f>'Автомат. ввод'!N10</f>
        <v>МКОУ " Новокрестьяновская  СОШ"</v>
      </c>
      <c r="B3" s="326"/>
      <c r="C3" s="326"/>
      <c r="D3" s="326"/>
      <c r="E3" s="326"/>
    </row>
    <row r="4" spans="1:5" ht="18.75">
      <c r="A4" s="137"/>
      <c r="B4" s="268" t="s">
        <v>399</v>
      </c>
      <c r="C4" s="137"/>
      <c r="D4" s="218">
        <v>9</v>
      </c>
      <c r="E4" s="218" t="s">
        <v>415</v>
      </c>
    </row>
    <row r="5" spans="1:5" ht="15">
      <c r="A5" s="138" t="s">
        <v>305</v>
      </c>
      <c r="B5" s="138" t="s">
        <v>68</v>
      </c>
      <c r="C5" s="138" t="s">
        <v>132</v>
      </c>
      <c r="D5" s="138" t="s">
        <v>306</v>
      </c>
      <c r="E5" s="138" t="s">
        <v>307</v>
      </c>
    </row>
    <row r="6" spans="1:5" ht="15">
      <c r="A6" s="138">
        <v>1</v>
      </c>
      <c r="B6" s="161" t="s">
        <v>118</v>
      </c>
      <c r="C6" s="153">
        <v>12.5603</v>
      </c>
      <c r="D6" s="138">
        <f>VLOOKUP(D4,Фактически_присутствующих,3,FALSE)</f>
        <v>32</v>
      </c>
      <c r="E6" s="142">
        <f t="shared" ref="E6:E12" si="0">C6*D6</f>
        <v>401.92959999999999</v>
      </c>
    </row>
    <row r="7" spans="1:5" ht="15">
      <c r="A7" s="138">
        <v>2</v>
      </c>
      <c r="B7" s="161" t="s">
        <v>143</v>
      </c>
      <c r="C7" s="162">
        <v>28.3</v>
      </c>
      <c r="D7" s="138">
        <f>D6</f>
        <v>32</v>
      </c>
      <c r="E7" s="142">
        <f t="shared" si="0"/>
        <v>905.6</v>
      </c>
    </row>
    <row r="8" spans="1:5" ht="15">
      <c r="A8" s="138">
        <v>3</v>
      </c>
      <c r="B8" s="161" t="s">
        <v>119</v>
      </c>
      <c r="C8" s="153">
        <v>4.8231999999999999</v>
      </c>
      <c r="D8" s="138">
        <f>D6</f>
        <v>32</v>
      </c>
      <c r="E8" s="142">
        <f t="shared" si="0"/>
        <v>154.3424</v>
      </c>
    </row>
    <row r="9" spans="1:5" ht="15">
      <c r="A9" s="138">
        <v>4</v>
      </c>
      <c r="B9" s="161" t="s">
        <v>61</v>
      </c>
      <c r="C9" s="153">
        <v>2.4</v>
      </c>
      <c r="D9" s="138">
        <f>D6</f>
        <v>32</v>
      </c>
      <c r="E9" s="142">
        <f t="shared" si="0"/>
        <v>76.8</v>
      </c>
    </row>
    <row r="10" spans="1:5" ht="15">
      <c r="A10" s="138">
        <v>5</v>
      </c>
      <c r="B10" s="161" t="s">
        <v>83</v>
      </c>
      <c r="C10" s="153">
        <v>9</v>
      </c>
      <c r="D10" s="138">
        <f>D6</f>
        <v>32</v>
      </c>
      <c r="E10" s="142">
        <f t="shared" si="0"/>
        <v>288</v>
      </c>
    </row>
    <row r="11" spans="1:5" ht="15">
      <c r="A11" s="138">
        <v>6</v>
      </c>
      <c r="B11" s="145" t="s">
        <v>147</v>
      </c>
      <c r="C11" s="154">
        <v>3.14</v>
      </c>
      <c r="D11" s="138">
        <f>D6</f>
        <v>32</v>
      </c>
      <c r="E11" s="142">
        <f t="shared" si="0"/>
        <v>100.48</v>
      </c>
    </row>
    <row r="12" spans="1:5" ht="15">
      <c r="A12" s="138">
        <v>7</v>
      </c>
      <c r="B12" s="145" t="s">
        <v>312</v>
      </c>
      <c r="C12" s="153">
        <v>0.77649999999999997</v>
      </c>
      <c r="D12" s="138">
        <f>D6</f>
        <v>32</v>
      </c>
      <c r="E12" s="142">
        <f t="shared" si="0"/>
        <v>24.847999999999999</v>
      </c>
    </row>
    <row r="13" spans="1:5" ht="13.9" hidden="1" customHeight="1">
      <c r="A13" s="138">
        <v>8</v>
      </c>
      <c r="B13" s="163"/>
      <c r="C13" s="154"/>
      <c r="D13" s="138"/>
      <c r="E13" s="142"/>
    </row>
    <row r="14" spans="1:5" ht="15">
      <c r="A14" s="138">
        <v>9</v>
      </c>
      <c r="B14" s="149"/>
      <c r="C14" s="164"/>
      <c r="D14" s="150"/>
      <c r="E14" s="148"/>
    </row>
    <row r="15" spans="1:5" ht="15">
      <c r="A15" s="225">
        <v>10</v>
      </c>
      <c r="B15" s="226" t="s">
        <v>308</v>
      </c>
      <c r="C15" s="227">
        <f>SUM(C6:C14)</f>
        <v>61</v>
      </c>
      <c r="D15" s="228"/>
      <c r="E15" s="227">
        <f>SUM(E6:E14)</f>
        <v>1952</v>
      </c>
    </row>
    <row r="16" spans="1:5" ht="18.75">
      <c r="A16" s="329" t="s">
        <v>402</v>
      </c>
      <c r="B16" s="329"/>
      <c r="C16" s="329"/>
      <c r="D16" s="329"/>
      <c r="E16" s="329"/>
    </row>
    <row r="17" spans="1:5" ht="15">
      <c r="A17" s="138" t="s">
        <v>305</v>
      </c>
      <c r="B17" s="138" t="s">
        <v>68</v>
      </c>
      <c r="C17" s="138" t="s">
        <v>132</v>
      </c>
      <c r="D17" s="138" t="s">
        <v>306</v>
      </c>
      <c r="E17" s="138" t="s">
        <v>307</v>
      </c>
    </row>
    <row r="18" spans="1:5" ht="15">
      <c r="A18" s="138">
        <v>11</v>
      </c>
      <c r="B18" s="161" t="s">
        <v>384</v>
      </c>
      <c r="C18" s="153">
        <v>24.472300000000001</v>
      </c>
      <c r="D18" s="138">
        <f>VLOOKUP(D4,завтрак_факт,3,FALSE)</f>
        <v>0</v>
      </c>
      <c r="E18" s="142">
        <f t="shared" ref="E18:E24" si="1">C18*D18</f>
        <v>0</v>
      </c>
    </row>
    <row r="19" spans="1:5" ht="15">
      <c r="A19" s="138">
        <v>12</v>
      </c>
      <c r="B19" s="161" t="s">
        <v>146</v>
      </c>
      <c r="C19" s="162">
        <v>0.79049999999999998</v>
      </c>
      <c r="D19" s="138">
        <f>D18</f>
        <v>0</v>
      </c>
      <c r="E19" s="142">
        <f t="shared" si="1"/>
        <v>0</v>
      </c>
    </row>
    <row r="20" spans="1:5" ht="15">
      <c r="A20" s="138">
        <v>13</v>
      </c>
      <c r="B20" s="161" t="s">
        <v>119</v>
      </c>
      <c r="C20" s="153">
        <v>5.1372</v>
      </c>
      <c r="D20" s="138">
        <f>D18</f>
        <v>0</v>
      </c>
      <c r="E20" s="142">
        <f t="shared" si="1"/>
        <v>0</v>
      </c>
    </row>
    <row r="21" spans="1:5" ht="15">
      <c r="A21" s="138">
        <v>14</v>
      </c>
      <c r="B21" s="161" t="s">
        <v>61</v>
      </c>
      <c r="C21" s="153">
        <v>2.4</v>
      </c>
      <c r="D21" s="138">
        <f>D18</f>
        <v>0</v>
      </c>
      <c r="E21" s="142">
        <f t="shared" si="1"/>
        <v>0</v>
      </c>
    </row>
    <row r="22" spans="1:5" ht="15">
      <c r="A22" s="138">
        <v>15</v>
      </c>
      <c r="B22" s="161" t="s">
        <v>83</v>
      </c>
      <c r="C22" s="153">
        <v>12</v>
      </c>
      <c r="D22" s="138">
        <f>D18</f>
        <v>0</v>
      </c>
      <c r="E22" s="142">
        <f t="shared" si="1"/>
        <v>0</v>
      </c>
    </row>
    <row r="23" spans="1:5" ht="15">
      <c r="A23" s="138">
        <v>16</v>
      </c>
      <c r="B23" s="145" t="s">
        <v>147</v>
      </c>
      <c r="C23" s="154">
        <v>3.2</v>
      </c>
      <c r="D23" s="138">
        <f>D18</f>
        <v>0</v>
      </c>
      <c r="E23" s="142">
        <f t="shared" si="1"/>
        <v>0</v>
      </c>
    </row>
    <row r="24" spans="1:5" ht="15">
      <c r="A24" s="138">
        <v>17</v>
      </c>
      <c r="B24" s="145" t="s">
        <v>370</v>
      </c>
      <c r="C24" s="153">
        <v>13</v>
      </c>
      <c r="D24" s="138">
        <f>D18</f>
        <v>0</v>
      </c>
      <c r="E24" s="142">
        <f t="shared" si="1"/>
        <v>0</v>
      </c>
    </row>
    <row r="25" spans="1:5" ht="13.9" hidden="1" customHeight="1">
      <c r="A25" s="138">
        <v>18</v>
      </c>
      <c r="B25" s="163"/>
      <c r="C25" s="154"/>
      <c r="D25" s="138"/>
      <c r="E25" s="142"/>
    </row>
    <row r="26" spans="1:5" ht="15">
      <c r="A26" s="138">
        <v>19</v>
      </c>
      <c r="B26" s="149"/>
      <c r="C26" s="164"/>
      <c r="D26" s="150"/>
      <c r="E26" s="148"/>
    </row>
    <row r="27" spans="1:5" ht="15">
      <c r="A27" s="225">
        <v>20</v>
      </c>
      <c r="B27" s="226" t="s">
        <v>308</v>
      </c>
      <c r="C27" s="227">
        <f>SUM(C18:C26)</f>
        <v>61.000000000000007</v>
      </c>
      <c r="D27" s="228"/>
      <c r="E27" s="227">
        <f>SUM(E18:E26)</f>
        <v>0</v>
      </c>
    </row>
    <row r="28" spans="1:5" ht="15">
      <c r="A28" s="221"/>
      <c r="B28" s="222"/>
      <c r="C28" s="223"/>
      <c r="D28" s="224"/>
      <c r="E28" s="223"/>
    </row>
    <row r="29" spans="1:5" ht="15">
      <c r="A29" s="137"/>
      <c r="B29" s="295" t="s">
        <v>309</v>
      </c>
      <c r="C29" s="325" t="s">
        <v>310</v>
      </c>
      <c r="D29" s="325"/>
      <c r="E29" s="325"/>
    </row>
    <row r="30" spans="1:5" ht="19.899999999999999" customHeight="1">
      <c r="A30" s="137"/>
      <c r="B30" s="193" t="str">
        <f>'Реестр 1'!B39</f>
        <v>МКОУ " Новокрестьяновская  СОШ"</v>
      </c>
      <c r="C30" s="319" t="s">
        <v>311</v>
      </c>
      <c r="D30" s="319"/>
      <c r="E30" s="319"/>
    </row>
    <row r="31" spans="1:5" ht="14.45" customHeight="1">
      <c r="B31" s="320" t="str">
        <f>'Реестр 1'!B40</f>
        <v xml:space="preserve">Утверждаю.
Директор школы                                                  Мансурова Т. М.
</v>
      </c>
      <c r="C31" s="319"/>
      <c r="D31" s="319"/>
      <c r="E31" s="319"/>
    </row>
    <row r="32" spans="1:5" ht="41.45" customHeight="1">
      <c r="B32" s="320"/>
      <c r="C32" s="319"/>
      <c r="D32" s="319"/>
      <c r="E32" s="319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3"/>
  <sheetViews>
    <sheetView workbookViewId="0">
      <selection sqref="A1:XFD1048576"/>
    </sheetView>
  </sheetViews>
  <sheetFormatPr defaultColWidth="12.625" defaultRowHeight="14.25"/>
  <cols>
    <col min="1" max="1" width="2.75" style="296" customWidth="1"/>
    <col min="2" max="2" width="31.625" style="296" customWidth="1"/>
    <col min="3" max="3" width="9.25" style="296" bestFit="1" customWidth="1"/>
    <col min="4" max="4" width="11.625" style="296" customWidth="1"/>
    <col min="5" max="5" width="10.5" style="296" bestFit="1" customWidth="1"/>
    <col min="6" max="26" width="7.625" style="296" customWidth="1"/>
    <col min="27" max="16384" width="12.625" style="296"/>
  </cols>
  <sheetData>
    <row r="1" spans="1:5" ht="15">
      <c r="A1" s="328" t="s">
        <v>319</v>
      </c>
      <c r="B1" s="328"/>
      <c r="C1" s="328"/>
      <c r="D1" s="328"/>
      <c r="E1" s="328"/>
    </row>
    <row r="2" spans="1:5" ht="13.9" customHeight="1">
      <c r="A2" s="326" t="s">
        <v>304</v>
      </c>
      <c r="B2" s="326"/>
      <c r="C2" s="326"/>
      <c r="D2" s="326"/>
      <c r="E2" s="326"/>
    </row>
    <row r="3" spans="1:5" ht="13.9" customHeight="1">
      <c r="A3" s="326" t="str">
        <f>'Автомат. ввод'!N10</f>
        <v>МКОУ " Новокрестьяновская  СОШ"</v>
      </c>
      <c r="B3" s="326"/>
      <c r="C3" s="326"/>
      <c r="D3" s="326"/>
      <c r="E3" s="326"/>
    </row>
    <row r="4" spans="1:5" ht="18.75">
      <c r="A4" s="137"/>
      <c r="B4" s="268" t="s">
        <v>399</v>
      </c>
      <c r="C4" s="137"/>
      <c r="D4" s="218">
        <v>10</v>
      </c>
      <c r="E4" s="219" t="s">
        <v>415</v>
      </c>
    </row>
    <row r="5" spans="1:5" ht="15">
      <c r="A5" s="138" t="s">
        <v>305</v>
      </c>
      <c r="B5" s="138" t="s">
        <v>68</v>
      </c>
      <c r="C5" s="138" t="s">
        <v>132</v>
      </c>
      <c r="D5" s="138" t="s">
        <v>306</v>
      </c>
      <c r="E5" s="138" t="s">
        <v>307</v>
      </c>
    </row>
    <row r="6" spans="1:5" ht="15">
      <c r="A6" s="138">
        <v>1</v>
      </c>
      <c r="B6" s="144" t="s">
        <v>95</v>
      </c>
      <c r="C6" s="153">
        <v>11.435</v>
      </c>
      <c r="D6" s="138">
        <f>VLOOKUP(D4,Фактически_присутствующих,3,FALSE)</f>
        <v>32</v>
      </c>
      <c r="E6" s="142">
        <f t="shared" ref="E6:E11" si="0">C6*D6</f>
        <v>365.92</v>
      </c>
    </row>
    <row r="7" spans="1:5" ht="15">
      <c r="A7" s="138">
        <v>2</v>
      </c>
      <c r="B7" s="144" t="s">
        <v>120</v>
      </c>
      <c r="C7" s="153">
        <v>16.024999999999999</v>
      </c>
      <c r="D7" s="138">
        <f>D6</f>
        <v>32</v>
      </c>
      <c r="E7" s="142">
        <f t="shared" si="0"/>
        <v>512.79999999999995</v>
      </c>
    </row>
    <row r="8" spans="1:5" ht="15">
      <c r="A8" s="138">
        <v>3</v>
      </c>
      <c r="B8" s="144" t="s">
        <v>97</v>
      </c>
      <c r="C8" s="153">
        <v>2.74</v>
      </c>
      <c r="D8" s="138">
        <f>D6</f>
        <v>32</v>
      </c>
      <c r="E8" s="142">
        <f t="shared" si="0"/>
        <v>87.68</v>
      </c>
    </row>
    <row r="9" spans="1:5" ht="15">
      <c r="A9" s="138">
        <v>4</v>
      </c>
      <c r="B9" s="144" t="s">
        <v>61</v>
      </c>
      <c r="C9" s="153">
        <v>2.4</v>
      </c>
      <c r="D9" s="138">
        <f>D6</f>
        <v>32</v>
      </c>
      <c r="E9" s="142">
        <f t="shared" si="0"/>
        <v>76.8</v>
      </c>
    </row>
    <row r="10" spans="1:5" ht="15">
      <c r="A10" s="138">
        <v>5</v>
      </c>
      <c r="B10" s="144" t="s">
        <v>145</v>
      </c>
      <c r="C10" s="153">
        <v>22.4</v>
      </c>
      <c r="D10" s="138">
        <f>D6</f>
        <v>32</v>
      </c>
      <c r="E10" s="142">
        <f t="shared" si="0"/>
        <v>716.8</v>
      </c>
    </row>
    <row r="11" spans="1:5" ht="15">
      <c r="A11" s="138">
        <v>6</v>
      </c>
      <c r="B11" s="144" t="s">
        <v>99</v>
      </c>
      <c r="C11" s="153">
        <v>6</v>
      </c>
      <c r="D11" s="138">
        <f>D6</f>
        <v>32</v>
      </c>
      <c r="E11" s="142">
        <f t="shared" si="0"/>
        <v>192</v>
      </c>
    </row>
    <row r="12" spans="1:5" ht="13.9" hidden="1" customHeight="1">
      <c r="A12" s="138">
        <v>7</v>
      </c>
      <c r="B12" s="156"/>
      <c r="C12" s="148"/>
      <c r="D12" s="138"/>
      <c r="E12" s="142"/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 ht="15">
      <c r="A14" s="138">
        <v>9</v>
      </c>
      <c r="B14" s="149"/>
      <c r="C14" s="148"/>
      <c r="D14" s="150"/>
      <c r="E14" s="148"/>
    </row>
    <row r="15" spans="1:5" ht="15">
      <c r="A15" s="138">
        <v>10</v>
      </c>
      <c r="B15" s="149" t="s">
        <v>308</v>
      </c>
      <c r="C15" s="148">
        <f>SUM(C6:C14)</f>
        <v>61</v>
      </c>
      <c r="D15" s="150"/>
      <c r="E15" s="148">
        <f>SUM(E6:E14)</f>
        <v>1952</v>
      </c>
    </row>
    <row r="16" spans="1:5" ht="18.75">
      <c r="A16" s="327" t="s">
        <v>402</v>
      </c>
      <c r="B16" s="327"/>
      <c r="C16" s="327"/>
      <c r="D16" s="327"/>
      <c r="E16" s="327"/>
    </row>
    <row r="17" spans="1:5" ht="15">
      <c r="A17" s="138" t="s">
        <v>305</v>
      </c>
      <c r="B17" s="138" t="s">
        <v>68</v>
      </c>
      <c r="C17" s="138" t="s">
        <v>132</v>
      </c>
      <c r="D17" s="138" t="s">
        <v>306</v>
      </c>
      <c r="E17" s="138" t="s">
        <v>307</v>
      </c>
    </row>
    <row r="18" spans="1:5" ht="15">
      <c r="A18" s="138">
        <v>11</v>
      </c>
      <c r="B18" s="144" t="s">
        <v>385</v>
      </c>
      <c r="C18" s="153">
        <v>28.442799999999998</v>
      </c>
      <c r="D18" s="138">
        <f>VLOOKUP(D4,завтрак_факт,3,FALSE)</f>
        <v>0</v>
      </c>
      <c r="E18" s="142">
        <f t="shared" ref="E18:E23" si="1">C18*D18</f>
        <v>0</v>
      </c>
    </row>
    <row r="19" spans="1:5" ht="15">
      <c r="A19" s="138">
        <v>12</v>
      </c>
      <c r="B19" s="144" t="s">
        <v>386</v>
      </c>
      <c r="C19" s="153">
        <v>6.9420000000000002</v>
      </c>
      <c r="D19" s="138">
        <f>D18</f>
        <v>0</v>
      </c>
      <c r="E19" s="142">
        <f t="shared" si="1"/>
        <v>0</v>
      </c>
    </row>
    <row r="20" spans="1:5" ht="15">
      <c r="A20" s="138">
        <v>13</v>
      </c>
      <c r="B20" s="144" t="s">
        <v>365</v>
      </c>
      <c r="C20" s="153">
        <v>1.2152000000000001</v>
      </c>
      <c r="D20" s="138">
        <f>D18</f>
        <v>0</v>
      </c>
      <c r="E20" s="142">
        <f t="shared" si="1"/>
        <v>0</v>
      </c>
    </row>
    <row r="21" spans="1:5" ht="15">
      <c r="A21" s="138">
        <v>14</v>
      </c>
      <c r="B21" s="144" t="s">
        <v>61</v>
      </c>
      <c r="C21" s="153">
        <v>2.4</v>
      </c>
      <c r="D21" s="138">
        <f>D18</f>
        <v>0</v>
      </c>
      <c r="E21" s="142">
        <f t="shared" si="1"/>
        <v>0</v>
      </c>
    </row>
    <row r="22" spans="1:5" ht="15">
      <c r="A22" s="138">
        <v>15</v>
      </c>
      <c r="B22" s="144" t="s">
        <v>387</v>
      </c>
      <c r="C22" s="153">
        <v>16</v>
      </c>
      <c r="D22" s="138">
        <f>D18</f>
        <v>0</v>
      </c>
      <c r="E22" s="142">
        <f t="shared" si="1"/>
        <v>0</v>
      </c>
    </row>
    <row r="23" spans="1:5" ht="15">
      <c r="A23" s="138">
        <v>16</v>
      </c>
      <c r="B23" s="144" t="s">
        <v>375</v>
      </c>
      <c r="C23" s="153">
        <v>6</v>
      </c>
      <c r="D23" s="138">
        <f>D18</f>
        <v>0</v>
      </c>
      <c r="E23" s="142">
        <f t="shared" si="1"/>
        <v>0</v>
      </c>
    </row>
    <row r="24" spans="1:5" ht="13.9" hidden="1" customHeight="1">
      <c r="A24" s="138">
        <v>17</v>
      </c>
      <c r="B24" s="156"/>
      <c r="C24" s="148"/>
      <c r="D24" s="138"/>
      <c r="E24" s="142"/>
    </row>
    <row r="25" spans="1:5" ht="13.9" hidden="1" customHeight="1">
      <c r="A25" s="138">
        <v>18</v>
      </c>
      <c r="B25" s="147"/>
      <c r="C25" s="148"/>
      <c r="D25" s="138"/>
      <c r="E25" s="142"/>
    </row>
    <row r="26" spans="1:5" ht="15">
      <c r="A26" s="138">
        <v>19</v>
      </c>
      <c r="B26" s="149"/>
      <c r="C26" s="148"/>
      <c r="D26" s="150"/>
      <c r="E26" s="148"/>
    </row>
    <row r="27" spans="1:5" ht="15">
      <c r="A27" s="138">
        <v>20</v>
      </c>
      <c r="B27" s="149" t="s">
        <v>308</v>
      </c>
      <c r="C27" s="148">
        <f>SUM(C18:C26)</f>
        <v>61</v>
      </c>
      <c r="D27" s="150"/>
      <c r="E27" s="148">
        <f>SUM(E18:E26)</f>
        <v>0</v>
      </c>
    </row>
    <row r="28" spans="1:5" ht="15">
      <c r="A28" s="221"/>
      <c r="B28" s="222"/>
      <c r="C28" s="223"/>
      <c r="D28" s="224"/>
      <c r="E28" s="223"/>
    </row>
    <row r="29" spans="1:5" ht="15">
      <c r="A29" s="137"/>
      <c r="B29" s="295" t="s">
        <v>309</v>
      </c>
      <c r="C29" s="325" t="s">
        <v>310</v>
      </c>
      <c r="D29" s="325"/>
      <c r="E29" s="325"/>
    </row>
    <row r="30" spans="1:5" ht="19.899999999999999" customHeight="1">
      <c r="A30" s="137"/>
      <c r="B30" s="193" t="str">
        <f>'Реестр 1'!B39</f>
        <v>МКОУ " Новокрестьяновская  СОШ"</v>
      </c>
      <c r="C30" s="319" t="s">
        <v>311</v>
      </c>
      <c r="D30" s="319"/>
      <c r="E30" s="319"/>
    </row>
    <row r="31" spans="1:5" ht="14.45" customHeight="1">
      <c r="B31" s="320" t="str">
        <f>'Реестр 1'!B40</f>
        <v xml:space="preserve">Утверждаю.
Директор школы                                                  Мансурова Т. М.
</v>
      </c>
      <c r="C31" s="319"/>
      <c r="D31" s="319"/>
      <c r="E31" s="319"/>
    </row>
    <row r="32" spans="1:5" ht="41.45" customHeight="1">
      <c r="B32" s="320"/>
      <c r="C32" s="319"/>
      <c r="D32" s="319"/>
      <c r="E32" s="319"/>
    </row>
    <row r="33" spans="2:8" ht="15" customHeight="1">
      <c r="B33" s="151"/>
    </row>
    <row r="34" spans="2:8" ht="15.75" customHeight="1"/>
    <row r="35" spans="2:8" ht="15.75" customHeight="1"/>
    <row r="36" spans="2:8" ht="15.75" customHeight="1"/>
    <row r="37" spans="2:8" ht="15.75" customHeight="1"/>
    <row r="38" spans="2:8" ht="15.75" customHeight="1">
      <c r="H38" s="220"/>
    </row>
    <row r="39" spans="2:8" ht="15.75" customHeight="1"/>
    <row r="40" spans="2:8" ht="15.75" customHeight="1"/>
    <row r="41" spans="2:8" ht="15.75" customHeight="1"/>
    <row r="42" spans="2:8" ht="15.75" customHeight="1"/>
    <row r="43" spans="2:8" ht="15.75" customHeight="1"/>
    <row r="44" spans="2:8" ht="15.75" customHeight="1"/>
    <row r="45" spans="2:8" ht="15.75" customHeight="1"/>
    <row r="46" spans="2:8" ht="15.75" customHeight="1"/>
    <row r="47" spans="2:8" ht="15.75" customHeight="1"/>
    <row r="48" spans="2: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67</vt:i4>
      </vt:variant>
      <vt:variant>
        <vt:lpstr>Именованные диапазоны</vt:lpstr>
      </vt:variant>
      <vt:variant>
        <vt:i4>4</vt:i4>
      </vt:variant>
    </vt:vector>
  </HeadingPairs>
  <TitlesOfParts>
    <vt:vector size="71" baseType="lpstr">
      <vt:lpstr>1акт</vt:lpstr>
      <vt:lpstr>2акт</vt:lpstr>
      <vt:lpstr>3акт</vt:lpstr>
      <vt:lpstr>4акт</vt:lpstr>
      <vt:lpstr>5акт</vt:lpstr>
      <vt:lpstr>6акт</vt:lpstr>
      <vt:lpstr>7акт</vt:lpstr>
      <vt:lpstr>8акт</vt:lpstr>
      <vt:lpstr>9акт</vt:lpstr>
      <vt:lpstr>10акт</vt:lpstr>
      <vt:lpstr>11акт</vt:lpstr>
      <vt:lpstr>12акт</vt:lpstr>
      <vt:lpstr>13акт</vt:lpstr>
      <vt:lpstr>14акт</vt:lpstr>
      <vt:lpstr>15акт</vt:lpstr>
      <vt:lpstr>16акт</vt:lpstr>
      <vt:lpstr>17акт</vt:lpstr>
      <vt:lpstr>18акт</vt:lpstr>
      <vt:lpstr>19акт</vt:lpstr>
      <vt:lpstr>20акт</vt:lpstr>
      <vt:lpstr>21акт</vt:lpstr>
      <vt:lpstr>22акт</vt:lpstr>
      <vt:lpstr>23акт</vt:lpstr>
      <vt:lpstr>24акт</vt:lpstr>
      <vt:lpstr>25акт</vt:lpstr>
      <vt:lpstr>26акт</vt:lpstr>
      <vt:lpstr>27акт</vt:lpstr>
      <vt:lpstr>Реестр 1</vt:lpstr>
      <vt:lpstr>Реестр 2</vt:lpstr>
      <vt:lpstr>ИТОГ</vt:lpstr>
      <vt:lpstr>ССЫЛКИ</vt:lpstr>
      <vt:lpstr>Автомат. ввод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Итог.вед.(ПРИХОД)</vt:lpstr>
      <vt:lpstr>2 Итог.вед.(РАСХОД)</vt:lpstr>
      <vt:lpstr>Движение мат ценностей</vt:lpstr>
      <vt:lpstr>Лист1</vt:lpstr>
      <vt:lpstr>завтрак_общ</vt:lpstr>
      <vt:lpstr>завтрак_факт</vt:lpstr>
      <vt:lpstr>Общее_количество_учащихся</vt:lpstr>
      <vt:lpstr>Фактически_присутствующих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North</dc:creator>
  <cp:lastModifiedBy>Пользователь</cp:lastModifiedBy>
  <cp:lastPrinted>2021-03-02T08:10:24Z</cp:lastPrinted>
  <dcterms:created xsi:type="dcterms:W3CDTF">2006-09-28T05:33:49Z</dcterms:created>
  <dcterms:modified xsi:type="dcterms:W3CDTF">2021-03-13T06:37:18Z</dcterms:modified>
</cp:coreProperties>
</file>